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0730" windowHeight="1152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сведения'!$H$7:$H$131</definedName>
    <definedName name="List00_del_tariff_range">'Общие сведения'!$I$110:$I$123</definedName>
    <definedName name="List00_tariff_start">'Общие сведения'!$D$109</definedName>
    <definedName name="List00_vis_flags">'Общие сведения'!$B$109:$B$123</definedName>
    <definedName name="List01_mo_column">'Список территорий'!$N$14:$N$17</definedName>
    <definedName name="List01_mr_column">'Список территорий'!$M$14:$M$17</definedName>
    <definedName name="List02_osn_ekpl_range">'Список объектов'!$N$24:$N$24</definedName>
    <definedName name="List02_vis_flags">'Список объектов'!$O$7:$S$7</definedName>
    <definedName name="List03_vis_flags">Сценарии!$O$7:$X$7</definedName>
    <definedName name="List03_vis_flags2">Сценарии!$G$15:$G$35</definedName>
    <definedName name="List04_check_range1">Баланс!$O$16:$T$57</definedName>
    <definedName name="List04_vis_flags">Баланс!$O$7:$T$7</definedName>
    <definedName name="List04_vis_flags2">Баланс!$G$14:$G$59</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источники'!$B$17:$B$65</definedName>
    <definedName name="List12_vis_flags">ФОТ!$O$7:$T$7</definedName>
    <definedName name="List14_vis_flags">Административные!$O$7:$T$7</definedName>
    <definedName name="List15_vis_flags">Калькуляция!$O$7:$V$7</definedName>
    <definedName name="List15_vis_flags2">Калькуляция!$C$15:$C$96</definedName>
    <definedName name="List16_vis_flags2">ТМ!$G$14:$G$59</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OKOPF!$A$2:$A$95</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ФОТ!$L$32</definedName>
    <definedName name="pIns_List13_tariff">'Плата за негативное возд'!$L$18</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Калькуляция!$L$96</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сведения'!$E$7:$H$135</definedName>
  </definedNames>
  <calcPr calcId="145621" calcMode="manual"/>
</workbook>
</file>

<file path=xl/calcChain.xml><?xml version="1.0" encoding="utf-8"?>
<calcChain xmlns="http://schemas.openxmlformats.org/spreadsheetml/2006/main">
  <c r="E133" i="488" l="1"/>
  <c r="G133" i="488"/>
  <c r="A33" i="517" l="1"/>
  <c r="A32" i="517" l="1"/>
  <c r="A30" i="517"/>
  <c r="A31" i="517"/>
  <c r="A27" i="517"/>
  <c r="A28" i="517"/>
  <c r="A29" i="517"/>
  <c r="A25" i="517"/>
  <c r="A26"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P160" i="225" l="1"/>
  <c r="Q160" i="225"/>
  <c r="R160" i="225"/>
  <c r="S160" i="225"/>
  <c r="T160" i="225"/>
  <c r="P228" i="225"/>
  <c r="Q228" i="225"/>
  <c r="R228" i="225"/>
  <c r="S228" i="225"/>
  <c r="T228" i="225"/>
  <c r="T226" i="225" s="1"/>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C458" i="225" l="1"/>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V428" i="225" s="1"/>
  <c r="U428" i="225"/>
  <c r="O428" i="225"/>
  <c r="R407" i="225"/>
  <c r="R428" i="225" l="1"/>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V442" i="225" s="1"/>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V439" i="225" s="1"/>
  <c r="O410" i="225"/>
  <c r="O439" i="225"/>
  <c r="T439" i="225"/>
  <c r="U439" i="225"/>
  <c r="O440" i="225"/>
  <c r="P441" i="225"/>
  <c r="R441" i="225" s="1"/>
  <c r="P442" i="225"/>
  <c r="R442" i="225" s="1"/>
  <c r="Q423" i="225"/>
  <c r="P440" i="225"/>
  <c r="R440" i="225" s="1"/>
  <c r="U442" i="225"/>
  <c r="T423" i="225"/>
  <c r="Q410" i="225"/>
  <c r="Q439" i="225"/>
  <c r="U423" i="225"/>
  <c r="P410" i="225"/>
  <c r="P439" i="225"/>
  <c r="S423" i="225"/>
  <c r="V423" i="225" s="1"/>
  <c r="S410" i="225"/>
  <c r="V410" i="225" s="1"/>
  <c r="O387" i="225"/>
  <c r="A388" i="225"/>
  <c r="O388" i="225" s="1"/>
  <c r="V388" i="225" s="1"/>
  <c r="T460" i="225"/>
  <c r="L561" i="225"/>
  <c r="O470" i="225" l="1"/>
  <c r="T461" i="225"/>
  <c r="T463" i="225" s="1"/>
  <c r="T464" i="225" s="1"/>
  <c r="T467" i="225"/>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V426" i="225" s="1"/>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P470" i="225" l="1"/>
  <c r="P472" i="225"/>
  <c r="Q470" i="225"/>
  <c r="U470" i="225"/>
  <c r="T470" i="225"/>
  <c r="T472" i="225"/>
  <c r="S470" i="225"/>
  <c r="R394" i="225"/>
  <c r="V395" i="225"/>
  <c r="S394" i="225"/>
  <c r="V394" i="225" s="1"/>
  <c r="O461" i="225"/>
  <c r="O463" i="225" s="1"/>
  <c r="U461" i="225"/>
  <c r="U463" i="225" s="1"/>
  <c r="P461" i="225"/>
  <c r="P463" i="225" s="1"/>
  <c r="P464" i="225" s="1"/>
  <c r="P467" i="225"/>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V398" i="225" s="1"/>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V424" i="225"/>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P466" i="225" s="1"/>
  <c r="T457" i="225"/>
  <c r="T466" i="225" s="1"/>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O467" i="225" l="1"/>
  <c r="O464" i="225"/>
  <c r="U466" i="225"/>
  <c r="U467" i="225"/>
  <c r="U464" i="225"/>
  <c r="U472" i="225" s="1"/>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O465" i="225" l="1"/>
  <c r="O472" i="225"/>
  <c r="R457" i="225"/>
  <c r="Q467" i="225"/>
  <c r="Q464" i="225"/>
  <c r="Q466" i="225"/>
  <c r="R466" i="225" s="1"/>
  <c r="V457" i="225"/>
  <c r="S467" i="225"/>
  <c r="V467" i="225" s="1"/>
  <c r="S464" i="225"/>
  <c r="S472" i="225" s="1"/>
  <c r="S466" i="225"/>
  <c r="A489" i="225"/>
  <c r="A490" i="225" s="1"/>
  <c r="A491" i="225" s="1"/>
  <c r="O488" i="225"/>
  <c r="N485" i="225"/>
  <c r="N489" i="225"/>
  <c r="R464" i="225" l="1"/>
  <c r="Q472" i="225"/>
  <c r="R472" i="225" s="1"/>
  <c r="R467" i="225" s="1"/>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<sst xmlns="http://schemas.openxmlformats.org/spreadsheetml/2006/main" count="6659" uniqueCount="2413">
  <si>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</si>
  <si>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</si>
  <si>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</si>
  <si>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</si>
  <si>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</si>
  <si>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</si>
  <si>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</si>
  <si>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</si>
  <si>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</si>
  <si>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</si>
  <si>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</si>
  <si>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</si>
  <si>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</si>
  <si>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</si>
  <si>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</si>
  <si>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</si>
  <si>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</si>
  <si>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</si>
  <si>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</si>
  <si>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</si>
  <si>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</si>
  <si>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</si>
  <si>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</si>
  <si>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</si>
  <si>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</si>
  <si>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</si>
  <si>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</si>
  <si>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</si>
  <si>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</si>
  <si>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</si>
  <si>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</si>
  <si>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</si>
  <si>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</si>
  <si>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</si>
  <si>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</si>
  <si>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</si>
  <si>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</si>
  <si>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</si>
  <si>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</si>
  <si>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</si>
  <si>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</si>
  <si>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</si>
  <si>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</si>
  <si>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</si>
  <si>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</si>
  <si>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</si>
  <si>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</si>
  <si>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</si>
  <si>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</si>
  <si>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</si>
  <si>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</si>
  <si>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</si>
  <si>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</si>
  <si>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</si>
  <si>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</si>
  <si>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</si>
  <si>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</si>
  <si>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</si>
  <si>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</si>
  <si>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</si>
  <si>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</si>
  <si>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</si>
  <si>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</si>
  <si>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</si>
  <si>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</si>
  <si>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</si>
  <si>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</si>
  <si>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</si>
  <si>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</si>
  <si>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</si>
  <si>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</si>
  <si>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</si>
  <si>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</si>
  <si>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</si>
  <si>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</si>
  <si>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</si>
  <si>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</si>
  <si>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</si>
  <si>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</si>
  <si>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</si>
  <si>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</si>
  <si>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</si>
  <si>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</si>
  <si>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</si>
  <si>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</si>
  <si>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</si>
  <si>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</si>
  <si>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</si>
  <si>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</si>
  <si>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</si>
  <si>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</si>
  <si>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</si>
  <si>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</si>
  <si>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</si>
  <si>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</si>
  <si>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</si>
  <si>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</si>
  <si>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</si>
  <si>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</si>
  <si>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</si>
  <si>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</si>
  <si>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</si>
  <si>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</si>
  <si>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</si>
  <si>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</si>
  <si>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</si>
  <si>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</si>
  <si>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</si>
  <si>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</si>
  <si>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</si>
  <si>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</si>
  <si>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</si>
  <si>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</si>
  <si>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</si>
  <si>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</si>
  <si>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</si>
  <si>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</si>
  <si>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</si>
  <si>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</si>
  <si>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</si>
  <si>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</si>
  <si>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</si>
  <si>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</si>
  <si>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</si>
  <si>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</si>
  <si>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</si>
  <si>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</si>
  <si>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</si>
  <si>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</si>
  <si>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</si>
  <si>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</si>
  <si>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</si>
  <si>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</si>
  <si>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</si>
  <si>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</si>
  <si>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</si>
  <si>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</si>
  <si>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</si>
  <si>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</si>
  <si>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</si>
  <si>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</si>
  <si>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</si>
  <si>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</si>
  <si>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</si>
  <si>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</si>
  <si>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</si>
  <si>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</si>
  <si>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</si>
  <si>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</si>
  <si>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</si>
  <si>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</si>
  <si>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</si>
  <si>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</si>
  <si>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</si>
  <si>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</si>
  <si>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</si>
  <si>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</si>
  <si>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</si>
  <si>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</si>
  <si>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</si>
  <si>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</si>
  <si>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</si>
  <si>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</si>
  <si>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</si>
  <si>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</si>
  <si>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</si>
  <si>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</si>
  <si>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</si>
  <si>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</si>
  <si>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</si>
  <si>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</si>
  <si>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</si>
  <si>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</si>
  <si>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</si>
  <si>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</si>
  <si>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</si>
  <si>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</si>
  <si>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</si>
  <si>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</si>
  <si>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</si>
  <si>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</si>
  <si>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</si>
  <si>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</si>
  <si>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</si>
  <si>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</si>
  <si>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</si>
  <si>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</si>
  <si>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</si>
  <si>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</si>
  <si>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</si>
  <si>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</si>
  <si>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</si>
  <si>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</si>
  <si>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</si>
  <si>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</si>
  <si>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</si>
  <si>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</si>
  <si>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</si>
  <si>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</si>
  <si>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</si>
  <si>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</si>
  <si>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</si>
  <si>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</si>
  <si>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</si>
  <si>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</si>
  <si>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</si>
  <si>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</si>
  <si>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</si>
  <si>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</si>
  <si>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</si>
  <si>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</si>
  <si>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</si>
  <si>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</si>
  <si>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</si>
  <si>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</si>
  <si>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</si>
  <si>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</si>
  <si>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</si>
  <si>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</si>
  <si>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</si>
  <si>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</si>
  <si>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</si>
  <si>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</si>
  <si>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</si>
  <si>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</si>
  <si>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</si>
  <si>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</si>
  <si>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</si>
  <si>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</si>
  <si>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</si>
  <si>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</si>
  <si>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</si>
  <si>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</si>
  <si>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</si>
  <si>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</si>
  <si>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</si>
  <si>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</si>
  <si>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</si>
  <si>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</si>
  <si>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</si>
  <si>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</si>
  <si>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</si>
  <si>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</si>
  <si>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</si>
  <si>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</si>
  <si>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</si>
  <si>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</si>
  <si>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</si>
  <si>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</si>
  <si>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</si>
  <si>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</si>
  <si>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</si>
  <si>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</si>
  <si>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</si>
  <si>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</si>
  <si>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</si>
  <si>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</si>
  <si>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</si>
  <si>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</si>
  <si>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</si>
  <si>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</si>
  <si>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</si>
  <si>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</si>
  <si>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</si>
  <si>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</si>
  <si>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</si>
  <si>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</si>
  <si>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</si>
  <si>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</si>
  <si>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</si>
  <si>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</si>
  <si>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</si>
  <si>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</si>
  <si>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</si>
  <si>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</si>
  <si>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</si>
  <si>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</si>
  <si>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</si>
  <si>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</si>
  <si>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</si>
  <si>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</si>
  <si>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</si>
  <si>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</si>
  <si>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</si>
  <si>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</si>
  <si>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</si>
  <si>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</si>
  <si>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</si>
  <si>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</si>
  <si>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</si>
  <si>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</si>
  <si>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</si>
  <si>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</si>
  <si>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</si>
  <si>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</si>
  <si>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</si>
  <si>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</si>
  <si>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</si>
  <si>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</si>
  <si>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</si>
  <si>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</si>
  <si>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</si>
  <si>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</si>
  <si>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</si>
  <si>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</si>
  <si>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</si>
  <si>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</si>
  <si>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</si>
  <si>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</si>
  <si>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</si>
  <si>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</si>
  <si>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</si>
  <si>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</si>
  <si>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</si>
  <si>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</si>
  <si>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</si>
  <si>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</si>
  <si>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</si>
  <si>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</si>
  <si>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</si>
  <si>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</si>
  <si>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</si>
  <si>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</si>
  <si>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</si>
  <si>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</si>
  <si>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</si>
  <si>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</si>
  <si>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</si>
  <si>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</si>
  <si>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</si>
  <si>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</si>
  <si>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</si>
  <si>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</si>
  <si>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</si>
  <si>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</si>
  <si>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</si>
  <si>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</si>
  <si>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</si>
  <si>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</si>
  <si>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</si>
  <si>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</si>
  <si>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</si>
  <si>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</si>
  <si>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</si>
  <si>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</si>
  <si>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</si>
  <si>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</si>
  <si>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</si>
  <si>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</si>
  <si>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</si>
  <si>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</si>
  <si>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</si>
  <si>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</si>
  <si>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</si>
  <si>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</si>
  <si>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</si>
  <si>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</si>
  <si>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</si>
  <si>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</si>
  <si>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</si>
  <si>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</si>
  <si>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</si>
  <si>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</si>
  <si>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</si>
  <si>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</si>
  <si>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</si>
  <si>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</si>
  <si>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</si>
  <si>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</si>
  <si>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</si>
  <si>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</si>
  <si>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</si>
  <si>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</si>
  <si>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</si>
  <si>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</si>
  <si>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</si>
  <si>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</si>
  <si>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</si>
  <si>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</si>
  <si>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</si>
  <si>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</si>
  <si>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</si>
  <si>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</si>
  <si>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</si>
  <si>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</si>
  <si>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</si>
  <si>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</si>
  <si>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</si>
  <si>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</si>
  <si>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</si>
  <si>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</si>
  <si>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</si>
  <si>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</si>
  <si>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</si>
  <si>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</si>
  <si>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</si>
  <si>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</si>
  <si>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</si>
  <si>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</si>
  <si>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</si>
  <si>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</si>
  <si>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</si>
  <si>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</si>
  <si>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</si>
  <si>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</si>
  <si>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</si>
  <si>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</si>
  <si>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</si>
  <si>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</si>
  <si>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</si>
  <si>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</si>
  <si>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</si>
  <si>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</si>
  <si>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</si>
  <si>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</si>
  <si>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</si>
  <si>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</si>
  <si>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</si>
  <si>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</si>
  <si>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</si>
  <si>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</si>
  <si>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</si>
  <si>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</si>
  <si>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</si>
  <si>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</si>
  <si>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</si>
  <si>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</si>
  <si>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</si>
  <si>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</si>
  <si>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</si>
  <si>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</si>
  <si>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</si>
  <si>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</si>
  <si>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</si>
  <si>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</si>
  <si>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</si>
  <si>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</si>
  <si>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</si>
  <si>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</si>
  <si>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</si>
  <si>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</si>
  <si>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</si>
  <si>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</si>
  <si>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</si>
  <si>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</si>
  <si>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</si>
  <si>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</si>
  <si>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</si>
  <si>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</si>
  <si>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</si>
  <si>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</si>
  <si>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</si>
  <si>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</si>
  <si>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</si>
  <si>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</si>
  <si>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</si>
  <si>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</si>
  <si>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</si>
  <si>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</si>
  <si>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</si>
  <si>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</si>
  <si>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</si>
  <si>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</si>
  <si>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</si>
  <si>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</si>
  <si>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</si>
  <si>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</si>
  <si>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</si>
  <si>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</si>
  <si>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</si>
  <si>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</si>
  <si>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</si>
  <si>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</si>
  <si>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</si>
  <si>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</si>
  <si>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</si>
  <si>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</si>
  <si>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</si>
  <si>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</si>
  <si>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</si>
  <si>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</si>
  <si>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</si>
  <si>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</si>
  <si>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</si>
  <si>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</si>
  <si>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</si>
  <si>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</si>
  <si>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</si>
  <si>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</si>
  <si>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</si>
  <si>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</si>
  <si>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</si>
  <si>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</si>
  <si>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</si>
  <si>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</si>
  <si>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</si>
  <si>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</si>
  <si>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</si>
  <si>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</si>
  <si>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</si>
  <si>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</si>
  <si>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</si>
  <si>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</si>
  <si>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</si>
  <si>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</si>
  <si>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</si>
  <si>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</si>
  <si>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</si>
  <si>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</si>
  <si>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</si>
  <si>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</si>
  <si>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</si>
  <si>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</si>
  <si>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</si>
  <si>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</si>
  <si>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</si>
  <si>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</si>
  <si>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</si>
  <si>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</si>
  <si>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</si>
  <si>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</si>
  <si>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</si>
  <si>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</si>
  <si>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</si>
  <si>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</si>
  <si>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</si>
  <si>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</si>
  <si>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</si>
  <si>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</si>
  <si>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</si>
  <si>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</si>
  <si>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</si>
  <si>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</si>
  <si>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</si>
  <si>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</si>
  <si>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</si>
  <si>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</si>
  <si>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</si>
  <si>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</si>
  <si>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</si>
  <si>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</si>
  <si>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</si>
  <si>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</si>
  <si>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</si>
  <si>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</si>
  <si>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</si>
  <si>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</si>
  <si>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</si>
  <si>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</si>
  <si>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</si>
  <si>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</si>
  <si>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</si>
  <si>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</si>
  <si>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</si>
  <si>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</si>
  <si>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</si>
  <si>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</si>
  <si>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</si>
  <si>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</si>
  <si>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</si>
  <si>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</si>
  <si>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</si>
  <si>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</si>
  <si>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</si>
  <si>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</si>
  <si>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</si>
  <si>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</si>
  <si>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</si>
  <si>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</si>
  <si>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</si>
  <si>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</si>
  <si>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</si>
  <si>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</si>
  <si>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</si>
  <si>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</si>
  <si>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</si>
  <si>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</si>
  <si>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</si>
  <si>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</si>
  <si>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</si>
  <si>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</si>
  <si>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</si>
  <si>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</si>
  <si>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</si>
  <si>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</si>
  <si>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</si>
  <si>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</si>
  <si>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</si>
  <si>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</si>
  <si>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</si>
  <si>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</si>
  <si>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</si>
  <si>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</si>
  <si>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</si>
  <si>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</si>
  <si>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</si>
  <si>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</si>
  <si>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</si>
  <si>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</si>
  <si>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</si>
  <si>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</si>
  <si>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</si>
  <si>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</si>
  <si>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</si>
  <si>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</si>
  <si>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</si>
  <si>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</si>
  <si>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</si>
  <si>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</si>
  <si>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</si>
  <si>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</si>
  <si>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</si>
  <si>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</si>
  <si>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</si>
  <si>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</si>
  <si>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</si>
  <si>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</si>
  <si>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</si>
  <si>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</si>
  <si>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</si>
  <si>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</si>
  <si>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</si>
  <si>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</si>
  <si>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</si>
  <si>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</si>
  <si>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</si>
  <si>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</si>
  <si>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</si>
  <si>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</si>
  <si>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</si>
  <si>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</si>
  <si>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</si>
  <si>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</si>
  <si>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</si>
  <si>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</si>
  <si>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</si>
  <si>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</si>
  <si>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</si>
  <si>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</si>
  <si>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</si>
  <si>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</si>
  <si>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</si>
  <si>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</si>
  <si>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</si>
  <si>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</si>
  <si>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</si>
  <si>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</si>
  <si>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</si>
  <si>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</si>
  <si>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</si>
  <si>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</si>
  <si>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</si>
  <si>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</si>
  <si>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</si>
  <si>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</si>
  <si>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</si>
  <si>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</si>
  <si>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</si>
  <si>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</si>
  <si>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</si>
  <si>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</si>
  <si>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</si>
  <si>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</si>
  <si>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</si>
  <si>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</si>
  <si>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</si>
  <si>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</si>
  <si>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</si>
  <si>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</si>
  <si>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</si>
  <si>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</si>
  <si>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</si>
  <si>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</si>
  <si>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</si>
  <si>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</si>
  <si>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</si>
  <si>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</si>
  <si>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</si>
  <si>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</si>
  <si>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</si>
  <si>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</si>
  <si>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</si>
  <si>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</si>
  <si>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</si>
  <si>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</si>
  <si>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</si>
  <si>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</si>
  <si>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</si>
  <si>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</si>
  <si>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</si>
  <si>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</si>
  <si>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</si>
  <si>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</si>
  <si>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</si>
  <si>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</si>
  <si>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</si>
  <si>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</si>
  <si>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</si>
  <si>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</si>
  <si>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</si>
  <si>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</si>
  <si>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</si>
  <si>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</si>
  <si>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</si>
  <si>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</si>
  <si>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</si>
  <si>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</si>
  <si>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</si>
  <si>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</si>
  <si>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</si>
  <si>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</si>
  <si>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</si>
  <si>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</si>
  <si>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</si>
  <si>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</si>
  <si>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</si>
  <si>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</si>
  <si>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</si>
  <si>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</si>
  <si>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</si>
  <si>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</si>
  <si>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</si>
  <si>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</si>
  <si>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</si>
  <si>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</si>
  <si>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</si>
  <si>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</si>
  <si>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</si>
  <si>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</si>
  <si>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</si>
  <si>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</si>
  <si>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</si>
  <si>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</si>
  <si>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</si>
  <si>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</si>
  <si>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</si>
  <si>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</si>
  <si>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</si>
  <si>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</si>
  <si>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</si>
  <si>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</si>
  <si>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</si>
  <si>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</si>
  <si>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</si>
  <si>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</si>
  <si>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</si>
  <si>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</si>
  <si>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</si>
  <si>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</si>
  <si>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</si>
  <si>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</si>
  <si>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</si>
  <si>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</si>
  <si>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</si>
  <si>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</si>
  <si>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</si>
  <si>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</si>
  <si>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</si>
  <si>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</si>
  <si>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</si>
  <si>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</si>
  <si>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</si>
  <si>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</si>
  <si>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</si>
  <si>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</si>
  <si>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</si>
  <si>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</si>
  <si>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</si>
  <si>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</si>
  <si>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</si>
  <si>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</si>
  <si>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</si>
  <si>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</si>
  <si>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</si>
  <si>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</si>
  <si>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</si>
  <si>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</si>
  <si>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</si>
  <si>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</si>
  <si>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</si>
  <si>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</si>
  <si>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</si>
  <si>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</si>
  <si>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</si>
  <si>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</si>
  <si>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</si>
  <si>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</si>
  <si>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</si>
  <si>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</si>
  <si>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</si>
  <si>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</si>
  <si>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</si>
  <si>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</si>
  <si>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</si>
  <si>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</si>
  <si>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</si>
  <si>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</si>
  <si>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</si>
  <si>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</si>
  <si>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</si>
  <si>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</si>
  <si>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</si>
  <si>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</si>
  <si>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</si>
  <si>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</si>
  <si>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</si>
  <si>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</si>
  <si>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</si>
  <si>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</si>
  <si>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</si>
  <si>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</si>
  <si>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</si>
  <si>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</si>
  <si>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</si>
  <si>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</si>
  <si>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</si>
  <si>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</si>
  <si>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</si>
  <si>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</si>
  <si>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</si>
  <si>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</si>
  <si>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</si>
  <si>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</si>
  <si>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</si>
  <si>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</si>
  <si>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</si>
  <si>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</si>
  <si>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</si>
  <si>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</si>
  <si>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</si>
  <si>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</si>
  <si>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</si>
  <si>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</si>
  <si>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</si>
  <si>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</si>
  <si>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</si>
  <si>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</si>
  <si>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</si>
  <si>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</si>
  <si>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</si>
  <si>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</si>
  <si>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</si>
  <si>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</si>
  <si>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</si>
  <si>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</si>
  <si>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</si>
  <si>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</si>
  <si>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</si>
  <si>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</si>
  <si>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</si>
  <si>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</si>
  <si>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</si>
  <si>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</si>
  <si>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</si>
  <si>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</si>
  <si>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</si>
  <si>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</si>
  <si>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</si>
  <si>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</si>
  <si>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</si>
  <si>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</si>
  <si>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</si>
  <si>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</si>
  <si>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</si>
  <si>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</si>
  <si>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</si>
  <si>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</si>
  <si>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</si>
  <si>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</si>
  <si>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</si>
  <si>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</si>
  <si>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</si>
  <si>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</si>
  <si>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</si>
  <si>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</si>
  <si>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</si>
  <si>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</si>
  <si>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</si>
  <si>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</si>
  <si>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</si>
  <si>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</si>
  <si>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</si>
  <si>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</si>
  <si>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</si>
  <si>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</si>
  <si>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</si>
  <si>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</si>
  <si>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</si>
  <si>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</si>
  <si>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</si>
  <si>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</si>
  <si>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</si>
  <si>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</si>
  <si>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</si>
  <si>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</si>
  <si>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</si>
  <si>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</si>
  <si>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</si>
  <si>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</si>
  <si>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</si>
  <si>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</si>
  <si>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</si>
  <si>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</si>
  <si>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</si>
  <si>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</si>
  <si>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</si>
  <si>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</si>
  <si>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</si>
  <si>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</si>
  <si>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</si>
  <si>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</si>
  <si>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</si>
  <si>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</si>
  <si>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</si>
  <si>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</si>
  <si>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</si>
  <si>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</si>
  <si>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</si>
  <si>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</si>
  <si>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</si>
  <si>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</si>
  <si>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</si>
  <si>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</si>
  <si>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</si>
  <si>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</si>
  <si>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</si>
  <si>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</si>
  <si>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</si>
  <si>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</si>
  <si>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</si>
  <si>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</si>
  <si>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</si>
  <si>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</si>
  <si>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</si>
  <si>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</si>
  <si>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</si>
  <si>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</si>
  <si>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</si>
  <si>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</si>
  <si>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</si>
  <si>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</si>
  <si>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</si>
  <si>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</si>
  <si>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</si>
  <si>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</si>
  <si>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</si>
  <si>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</si>
  <si>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</si>
  <si>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</si>
  <si>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</si>
  <si>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</si>
  <si>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</si>
  <si>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</si>
  <si>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</si>
  <si>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</si>
  <si>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</si>
  <si>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</si>
  <si>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</si>
  <si>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</si>
  <si>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</si>
  <si>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</si>
  <si>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</si>
  <si>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</si>
  <si>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</si>
  <si>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</si>
  <si>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</si>
  <si>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</si>
  <si>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</si>
  <si>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</si>
  <si>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</si>
  <si>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</si>
  <si>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</si>
  <si>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</si>
  <si>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</si>
  <si>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</si>
  <si>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</si>
  <si>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</si>
  <si>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</si>
  <si>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</si>
  <si>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</si>
  <si>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</si>
  <si>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</si>
  <si>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</si>
  <si>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</si>
  <si>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</si>
  <si>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</si>
  <si>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</si>
  <si>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</si>
  <si>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</si>
  <si>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</si>
  <si>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</si>
  <si>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</si>
  <si>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</si>
  <si>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</si>
  <si>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</si>
  <si>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</si>
  <si>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</si>
  <si>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</si>
  <si>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</si>
  <si>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</si>
  <si>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</si>
  <si>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</si>
  <si>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</si>
  <si>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</si>
  <si>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</si>
  <si>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</si>
  <si>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</si>
  <si>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</si>
  <si>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</si>
  <si>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</si>
  <si>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</si>
  <si>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</si>
  <si>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</si>
  <si>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</si>
  <si>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</si>
  <si>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</si>
  <si>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</si>
  <si>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</si>
  <si>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</si>
  <si>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</si>
  <si>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</si>
  <si>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</si>
  <si>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</si>
  <si>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</si>
  <si>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</si>
  <si>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</si>
  <si>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</si>
  <si>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</si>
  <si>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</si>
  <si>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</si>
  <si>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</si>
  <si>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</si>
  <si>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</si>
  <si>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</si>
  <si>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</si>
  <si>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</si>
  <si>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</si>
  <si>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</si>
  <si>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</si>
  <si>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</si>
  <si>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</si>
  <si>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</si>
  <si>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</si>
  <si>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</si>
  <si>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</si>
  <si>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</si>
  <si>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</si>
  <si>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</si>
  <si>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</si>
  <si>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</si>
  <si>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</si>
  <si>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</si>
  <si>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</si>
  <si>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</si>
  <si>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</si>
  <si>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</si>
  <si>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</si>
  <si>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</si>
  <si>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</si>
  <si>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</si>
  <si>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</si>
  <si>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</si>
  <si>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</si>
  <si>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</si>
  <si>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</si>
  <si>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</si>
  <si>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</si>
  <si>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</si>
  <si>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</si>
  <si>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</si>
  <si>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</si>
  <si>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</si>
  <si>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</si>
  <si>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</si>
  <si>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</si>
  <si>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</si>
  <si>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</si>
  <si>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</si>
  <si>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</si>
  <si>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</si>
  <si>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</si>
  <si>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</si>
  <si>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</si>
  <si>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</si>
  <si>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</si>
  <si>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</si>
  <si>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</si>
  <si>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</si>
  <si>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</si>
  <si>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</si>
  <si>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</si>
  <si>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</si>
  <si>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</si>
  <si>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</si>
  <si>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</si>
  <si>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</si>
  <si>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</si>
  <si>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</si>
  <si>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</si>
  <si>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</si>
  <si>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</si>
  <si>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</si>
  <si>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</si>
  <si>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</si>
  <si>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</si>
  <si>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</si>
  <si>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</si>
  <si>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</si>
  <si>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</si>
  <si>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</si>
  <si>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</si>
  <si>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</si>
  <si>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</si>
  <si>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</si>
  <si>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</si>
  <si>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</si>
  <si>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</si>
  <si>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</si>
  <si>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</si>
  <si>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</si>
  <si>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</si>
  <si>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</si>
  <si>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</si>
  <si>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</si>
  <si>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</si>
  <si>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</si>
  <si>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</si>
  <si>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</si>
  <si>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</si>
  <si>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</si>
  <si>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</si>
  <si>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</si>
  <si>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</si>
  <si>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</si>
  <si>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</si>
  <si>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</si>
  <si>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</si>
  <si>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</si>
  <si>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</si>
  <si>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</si>
  <si>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</si>
  <si>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</si>
  <si>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</si>
  <si>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</si>
  <si>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</si>
  <si>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</si>
  <si>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</si>
  <si>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</si>
  <si>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</si>
  <si>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</si>
  <si>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</si>
  <si>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</si>
  <si>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</si>
  <si>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</si>
  <si>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</si>
  <si>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</si>
  <si>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</si>
  <si>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</si>
  <si>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</si>
  <si>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</si>
  <si>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</si>
  <si>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</si>
  <si>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</si>
  <si>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</si>
  <si>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</si>
  <si>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</si>
  <si>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</si>
  <si>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</si>
  <si>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</si>
  <si>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</si>
  <si>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</si>
  <si>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</si>
  <si>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</si>
  <si>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</si>
  <si>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</si>
  <si>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</si>
  <si>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</si>
  <si>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</si>
  <si>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</si>
  <si>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</si>
  <si>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</si>
  <si>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</si>
  <si>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</si>
  <si>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</si>
  <si>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</si>
  <si>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</si>
  <si>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</si>
  <si>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</si>
  <si>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</si>
  <si>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</si>
  <si>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</si>
  <si>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</si>
  <si>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</si>
  <si>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</si>
  <si>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</si>
  <si>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</si>
  <si>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</si>
  <si>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</si>
  <si>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</si>
  <si>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</si>
  <si>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</si>
  <si>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</si>
  <si>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</si>
  <si>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</si>
  <si>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</si>
  <si>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</si>
  <si>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</si>
  <si>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</si>
  <si>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</si>
  <si>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</si>
  <si>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</si>
  <si>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</si>
  <si>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</si>
  <si>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</si>
  <si>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</si>
  <si>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</si>
  <si>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</si>
  <si>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</si>
  <si>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</si>
  <si>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</si>
  <si>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</si>
  <si>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</si>
  <si>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</si>
  <si>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</si>
  <si>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</si>
  <si>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</si>
  <si>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</si>
  <si>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</si>
  <si>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</si>
  <si>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</si>
  <si>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</si>
  <si>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</si>
  <si>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</si>
  <si>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</si>
  <si>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</si>
  <si>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</si>
  <si>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</si>
  <si>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</si>
  <si>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</si>
  <si>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</si>
  <si>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</si>
  <si>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</si>
  <si>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</si>
  <si>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</si>
  <si>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</si>
  <si>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</si>
  <si>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</si>
  <si>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</si>
  <si>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</si>
  <si>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</si>
  <si>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</si>
  <si>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</si>
  <si>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</si>
  <si>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</si>
  <si>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</si>
  <si>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</si>
  <si>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</si>
  <si>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</si>
  <si>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</si>
  <si>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</si>
  <si>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</si>
  <si>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</si>
  <si>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</si>
  <si>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</si>
  <si>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</si>
  <si>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</si>
  <si>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</si>
  <si>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</si>
  <si>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</si>
  <si>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</si>
  <si>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</si>
  <si>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</si>
  <si>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</si>
  <si>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</si>
  <si>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</si>
  <si>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</si>
  <si>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</si>
  <si>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</si>
  <si>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</si>
  <si>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</si>
  <si>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</si>
  <si>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</si>
  <si>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</si>
  <si>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</si>
  <si>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</si>
  <si>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</si>
  <si>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</si>
  <si>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</si>
  <si>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</si>
  <si>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</si>
  <si>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</si>
  <si>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</si>
  <si>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</si>
  <si>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</si>
  <si>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</si>
  <si>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</si>
  <si>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</si>
  <si>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</si>
  <si>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</si>
  <si>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</si>
  <si>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</si>
  <si>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</si>
  <si>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</si>
  <si>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</si>
  <si>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</si>
  <si>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</si>
  <si>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</si>
  <si>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</si>
  <si>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</si>
  <si>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</si>
  <si>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</si>
  <si>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</si>
  <si>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</si>
  <si>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</si>
  <si>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</si>
  <si>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</si>
  <si>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</si>
  <si>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</si>
  <si>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</si>
  <si>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</si>
  <si>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</si>
  <si>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</si>
  <si>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26544046</t>
  </si>
  <si>
    <t>OOO "Жилкомсервис"</t>
  </si>
  <si>
    <t>7313006490</t>
  </si>
  <si>
    <t>731301001</t>
  </si>
  <si>
    <t>01-01-2020 00:00:00</t>
  </si>
  <si>
    <t>26644830</t>
  </si>
  <si>
    <t>OOO "УК ЖКК "Мулловка"</t>
  </si>
  <si>
    <t>7310104436</t>
  </si>
  <si>
    <t>731001001</t>
  </si>
  <si>
    <t>25-04-2008 00:00:00</t>
  </si>
  <si>
    <t>31529732</t>
  </si>
  <si>
    <t>«Филиала Публичного акционерного общества «Авиационный комплекс им. С.В. Ильюшина» - Авиастар»</t>
  </si>
  <si>
    <t>7714027882</t>
  </si>
  <si>
    <t>732843001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</si>
  <si>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</si>
  <si>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</si>
  <si>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</si>
  <si>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</si>
  <si>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</si>
  <si>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</si>
  <si>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</si>
  <si>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</si>
  <si>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</si>
  <si>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</si>
  <si>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</si>
  <si>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</si>
  <si>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</si>
  <si>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</si>
  <si>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</si>
  <si>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</si>
  <si>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</si>
  <si>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</si>
  <si>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</si>
  <si>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</si>
  <si>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</si>
  <si>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</si>
  <si>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</si>
  <si>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</si>
  <si>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</si>
  <si>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</si>
  <si>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</si>
  <si>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</si>
  <si>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</si>
  <si>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</si>
  <si>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</si>
  <si>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</si>
  <si>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</si>
  <si>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</si>
  <si>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</si>
  <si>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</si>
  <si>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</si>
  <si>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</si>
  <si>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</si>
  <si>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</si>
  <si>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</si>
  <si>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</si>
  <si>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</si>
  <si>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</si>
  <si>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</si>
  <si>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</si>
  <si>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</si>
  <si>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</si>
  <si>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</si>
  <si>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</si>
  <si>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</si>
  <si>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</si>
  <si>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</si>
  <si>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</si>
  <si>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</si>
  <si>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</si>
  <si>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</si>
  <si>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</si>
  <si>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</si>
  <si>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</si>
  <si>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</si>
  <si>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</si>
  <si>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</si>
  <si>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</si>
  <si>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</si>
  <si>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</si>
  <si>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</si>
  <si>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</si>
  <si>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</si>
  <si>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</si>
  <si>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</si>
  <si>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</si>
  <si>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</si>
  <si>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</si>
  <si>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</si>
  <si>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</si>
  <si>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</si>
  <si>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</si>
  <si>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</si>
  <si>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</si>
  <si>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</si>
  <si>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</si>
  <si>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</si>
  <si>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</si>
  <si>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</si>
  <si>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</si>
  <si>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</si>
  <si>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</si>
  <si>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</si>
  <si>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</si>
  <si>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</si>
  <si>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</si>
  <si>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</si>
  <si>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</si>
  <si>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</si>
  <si>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</si>
  <si>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</si>
  <si>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</si>
  <si>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</si>
  <si>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</si>
  <si>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</si>
  <si>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</si>
  <si>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</si>
  <si>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</si>
  <si>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</si>
  <si>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</si>
  <si>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</si>
  <si>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</si>
  <si>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</si>
  <si>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</si>
  <si>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</si>
  <si>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</si>
  <si>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</si>
  <si>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</si>
  <si>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</si>
  <si>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</si>
  <si>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</si>
  <si>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</si>
  <si>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</si>
  <si>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</si>
  <si>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</si>
  <si>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</si>
  <si>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</si>
  <si>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</si>
  <si>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</si>
  <si>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</si>
  <si>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</si>
  <si>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</si>
  <si>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</si>
  <si>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</si>
  <si>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</si>
  <si>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</si>
  <si>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</si>
  <si>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</si>
  <si>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</si>
  <si>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</si>
  <si>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</si>
  <si>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</si>
  <si>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</si>
  <si>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</si>
  <si>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</si>
  <si>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</si>
  <si>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</si>
  <si>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</si>
  <si>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</si>
  <si>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</si>
  <si>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</si>
  <si>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</si>
  <si>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</si>
  <si>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</si>
  <si>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</si>
  <si>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</si>
  <si>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</si>
  <si>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</si>
  <si>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</si>
  <si>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</si>
  <si>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</si>
  <si>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</si>
  <si>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</si>
  <si>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</si>
  <si>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</si>
  <si>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</si>
  <si>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</si>
  <si>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</si>
  <si>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</si>
  <si>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</si>
  <si>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</si>
  <si>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</si>
  <si>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</si>
  <si>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</si>
  <si>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</si>
  <si>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</si>
  <si>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</si>
  <si>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</si>
  <si>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</si>
  <si>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</si>
  <si>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</si>
  <si>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</si>
  <si>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</si>
  <si>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</si>
  <si>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</si>
  <si>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</si>
  <si>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</si>
  <si>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</si>
  <si>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</si>
  <si>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</si>
  <si>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</si>
  <si>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</si>
  <si>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</si>
  <si>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</si>
  <si>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</si>
  <si>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</si>
  <si>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</si>
  <si>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</si>
  <si>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</si>
  <si>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</si>
  <si>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</si>
  <si>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</si>
  <si>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</si>
  <si>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</si>
  <si>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</si>
  <si>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</si>
  <si>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</si>
  <si>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</si>
  <si>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</si>
  <si>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</si>
  <si>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</si>
  <si>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</si>
  <si>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</si>
  <si>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</si>
  <si>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</si>
  <si>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</si>
  <si>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</si>
  <si>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</si>
  <si>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</si>
  <si>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</si>
  <si>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</si>
  <si>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</si>
  <si>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</si>
  <si>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</si>
  <si>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</si>
  <si>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</si>
  <si>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</si>
  <si>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</si>
  <si>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</si>
  <si>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</si>
  <si>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</si>
  <si>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</si>
  <si>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</si>
  <si>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</si>
  <si>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</si>
  <si>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</si>
  <si>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</si>
  <si>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</si>
  <si>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</si>
  <si>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</si>
  <si>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</si>
  <si>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</si>
  <si>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</si>
  <si>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</si>
  <si>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</si>
  <si>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</si>
  <si>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</si>
  <si>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</si>
  <si>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</si>
  <si>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</si>
  <si>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</si>
  <si>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</si>
  <si>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</si>
  <si>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</si>
  <si>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</si>
  <si>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</si>
  <si>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</si>
  <si>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</si>
  <si>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</si>
  <si>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</si>
  <si>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</si>
  <si>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</si>
  <si>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</si>
  <si>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</si>
  <si>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</si>
  <si>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</si>
  <si>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</si>
  <si>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</si>
  <si>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</si>
  <si>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</si>
  <si>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</si>
  <si>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</si>
  <si>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</si>
  <si>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</si>
  <si>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</si>
  <si>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</si>
  <si>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</si>
  <si>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</si>
  <si>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</si>
  <si>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</si>
  <si>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</si>
  <si>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</si>
  <si>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</si>
  <si>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</si>
  <si>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</si>
  <si>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</si>
  <si>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</si>
  <si>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</si>
  <si>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</si>
  <si>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</si>
  <si>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</si>
  <si>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</si>
  <si>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</si>
  <si>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</si>
  <si>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</si>
  <si>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</si>
  <si>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</si>
  <si>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</si>
  <si>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</si>
  <si>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</si>
  <si>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</si>
  <si>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</si>
  <si>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</si>
  <si>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</si>
  <si>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</si>
  <si>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</si>
  <si>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</si>
  <si>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</si>
  <si>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</si>
  <si>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</si>
  <si>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</si>
  <si>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</si>
  <si>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</si>
  <si>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</si>
  <si>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</si>
  <si>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</si>
  <si>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</si>
  <si>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</si>
  <si>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</si>
  <si>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</si>
  <si>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</si>
  <si>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</si>
  <si>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</si>
  <si>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</si>
  <si>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</si>
  <si>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</si>
  <si>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</si>
  <si>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</si>
  <si>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</si>
  <si>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</si>
  <si>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</si>
  <si>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</si>
  <si>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</si>
  <si>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</si>
  <si>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</si>
  <si>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</si>
  <si>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</si>
  <si>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</si>
  <si>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</si>
  <si>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</si>
  <si>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</si>
  <si>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</si>
  <si>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</si>
  <si>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</si>
  <si>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</si>
  <si>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</si>
  <si>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</si>
  <si>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</si>
  <si>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</si>
  <si>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</si>
  <si>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</si>
  <si>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</si>
  <si>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</si>
  <si>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</si>
  <si>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</si>
  <si>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</si>
  <si>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</si>
  <si>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</si>
  <si>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</si>
  <si>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</si>
  <si>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</si>
  <si>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</si>
  <si>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</si>
  <si>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</si>
  <si>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</si>
  <si>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</si>
  <si>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</si>
  <si>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</si>
  <si>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</si>
  <si>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</si>
  <si>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</si>
  <si>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</si>
  <si>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</si>
  <si>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</si>
  <si>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</si>
  <si>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</si>
  <si>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</si>
  <si>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</si>
  <si>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</si>
  <si>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</si>
  <si>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</si>
  <si>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</si>
  <si>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</si>
  <si>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</si>
  <si>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</si>
  <si>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</si>
  <si>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</si>
  <si>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</si>
  <si>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26375375</t>
  </si>
  <si>
    <t>ООО "Диана"</t>
  </si>
  <si>
    <t>7309903106</t>
  </si>
  <si>
    <t>29-01-2019 00:00:00</t>
  </si>
  <si>
    <t>26360496</t>
  </si>
  <si>
    <t>ООО "Диком"</t>
  </si>
  <si>
    <t>7310007986</t>
  </si>
  <si>
    <t>28135792</t>
  </si>
  <si>
    <t>ООО "ДомСервис"</t>
  </si>
  <si>
    <t>7310105380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</si>
  <si>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</si>
  <si>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</si>
  <si>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</si>
  <si>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</si>
  <si>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</si>
  <si>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</si>
  <si>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</si>
  <si>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</si>
  <si>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</si>
  <si>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</si>
  <si>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</si>
  <si>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</si>
  <si>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</si>
  <si>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</si>
  <si>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</si>
  <si>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</si>
  <si>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</si>
  <si>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</si>
  <si>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</si>
  <si>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</si>
  <si>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</si>
  <si>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</si>
  <si>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</si>
  <si>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</si>
  <si>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</si>
  <si>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</si>
  <si>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</si>
  <si>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</si>
  <si>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</si>
  <si>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</si>
  <si>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</si>
  <si>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</si>
  <si>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</si>
  <si>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</si>
  <si>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</si>
  <si>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</si>
  <si>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</si>
  <si>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</si>
  <si>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</si>
  <si>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</si>
  <si>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</si>
  <si>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</si>
  <si>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</si>
  <si>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</si>
  <si>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</si>
  <si>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</si>
  <si>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</si>
  <si>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</si>
  <si>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</si>
  <si>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</si>
  <si>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</si>
  <si>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</si>
  <si>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</si>
  <si>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</si>
  <si>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</si>
  <si>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</si>
  <si>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</si>
  <si>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</si>
  <si>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</si>
  <si>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</si>
  <si>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</si>
  <si>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</si>
  <si>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</si>
  <si>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</si>
  <si>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</si>
  <si>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</si>
  <si>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</si>
  <si>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</si>
  <si>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</si>
  <si>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</si>
  <si>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</si>
  <si>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</si>
  <si>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</si>
  <si>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</si>
  <si>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</si>
  <si>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</si>
  <si>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</si>
  <si>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</si>
  <si>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</si>
  <si>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</si>
  <si>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</si>
  <si>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</si>
  <si>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</si>
  <si>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</si>
  <si>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</si>
  <si>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</si>
  <si>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</si>
  <si>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</si>
  <si>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</si>
  <si>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</si>
  <si>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</si>
  <si>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</si>
  <si>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</si>
  <si>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</si>
  <si>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</si>
  <si>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</si>
  <si>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</si>
  <si>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</si>
  <si>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</si>
  <si>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</si>
  <si>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</si>
  <si>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</si>
  <si>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</si>
  <si>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</si>
  <si>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</si>
  <si>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</si>
  <si>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</si>
  <si>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</si>
  <si>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</si>
  <si>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</si>
  <si>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</si>
  <si>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</si>
  <si>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</si>
  <si>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</si>
  <si>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</si>
  <si>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</si>
  <si>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</si>
  <si>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</si>
  <si>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</si>
  <si>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</si>
  <si>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</si>
  <si>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</si>
  <si>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</si>
  <si>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</si>
  <si>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</si>
  <si>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</si>
  <si>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</si>
  <si>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</si>
  <si>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</si>
  <si>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</si>
  <si>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</si>
  <si>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</si>
  <si>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</si>
  <si>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</si>
  <si>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</si>
  <si>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</si>
  <si>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</si>
  <si>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</si>
  <si>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</si>
  <si>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</si>
  <si>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</si>
  <si>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</si>
  <si>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</si>
  <si>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</si>
  <si>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</si>
  <si>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</si>
  <si>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</si>
  <si>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</si>
  <si>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</si>
  <si>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</si>
  <si>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</si>
  <si>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</si>
  <si>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</si>
  <si>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</si>
  <si>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</si>
  <si>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</si>
  <si>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</si>
  <si>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</si>
  <si>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</si>
  <si>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</si>
  <si>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</si>
  <si>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</si>
  <si>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</si>
  <si>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</si>
  <si>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</si>
  <si>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</si>
  <si>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</si>
  <si>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</si>
  <si>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</si>
  <si>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</si>
  <si>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</si>
  <si>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</si>
  <si>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</si>
  <si>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</si>
  <si>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</si>
  <si>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</si>
  <si>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</si>
  <si>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</si>
  <si>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</si>
  <si>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</si>
  <si>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</si>
  <si>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</si>
  <si>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</si>
  <si>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</si>
  <si>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</si>
  <si>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</si>
  <si>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</si>
  <si>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</si>
  <si>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</si>
  <si>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</si>
  <si>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</si>
  <si>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</si>
  <si>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</si>
  <si>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</si>
  <si>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</si>
  <si>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</si>
  <si>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</si>
  <si>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</si>
  <si>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</si>
  <si>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</si>
  <si>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</si>
  <si>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</si>
  <si>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</si>
  <si>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</si>
  <si>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</si>
  <si>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</si>
  <si>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</si>
  <si>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</si>
  <si>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</si>
  <si>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</si>
  <si>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</si>
  <si>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</si>
  <si>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</si>
  <si>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</si>
  <si>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</si>
  <si>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</si>
  <si>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</si>
  <si>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</si>
  <si>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</si>
  <si>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</si>
  <si>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</si>
  <si>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</si>
  <si>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</si>
  <si>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</si>
  <si>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</si>
  <si>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</si>
  <si>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</si>
  <si>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</si>
  <si>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</si>
  <si>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</si>
  <si>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</si>
  <si>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</si>
  <si>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</si>
  <si>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</si>
  <si>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</si>
  <si>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</si>
  <si>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</si>
  <si>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</si>
  <si>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</si>
  <si>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</si>
  <si>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</si>
  <si>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</si>
  <si>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</si>
  <si>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</si>
  <si>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</si>
  <si>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</si>
  <si>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</si>
  <si>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</si>
  <si>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</si>
  <si>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</si>
  <si>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</si>
  <si>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</si>
  <si>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</si>
  <si>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</si>
  <si>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</si>
  <si>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</si>
  <si>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</si>
  <si>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</si>
  <si>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</si>
  <si>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</si>
  <si>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</si>
  <si>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</si>
  <si>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</si>
  <si>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</si>
  <si>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</si>
  <si>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</si>
  <si>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</si>
  <si>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</si>
  <si>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</si>
  <si>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</si>
  <si>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</si>
  <si>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</si>
  <si>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</si>
  <si>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</si>
  <si>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</si>
  <si>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</si>
  <si>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</si>
  <si>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</si>
  <si>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</si>
  <si>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</si>
  <si>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</si>
  <si>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</si>
  <si>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</si>
  <si>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</si>
  <si>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</si>
  <si>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</si>
  <si>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</si>
  <si>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</si>
  <si>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</si>
  <si>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</si>
  <si>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</si>
  <si>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</si>
  <si>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</si>
  <si>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</si>
  <si>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</si>
  <si>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</si>
  <si>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</si>
  <si>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</si>
  <si>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</si>
  <si>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</si>
  <si>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</si>
  <si>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</si>
  <si>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</si>
  <si>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</si>
  <si>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</si>
  <si>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</si>
  <si>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</si>
  <si>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</si>
  <si>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</si>
  <si>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</si>
  <si>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</si>
  <si>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</si>
  <si>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</si>
  <si>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</si>
  <si>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</si>
  <si>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</si>
  <si>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</si>
  <si>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</si>
  <si>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</si>
  <si>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</si>
  <si>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</si>
  <si>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</si>
  <si>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</si>
  <si>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</si>
  <si>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</si>
  <si>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</si>
  <si>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</si>
  <si>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</si>
  <si>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</si>
  <si>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</si>
  <si>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</si>
  <si>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</si>
  <si>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</si>
  <si>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</si>
  <si>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</si>
  <si>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</si>
  <si>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</si>
  <si>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</si>
  <si>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</si>
  <si>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</si>
  <si>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</si>
  <si>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</si>
  <si>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</si>
  <si>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</si>
  <si>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</si>
  <si>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</si>
  <si>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</si>
  <si>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</si>
  <si>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</si>
  <si>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</si>
  <si>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</si>
  <si>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</si>
  <si>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</si>
  <si>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</si>
  <si>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</si>
  <si>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</si>
  <si>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</si>
  <si>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</si>
  <si>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</si>
  <si>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</si>
  <si>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</si>
  <si>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</si>
  <si>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</si>
  <si>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</si>
  <si>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</si>
  <si>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</si>
  <si>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</si>
  <si>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</si>
  <si>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</si>
  <si>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</si>
  <si>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</si>
  <si>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</si>
  <si>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</si>
  <si>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</si>
  <si>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</si>
  <si>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</si>
  <si>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</si>
  <si>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</si>
  <si>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</si>
  <si>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</si>
  <si>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</si>
  <si>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</si>
  <si>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</si>
  <si>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</si>
  <si>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</si>
  <si>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</si>
  <si>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</si>
  <si>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</si>
  <si>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</si>
  <si>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</si>
  <si>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</si>
  <si>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</si>
  <si>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</si>
  <si>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</si>
  <si>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</si>
  <si>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</si>
  <si>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</si>
  <si>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</si>
  <si>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</si>
  <si>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</si>
  <si>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</si>
  <si>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</si>
  <si>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</si>
  <si>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</si>
  <si>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</si>
  <si>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</si>
  <si>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</si>
  <si>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</si>
  <si>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</si>
  <si>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</si>
  <si>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</si>
  <si>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</si>
  <si>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</si>
  <si>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</si>
  <si>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</si>
  <si>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</si>
  <si>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</si>
  <si>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</si>
  <si>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</si>
  <si>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</si>
  <si>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</si>
  <si>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</si>
  <si>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</si>
  <si>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</si>
  <si>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</si>
  <si>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</si>
  <si>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</si>
  <si>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</si>
  <si>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</si>
  <si>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</si>
  <si>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</si>
  <si>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</si>
  <si>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</si>
  <si>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</si>
  <si>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</si>
  <si>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</si>
  <si>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</si>
  <si>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</si>
  <si>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</si>
  <si>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</si>
  <si>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</si>
  <si>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</si>
  <si>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</si>
  <si>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</si>
  <si>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</si>
  <si>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</si>
  <si>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</si>
  <si>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</si>
  <si>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</si>
  <si>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</si>
  <si>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</si>
  <si>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</si>
  <si>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</si>
  <si>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</si>
  <si>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</si>
  <si>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</si>
  <si>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</si>
  <si>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</si>
  <si>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</si>
  <si>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</si>
  <si>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</si>
  <si>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</si>
  <si>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</si>
  <si>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</si>
  <si>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</si>
  <si>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</si>
  <si>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</si>
  <si>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</si>
  <si>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</si>
  <si>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</si>
  <si>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</si>
  <si>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</si>
  <si>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</si>
  <si>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</si>
  <si>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</si>
  <si>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</si>
  <si>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</si>
  <si>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</si>
  <si>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</si>
  <si>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</si>
  <si>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</si>
  <si>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</si>
  <si>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</si>
  <si>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</si>
  <si>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</si>
  <si>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</si>
  <si>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</si>
  <si>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</si>
  <si>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</si>
  <si>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</si>
  <si>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</si>
  <si>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</si>
  <si>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</si>
  <si>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</si>
  <si>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</si>
  <si>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</si>
  <si>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</si>
  <si>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</si>
  <si>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</si>
  <si>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</si>
  <si>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</si>
  <si>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</si>
  <si>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</si>
  <si>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</si>
  <si>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</si>
  <si>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</si>
  <si>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</si>
  <si>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</si>
  <si>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</si>
  <si>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</si>
  <si>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</si>
  <si>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</si>
  <si>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</si>
  <si>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</si>
  <si>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</si>
  <si>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</si>
  <si>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</si>
  <si>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</si>
  <si>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</si>
  <si>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</si>
  <si>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</si>
  <si>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</si>
  <si>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</si>
  <si>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</si>
  <si>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</si>
  <si>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</si>
  <si>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</si>
  <si>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</si>
  <si>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</si>
  <si>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</si>
  <si>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</si>
  <si>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</si>
  <si>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</si>
  <si>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</si>
  <si>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</si>
  <si>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</si>
  <si>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</si>
  <si>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</si>
  <si>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</si>
  <si>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</si>
  <si>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</si>
  <si>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</si>
  <si>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</si>
  <si>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</si>
  <si>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</si>
  <si>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</si>
  <si>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</si>
  <si>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</si>
  <si>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</si>
  <si>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</si>
  <si>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</si>
  <si>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</si>
  <si>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</si>
  <si>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</si>
  <si>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</si>
  <si>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</si>
  <si>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</si>
  <si>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</si>
  <si>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</si>
  <si>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</si>
  <si>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</si>
  <si>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</si>
  <si>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</si>
  <si>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</si>
  <si>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</si>
  <si>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</si>
  <si>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</si>
  <si>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</si>
  <si>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</si>
  <si>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</si>
  <si>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</si>
  <si>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</si>
  <si>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</si>
  <si>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</si>
  <si>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</si>
  <si>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</si>
  <si>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</si>
  <si>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</si>
  <si>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</si>
  <si>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</si>
  <si>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</si>
  <si>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</si>
  <si>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</si>
  <si>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</si>
  <si>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</si>
  <si>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</si>
  <si>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</si>
  <si>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</si>
  <si>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</si>
  <si>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</si>
  <si>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</si>
  <si>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</si>
  <si>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</si>
  <si>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</si>
  <si>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</si>
  <si>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</si>
  <si>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</si>
  <si>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</si>
  <si>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</si>
  <si>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</si>
  <si>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</si>
  <si>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</si>
  <si>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</si>
  <si>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</si>
  <si>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</si>
  <si>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</si>
  <si>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</si>
  <si>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</si>
  <si>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</si>
  <si>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</si>
  <si>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</si>
  <si>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</si>
  <si>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</si>
  <si>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</si>
  <si>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</si>
  <si>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</si>
  <si>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</si>
  <si>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</si>
  <si>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</si>
  <si>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</si>
  <si>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</si>
  <si>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</si>
  <si>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</si>
  <si>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</si>
  <si>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</si>
  <si>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</si>
  <si>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</si>
  <si>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433152, Ульяновская область, Майнский район, рабочий поселок Игнатовка, Транспортная улица, дом 24а, офис 1</t>
  </si>
  <si>
    <t>+7(84244)31479</t>
  </si>
  <si>
    <t>akva070720@rambler.ru</t>
  </si>
  <si>
    <t>ВРИО директора</t>
  </si>
  <si>
    <t>МУНИЦИПАЛЬНОЕ УНИТАРНОЕ ПРЕДПРИЯТИЕ "АКВА" МУНИЦИПАЛЬНОГО ОБРАЗОВАНИЯ "ИГНАТОВСКОЕ ГОРОДСКОЕ ПОСЕЛЕНИЕ" МАЙНСКОГО РАЙОНА УЛЬЯНОВСКОЙ ОБЛАСТИ</t>
  </si>
  <si>
    <t>МУП "АКВА"</t>
  </si>
  <si>
    <t>1207300008255</t>
  </si>
  <si>
    <t xml:space="preserve"> 44626031</t>
  </si>
  <si>
    <t>Чагаев Андрей Ревкатович</t>
  </si>
  <si>
    <t>8(842)443-14-79</t>
  </si>
  <si>
    <t>255-П</t>
  </si>
  <si>
    <t>Башаева Марина Юрьевна</t>
  </si>
  <si>
    <t>Начальник отдела ЖКК</t>
  </si>
  <si>
    <t>8(842)224-16-07</t>
  </si>
  <si>
    <t>Приём сточных вод</t>
  </si>
  <si>
    <t>ВО.73.31435551.0001</t>
  </si>
  <si>
    <t xml:space="preserve">О </t>
  </si>
  <si>
    <t>Расходы на оплату труда производственного персонала без отчислений</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</si>
  <si>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услуги Муниципального унитарного предприятия «АКВА» Муниципального образования «Игнатовское городское поселение» Майнского района Ульяновской области,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t>
  </si>
  <si>
    <t xml:space="preserve">Проведён расчёт тарифа на услуги водоотведения. Методом регулирования тарифов на услуги водоотведения определён метод экономически обоснованных расходов.
</t>
  </si>
  <si>
    <t>shishkanova.kris@mail.ru</t>
  </si>
  <si>
    <t>Предприятие не предоставило тарифное дело на 2024 год. Так же предприятие не предоставило факт на 2022 год.</t>
  </si>
  <si>
    <t>Предприятие не предоставило тарифное дело на 2024 год. Так же предприятие не предоставило факт на 2022 год.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2024 год.</t>
  </si>
  <si>
    <t>Предприятие не предоставило тарифное дело на 2024 год. Так же предприятие не предоставило факт на 2022 год.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2024  год.</t>
  </si>
  <si>
    <t xml:space="preserve">Предприятие не предложило на 2024 год сумму расходов по статье «Расходы на оплату труда и отчисления на социальные нужды основного производственного персонала, в том числе налоги и сборы». Осуществлен рассчет органом регулирования исходя из затрат, установленных на 2023 год, в соответствии в индексом роста, установленном в прогнозе социально-экономическом развитии РФ на 2024 год. В соответствии со ст. 426 Налогового  кодекса Российской Федерации экспертами произведён расчёт страховых взносов  в размере 30,2% к сумме затрат на оплату труда в размере 55,08 тыс. руб. В расчёт на 2024 год принята сумма затрат в размере  182,40 тыс. руб. </t>
  </si>
  <si>
    <t>По результатам проведения экспертизы тарифа на услуги водоотведения Муниципального унитарного предприятия «АКВА» Муниципального образования «Игнатовское городское поселение» Майнского района Ульяновской области эксперты предлагают считать экономически обоснованным  на 2024 год тариф на услуги водоотведения:  -                                                                                                                                                                - на период с 01.01.2024 по 30.06.2024 в размере 37,44 руб./куб.м.                                                                                                                                                                                                                       - на период с 01.07.2024 по 31.12.2024 в размере 38,11 руб./куб.м.</t>
  </si>
  <si>
    <t xml:space="preserve">                                                                ЭКСПЕРТНОЕ ЗАКЛЮЧЕНИЕ
по экономической обоснованности тарифов на услуги водоотведения Муниципального унитарного предприятия «АКВА» Муниципального образования «Игнатовское городское поселение» Майнского района Ульяновской области на 2024 год
</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</si>
  <si>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</si>
  <si>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Ульяновская область / 2024 / МУП «Аква» МО Игнатовское городское поселение Майнского района Ульяновской области (ИНН:7309008720, КПП:730901001)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</si>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</sst>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094">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9" fontId="65" fillId="2" borderId="29" xfId="97" applyNumberFormat="1" applyFont="1" applyFill="1" applyBorder="1" applyAlignment="1" applyProtection="1">
      <alignment horizontal="right" vertical="center"/>
      <protection locked="0"/>
    </xf>
    <xf numFmtId="169" fontId="73"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3"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9" fontId="79"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9"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0" fontId="65"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14" fillId="0" borderId="0" xfId="97" applyFont="1" applyAlignment="1">
      <alignment horizontal="center" vertical="center"/>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pplyProtection="1">
      <alignment horizontal="justify" vertical="top" wrapText="1"/>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49" fontId="86" fillId="0" borderId="0" xfId="97" applyNumberFormat="1" applyFont="1" applyBorder="1" applyAlignment="1">
      <alignment horizontal="center" vertical="center"/>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0" fontId="14" fillId="0" borderId="29" xfId="97" applyFont="1" applyBorder="1" applyAlignment="1">
      <alignment horizontal="right" vertical="center" wrapText="1" indent="1"/>
    </xf>
    <xf numFmtId="0" fontId="14" fillId="0" borderId="29" xfId="98" applyFont="1" applyBorder="1" applyAlignment="1">
      <alignment horizontal="center" vertical="center" textRotation="90" wrapText="1"/>
    </xf>
    <xf numFmtId="0" fontId="14" fillId="0" borderId="29" xfId="97" applyFont="1" applyFill="1" applyBorder="1" applyAlignment="1" applyProtection="1">
      <alignment horizontal="right" vertical="center" wrapText="1" indent="1"/>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49" fontId="65" fillId="0" borderId="0" xfId="112" applyNumberFormat="1" applyFont="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49" fontId="14" fillId="0" borderId="0" xfId="105" applyNumberFormat="1" applyFont="1" applyAlignment="1">
      <alignment horizontal="center"/>
    </xf>
    <xf numFmtId="0" fontId="65" fillId="0" borderId="0" xfId="106" applyFont="1" applyAlignment="1">
      <alignment vertical="center"/>
    </xf>
    <xf numFmtId="0" fontId="11" fillId="11" borderId="7" xfId="98" applyNumberFormat="1" applyFont="1" applyFill="1" applyBorder="1" applyAlignment="1" applyProtection="1">
      <alignment horizontal="left" vertical="center" wrapText="1"/>
      <protection locked="0"/>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49" fontId="67" fillId="0" borderId="29" xfId="98" applyNumberFormat="1" applyFont="1" applyFill="1" applyBorder="1" applyAlignment="1">
      <alignment horizontal="center" vertical="center" wrapText="1"/>
    </xf>
    <xf numFmtId="0" fontId="68" fillId="0" borderId="0" xfId="97" applyFont="1" applyFill="1" applyAlignment="1">
      <alignment vertical="center"/>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9" fillId="0" borderId="0" xfId="97" applyFont="1" applyFill="1" applyAlignment="1">
      <alignment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70" fillId="0" borderId="0" xfId="97" applyFont="1" applyFill="1" applyAlignment="1">
      <alignment vertical="center"/>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left" vertical="center" wrapText="1" indent="1"/>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pplyProtection="1">
      <alignment horizontal="left" vertical="center" wrapText="1" indent="1"/>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96" fillId="0" borderId="29" xfId="31" applyNumberFormat="1" applyFill="1" applyBorder="1" applyAlignment="1" applyProtection="1">
      <alignment horizontal="left" vertical="center" wrapText="1" indent="1"/>
    </xf>
    <xf numFmtId="0" fontId="71" fillId="0" borderId="0" xfId="97" applyFont="1" applyFill="1" applyAlignment="1">
      <alignment vertical="center"/>
    </xf>
    <xf numFmtId="0" fontId="14" fillId="0" borderId="29" xfId="98" applyFont="1" applyFill="1" applyBorder="1" applyAlignment="1">
      <alignment horizontal="center" vertical="center" textRotation="90" wrapText="1"/>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11" fillId="0" borderId="29" xfId="49" applyNumberFormat="1" applyFill="1" applyBorder="1" applyAlignment="1" applyProtection="1">
      <alignment horizontal="left" vertical="center" wrapText="1" indent="1"/>
      <protection locked="0"/>
    </xf>
    <xf numFmtId="0" fontId="14" fillId="0" borderId="0" xfId="97" applyFont="1" applyFill="1" applyAlignment="1">
      <alignment horizontal="center" vertical="center" wrapText="1"/>
    </xf>
    <xf numFmtId="0" fontId="68" fillId="0" borderId="0" xfId="97" applyFont="1" applyFill="1" applyAlignment="1">
      <alignment vertical="center" wrapTex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14" fillId="0" borderId="29" xfId="97" applyNumberFormat="1"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xf>
    <xf numFmtId="0" fontId="14" fillId="0" borderId="29" xfId="97" applyNumberFormat="1" applyFont="1" applyFill="1" applyBorder="1" applyAlignment="1">
      <alignment horizontal="right" vertical="center" wrapText="1" indent="1"/>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11" fillId="0" borderId="43" xfId="99"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49" applyNumberFormat="1" applyFill="1" applyBorder="1" applyAlignment="1" applyProtection="1">
      <alignment horizontal="right" vertical="center"/>
      <protection locked="0"/>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2" fontId="73"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79" fillId="0" borderId="29" xfId="102" applyFont="1" applyFill="1" applyBorder="1" applyAlignment="1">
      <alignment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49" fontId="65"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5" fillId="0" borderId="7" xfId="111" applyNumberFormat="1" applyFont="1" applyFill="1" applyBorder="1" applyAlignment="1">
      <alignment horizontal="center" vertical="center"/>
    </xf>
    <xf numFmtId="0" fontId="65" fillId="0" borderId="29" xfId="111" applyFont="1" applyFill="1" applyBorder="1" applyAlignment="1">
      <alignment horizontal="left" vertical="center" wrapText="1"/>
    </xf>
    <xf numFmtId="0" fontId="65" fillId="0" borderId="29" xfId="102" applyFont="1" applyFill="1" applyBorder="1" applyAlignment="1">
      <alignment horizontal="right" vertical="center" wrapText="1" inden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29" xfId="111" applyFont="1" applyFill="1" applyBorder="1" applyAlignment="1">
      <alignment horizontal="left" vertical="center"/>
    </xf>
    <xf numFmtId="169" fontId="65" fillId="0" borderId="29" xfId="102" applyNumberFormat="1" applyFont="1" applyFill="1" applyBorder="1" applyAlignment="1" applyProtection="1">
      <alignment horizontal="right" vertical="center"/>
      <protection locked="0"/>
    </xf>
    <xf numFmtId="169" fontId="65" fillId="0" borderId="29" xfId="102" applyNumberFormat="1" applyFont="1" applyFill="1" applyBorder="1" applyAlignment="1" applyProtection="1">
      <alignment horizontal="right" vertical="center"/>
    </xf>
    <xf numFmtId="169" fontId="65" fillId="0" borderId="29" xfId="102" applyNumberFormat="1" applyFont="1" applyFill="1" applyBorder="1" applyAlignment="1">
      <alignment horizontal="right" vertical="center"/>
    </xf>
    <xf numFmtId="0" fontId="65" fillId="0" borderId="29" xfId="111" applyFont="1" applyFill="1" applyBorder="1" applyAlignment="1">
      <alignment horizontal="left" vertical="center" wrapText="1" indent="2"/>
    </xf>
    <xf numFmtId="0" fontId="11" fillId="0" borderId="29" xfId="97" applyFont="1" applyFill="1" applyBorder="1" applyAlignment="1">
      <alignment horizontal="left" vertical="center" wrapText="1" indent="2"/>
    </xf>
    <xf numFmtId="0" fontId="65" fillId="0" borderId="29" xfId="111" applyFont="1" applyFill="1" applyBorder="1" applyAlignment="1">
      <alignment horizontal="left" vertical="center" wrapText="1" indent="1"/>
    </xf>
    <xf numFmtId="0" fontId="11" fillId="0" borderId="30" xfId="97" applyFont="1" applyFill="1" applyBorder="1" applyAlignment="1">
      <alignment horizontal="left" vertical="center" wrapText="1"/>
    </xf>
    <xf numFmtId="0" fontId="79"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0"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0" fontId="11" fillId="0" borderId="29" xfId="102" applyFont="1" applyFill="1" applyBorder="1" applyAlignment="1">
      <alignment horizontal="center" vertical="center" wrapText="1"/>
    </xf>
    <xf numFmtId="4" fontId="65"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0" fontId="14" fillId="0" borderId="0" xfId="105" applyFont="1" applyFill="1"/>
    <xf numFmtId="0" fontId="68" fillId="0" borderId="0" xfId="105" applyFont="1" applyFill="1"/>
    <xf numFmtId="0" fontId="68" fillId="0" borderId="0" xfId="105" applyFont="1" applyFill="1" applyAlignment="1">
      <alignment horizontal="left"/>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90" fillId="0" borderId="7" xfId="102" applyFont="1" applyFill="1" applyBorder="1"/>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49" fontId="65"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11" fillId="0" borderId="0" xfId="105" applyFont="1" applyFill="1" applyBorder="1"/>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6" applyFont="1" applyFill="1" applyBorder="1" applyAlignment="1">
      <alignment vertical="center" wrapText="1"/>
    </xf>
    <xf numFmtId="0" fontId="65" fillId="0" borderId="7" xfId="107" applyFont="1" applyFill="1" applyBorder="1" applyAlignment="1">
      <alignment horizontal="center" vertical="center" wrapText="1"/>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7" xfId="106"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1" fillId="0" borderId="7" xfId="107" applyNumberFormat="1" applyFont="1" applyFill="1" applyBorder="1" applyAlignment="1">
      <alignment horizontal="left" vertical="center" wrapText="1"/>
    </xf>
    <xf numFmtId="4" fontId="65"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4" fontId="6" fillId="0" borderId="7" xfId="106" applyNumberFormat="1" applyFill="1" applyBorder="1" applyAlignment="1" applyProtection="1">
      <alignment horizontal="right" vertical="center" wrapText="1"/>
      <protection locked="0"/>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9" fontId="79"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59"/>
  <sheetViews>
    <sheetView showGridLines="0" view="pageBreakPreview" topLeftCell="K11" zoomScale="59" zoomScaleNormal="100" zoomScaleSheetLayoutView="59" workbookViewId="0">
      <selection activeCell="L60" sqref="L60:M60"/>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4"/>
      <c r="B1" s="714"/>
      <c r="C1" s="714"/>
      <c r="D1" s="714"/>
      <c r="E1" s="714"/>
      <c r="F1" s="714"/>
      <c r="G1" s="714"/>
      <c r="H1" s="714"/>
      <c r="I1" s="714"/>
      <c r="J1" s="714"/>
      <c r="K1" s="714"/>
      <c r="L1" s="758"/>
      <c r="M1" s="758"/>
      <c r="N1" s="758"/>
      <c r="O1" s="714"/>
      <c r="P1" s="714"/>
      <c r="Q1" s="714"/>
      <c r="R1" s="714"/>
      <c r="S1" s="714">
        <v>2024</v>
      </c>
      <c r="T1" s="714">
        <v>2024</v>
      </c>
      <c r="U1" s="758"/>
    </row>
    <row r="2" spans="1:21" hidden="1">
      <c r="A2" s="714"/>
      <c r="B2" s="714"/>
      <c r="C2" s="714"/>
      <c r="D2" s="714"/>
      <c r="E2" s="714"/>
      <c r="F2" s="714"/>
      <c r="G2" s="714"/>
      <c r="H2" s="714"/>
      <c r="I2" s="714"/>
      <c r="J2" s="714"/>
      <c r="K2" s="714"/>
      <c r="L2" s="758"/>
      <c r="M2" s="758"/>
      <c r="N2" s="758"/>
      <c r="O2" s="714"/>
      <c r="P2" s="714"/>
      <c r="Q2" s="714"/>
      <c r="R2" s="714"/>
      <c r="S2" s="714"/>
      <c r="T2" s="714"/>
      <c r="U2" s="758"/>
    </row>
    <row r="3" spans="1:21" hidden="1">
      <c r="A3" s="714"/>
      <c r="B3" s="714"/>
      <c r="C3" s="714"/>
      <c r="D3" s="714"/>
      <c r="E3" s="714"/>
      <c r="F3" s="714"/>
      <c r="G3" s="714"/>
      <c r="H3" s="714"/>
      <c r="I3" s="714"/>
      <c r="J3" s="714"/>
      <c r="K3" s="714"/>
      <c r="L3" s="758"/>
      <c r="M3" s="758"/>
      <c r="N3" s="758"/>
      <c r="O3" s="714"/>
      <c r="P3" s="714"/>
      <c r="Q3" s="714"/>
      <c r="R3" s="714"/>
      <c r="S3" s="714"/>
      <c r="T3" s="714"/>
      <c r="U3" s="758"/>
    </row>
    <row r="4" spans="1:21" hidden="1">
      <c r="A4" s="714"/>
      <c r="B4" s="714"/>
      <c r="C4" s="714"/>
      <c r="D4" s="714"/>
      <c r="E4" s="714"/>
      <c r="F4" s="714"/>
      <c r="G4" s="714"/>
      <c r="H4" s="714"/>
      <c r="I4" s="714"/>
      <c r="J4" s="714"/>
      <c r="K4" s="714"/>
      <c r="L4" s="758"/>
      <c r="M4" s="758"/>
      <c r="N4" s="758"/>
      <c r="O4" s="714"/>
      <c r="P4" s="714"/>
      <c r="Q4" s="714"/>
      <c r="R4" s="714"/>
      <c r="S4" s="714"/>
      <c r="T4" s="714"/>
      <c r="U4" s="758"/>
    </row>
    <row r="5" spans="1:21" hidden="1">
      <c r="A5" s="714"/>
      <c r="B5" s="714"/>
      <c r="C5" s="714"/>
      <c r="D5" s="714"/>
      <c r="E5" s="714"/>
      <c r="F5" s="714"/>
      <c r="G5" s="714"/>
      <c r="H5" s="714"/>
      <c r="I5" s="714"/>
      <c r="J5" s="714"/>
      <c r="K5" s="714"/>
      <c r="L5" s="758"/>
      <c r="M5" s="758"/>
      <c r="N5" s="758"/>
      <c r="O5" s="714"/>
      <c r="P5" s="714"/>
      <c r="Q5" s="714"/>
      <c r="R5" s="714"/>
      <c r="S5" s="714"/>
      <c r="T5" s="714"/>
      <c r="U5" s="758"/>
    </row>
    <row r="6" spans="1:21" hidden="1">
      <c r="A6" s="714"/>
      <c r="B6" s="714"/>
      <c r="C6" s="714"/>
      <c r="D6" s="714"/>
      <c r="E6" s="714"/>
      <c r="F6" s="714"/>
      <c r="G6" s="714"/>
      <c r="H6" s="714"/>
      <c r="I6" s="714"/>
      <c r="J6" s="714"/>
      <c r="K6" s="714"/>
      <c r="L6" s="758"/>
      <c r="M6" s="758"/>
      <c r="N6" s="758"/>
      <c r="O6" s="714"/>
      <c r="P6" s="714"/>
      <c r="Q6" s="714"/>
      <c r="R6" s="714"/>
      <c r="S6" s="714"/>
      <c r="T6" s="714"/>
      <c r="U6" s="758"/>
    </row>
    <row r="7" spans="1:21" hidden="1">
      <c r="A7" s="714"/>
      <c r="B7" s="714"/>
      <c r="C7" s="714"/>
      <c r="D7" s="714"/>
      <c r="E7" s="714"/>
      <c r="F7" s="714"/>
      <c r="G7" s="714"/>
      <c r="H7" s="714"/>
      <c r="I7" s="714"/>
      <c r="J7" s="714"/>
      <c r="K7" s="714"/>
      <c r="L7" s="758"/>
      <c r="M7" s="758"/>
      <c r="N7" s="758"/>
      <c r="O7" s="714" t="b">
        <v>1</v>
      </c>
      <c r="P7" s="714" t="b">
        <v>1</v>
      </c>
      <c r="Q7" s="714" t="b">
        <v>1</v>
      </c>
      <c r="R7" s="714" t="b">
        <v>1</v>
      </c>
      <c r="S7" s="741"/>
      <c r="T7" s="741"/>
      <c r="U7" s="758"/>
    </row>
    <row r="8" spans="1:21" hidden="1">
      <c r="A8" s="714"/>
      <c r="B8" s="714"/>
      <c r="C8" s="714"/>
      <c r="D8" s="714"/>
      <c r="E8" s="714"/>
      <c r="F8" s="714"/>
      <c r="G8" s="714"/>
      <c r="H8" s="714"/>
      <c r="I8" s="714"/>
      <c r="J8" s="714"/>
      <c r="K8" s="714"/>
      <c r="L8" s="758"/>
      <c r="M8" s="758"/>
      <c r="N8" s="758"/>
      <c r="O8" s="714"/>
      <c r="P8" s="714"/>
      <c r="Q8" s="714"/>
      <c r="R8" s="714"/>
      <c r="S8" s="714"/>
      <c r="T8" s="714"/>
      <c r="U8" s="758"/>
    </row>
    <row r="9" spans="1:21" hidden="1">
      <c r="A9" s="714"/>
      <c r="B9" s="714"/>
      <c r="C9" s="714"/>
      <c r="D9" s="714"/>
      <c r="E9" s="714"/>
      <c r="F9" s="714"/>
      <c r="G9" s="714"/>
      <c r="H9" s="714"/>
      <c r="I9" s="714"/>
      <c r="J9" s="714"/>
      <c r="K9" s="714"/>
      <c r="L9" s="758"/>
      <c r="M9" s="758"/>
      <c r="N9" s="758"/>
      <c r="O9" s="714"/>
      <c r="P9" s="714"/>
      <c r="Q9" s="714"/>
      <c r="R9" s="714"/>
      <c r="S9" s="714"/>
      <c r="T9" s="714"/>
      <c r="U9" s="758"/>
    </row>
    <row r="10" spans="1:21" hidden="1">
      <c r="A10" s="714"/>
      <c r="B10" s="714"/>
      <c r="C10" s="714"/>
      <c r="D10" s="714"/>
      <c r="E10" s="714"/>
      <c r="F10" s="714"/>
      <c r="G10" s="714"/>
      <c r="H10" s="714"/>
      <c r="I10" s="714"/>
      <c r="J10" s="714"/>
      <c r="K10" s="714"/>
      <c r="L10" s="758"/>
      <c r="M10" s="758"/>
      <c r="N10" s="758"/>
      <c r="O10" s="714"/>
      <c r="P10" s="714"/>
      <c r="Q10" s="714"/>
      <c r="R10" s="714"/>
      <c r="S10" s="714"/>
      <c r="T10" s="714"/>
      <c r="U10" s="758"/>
    </row>
    <row r="11" spans="1:21" ht="15" hidden="1" customHeight="1">
      <c r="A11" s="714"/>
      <c r="B11" s="714"/>
      <c r="C11" s="714"/>
      <c r="D11" s="714"/>
      <c r="E11" s="714"/>
      <c r="F11" s="714"/>
      <c r="G11" s="714"/>
      <c r="H11" s="714"/>
      <c r="I11" s="714"/>
      <c r="J11" s="714"/>
      <c r="K11" s="714"/>
      <c r="L11" s="758"/>
      <c r="M11" s="695"/>
      <c r="N11" s="758"/>
      <c r="O11" s="714"/>
      <c r="P11" s="714"/>
      <c r="Q11" s="714"/>
      <c r="R11" s="714"/>
      <c r="S11" s="714"/>
      <c r="T11" s="714"/>
      <c r="U11" s="758"/>
    </row>
    <row r="12" spans="1:21" s="89" customFormat="1" ht="20.100000000000001" customHeight="1">
      <c r="A12" s="790"/>
      <c r="B12" s="790"/>
      <c r="C12" s="790"/>
      <c r="D12" s="790"/>
      <c r="E12" s="790"/>
      <c r="F12" s="790"/>
      <c r="G12" s="790"/>
      <c r="H12" s="790"/>
      <c r="I12" s="790"/>
      <c r="J12" s="790"/>
      <c r="K12" s="790"/>
      <c r="L12" s="370" t="s">
        <v>1036</v>
      </c>
      <c r="M12" s="172"/>
      <c r="N12" s="172"/>
      <c r="O12" s="172"/>
      <c r="P12" s="172"/>
      <c r="Q12" s="172"/>
      <c r="R12" s="172"/>
      <c r="S12" s="172"/>
      <c r="T12" s="172"/>
      <c r="U12" s="172"/>
    </row>
    <row r="13" spans="1:21" ht="11.25" customHeight="1">
      <c r="A13" s="714"/>
      <c r="B13" s="714"/>
      <c r="C13" s="714"/>
      <c r="D13" s="714"/>
      <c r="E13" s="714"/>
      <c r="F13" s="714"/>
      <c r="G13" s="714"/>
      <c r="H13" s="714"/>
      <c r="I13" s="714"/>
      <c r="J13" s="714"/>
      <c r="K13" s="714"/>
      <c r="L13" s="758"/>
      <c r="M13" s="758"/>
      <c r="N13" s="758"/>
      <c r="O13" s="714"/>
      <c r="P13" s="714"/>
      <c r="Q13" s="714"/>
      <c r="R13" s="714"/>
      <c r="S13" s="714"/>
      <c r="T13" s="714"/>
      <c r="U13" s="758"/>
    </row>
    <row r="14" spans="1:21" s="89" customFormat="1" ht="15" hidden="1" customHeight="1">
      <c r="A14" s="790"/>
      <c r="B14" s="790"/>
      <c r="C14" s="790"/>
      <c r="D14" s="790"/>
      <c r="E14" s="790"/>
      <c r="F14" s="790"/>
      <c r="G14" s="790" t="b">
        <v>0</v>
      </c>
      <c r="H14" s="790"/>
      <c r="I14" s="790"/>
      <c r="J14" s="790"/>
      <c r="K14" s="790"/>
      <c r="L14" s="791" t="s">
        <v>1042</v>
      </c>
      <c r="M14" s="791"/>
      <c r="N14" s="791"/>
      <c r="O14" s="791"/>
      <c r="P14" s="791"/>
      <c r="Q14" s="791"/>
      <c r="R14" s="791"/>
      <c r="S14" s="791"/>
      <c r="T14" s="791"/>
      <c r="U14" s="791"/>
    </row>
    <row r="15" spans="1:21" s="90" customFormat="1" ht="15" hidden="1" customHeight="1">
      <c r="A15" s="758"/>
      <c r="B15" s="758"/>
      <c r="C15" s="758"/>
      <c r="D15" s="758"/>
      <c r="E15" s="758"/>
      <c r="F15" s="758"/>
      <c r="G15" s="790" t="b">
        <v>0</v>
      </c>
      <c r="H15" s="758"/>
      <c r="I15" s="758"/>
      <c r="J15" s="758"/>
      <c r="K15" s="758"/>
      <c r="L15" s="792" t="s">
        <v>15</v>
      </c>
      <c r="M15" s="793" t="s">
        <v>120</v>
      </c>
      <c r="N15" s="755" t="s">
        <v>141</v>
      </c>
      <c r="O15" s="794" t="s">
        <v>2395</v>
      </c>
      <c r="P15" s="794" t="s">
        <v>2395</v>
      </c>
      <c r="Q15" s="794" t="s">
        <v>2395</v>
      </c>
      <c r="R15" s="795" t="s">
        <v>2396</v>
      </c>
      <c r="S15" s="796" t="s">
        <v>2397</v>
      </c>
      <c r="T15" s="796" t="s">
        <v>2397</v>
      </c>
      <c r="U15" s="797" t="s">
        <v>308</v>
      </c>
    </row>
    <row r="16" spans="1:21" s="90" customFormat="1" ht="51.95" hidden="1" customHeight="1">
      <c r="A16" s="758"/>
      <c r="B16" s="758"/>
      <c r="C16" s="758"/>
      <c r="D16" s="758"/>
      <c r="E16" s="758"/>
      <c r="F16" s="758"/>
      <c r="G16" s="790" t="b">
        <v>0</v>
      </c>
      <c r="H16" s="758"/>
      <c r="I16" s="758"/>
      <c r="J16" s="758"/>
      <c r="K16" s="758"/>
      <c r="L16" s="792"/>
      <c r="M16" s="798"/>
      <c r="N16" s="755"/>
      <c r="O16" s="799" t="s">
        <v>271</v>
      </c>
      <c r="P16" s="799" t="s">
        <v>309</v>
      </c>
      <c r="Q16" s="799" t="s">
        <v>289</v>
      </c>
      <c r="R16" s="799" t="s">
        <v>271</v>
      </c>
      <c r="S16" s="796" t="s">
        <v>272</v>
      </c>
      <c r="T16" s="796" t="s">
        <v>271</v>
      </c>
      <c r="U16" s="797"/>
    </row>
    <row r="17" spans="1:21" s="90" customFormat="1" hidden="1">
      <c r="A17" s="758"/>
      <c r="B17" s="758"/>
      <c r="C17" s="758"/>
      <c r="D17" s="758"/>
      <c r="E17" s="758"/>
      <c r="F17" s="758"/>
      <c r="G17" s="790" t="b">
        <v>0</v>
      </c>
      <c r="H17" s="758"/>
      <c r="I17" s="758"/>
      <c r="J17" s="758"/>
      <c r="K17" s="758"/>
      <c r="L17" s="800"/>
      <c r="M17" s="800"/>
      <c r="N17" s="800"/>
      <c r="O17" s="801"/>
      <c r="P17" s="801"/>
      <c r="Q17" s="801"/>
      <c r="R17" s="801"/>
      <c r="S17" s="801"/>
      <c r="T17" s="801"/>
      <c r="U17" s="802"/>
    </row>
    <row r="18" spans="1:21" s="89" customFormat="1" ht="15" hidden="1" customHeight="1">
      <c r="A18" s="790"/>
      <c r="B18" s="790"/>
      <c r="C18" s="790"/>
      <c r="D18" s="790"/>
      <c r="E18" s="790"/>
      <c r="F18" s="790"/>
      <c r="G18" s="790" t="b">
        <v>0</v>
      </c>
      <c r="H18" s="790"/>
      <c r="I18" s="790"/>
      <c r="J18" s="790"/>
      <c r="K18" s="790"/>
      <c r="L18" s="791" t="s">
        <v>1043</v>
      </c>
      <c r="M18" s="791"/>
      <c r="N18" s="791"/>
      <c r="O18" s="791"/>
      <c r="P18" s="791"/>
      <c r="Q18" s="791"/>
      <c r="R18" s="791"/>
      <c r="S18" s="791"/>
      <c r="T18" s="791"/>
      <c r="U18" s="791"/>
    </row>
    <row r="19" spans="1:21" s="90" customFormat="1" ht="15" hidden="1" customHeight="1">
      <c r="A19" s="758"/>
      <c r="B19" s="758"/>
      <c r="C19" s="758"/>
      <c r="D19" s="758"/>
      <c r="E19" s="758"/>
      <c r="F19" s="758"/>
      <c r="G19" s="790" t="b">
        <v>0</v>
      </c>
      <c r="H19" s="758"/>
      <c r="I19" s="758"/>
      <c r="J19" s="758"/>
      <c r="K19" s="758"/>
      <c r="L19" s="792" t="s">
        <v>15</v>
      </c>
      <c r="M19" s="793" t="s">
        <v>120</v>
      </c>
      <c r="N19" s="755" t="s">
        <v>141</v>
      </c>
      <c r="O19" s="803" t="s">
        <v>2395</v>
      </c>
      <c r="P19" s="804"/>
      <c r="Q19" s="805"/>
      <c r="R19" s="795" t="s">
        <v>2396</v>
      </c>
      <c r="S19" s="806" t="s">
        <v>2397</v>
      </c>
      <c r="T19" s="807"/>
      <c r="U19" s="797" t="s">
        <v>308</v>
      </c>
    </row>
    <row r="20" spans="1:21" s="90" customFormat="1" ht="51.95" hidden="1" customHeight="1">
      <c r="A20" s="758"/>
      <c r="B20" s="758"/>
      <c r="C20" s="758"/>
      <c r="D20" s="758"/>
      <c r="E20" s="758"/>
      <c r="F20" s="758"/>
      <c r="G20" s="790" t="b">
        <v>0</v>
      </c>
      <c r="H20" s="758"/>
      <c r="I20" s="758"/>
      <c r="J20" s="758"/>
      <c r="K20" s="758"/>
      <c r="L20" s="792"/>
      <c r="M20" s="798"/>
      <c r="N20" s="755"/>
      <c r="O20" s="799" t="s">
        <v>271</v>
      </c>
      <c r="P20" s="799" t="s">
        <v>309</v>
      </c>
      <c r="Q20" s="799" t="s">
        <v>289</v>
      </c>
      <c r="R20" s="799" t="s">
        <v>271</v>
      </c>
      <c r="S20" s="796" t="s">
        <v>272</v>
      </c>
      <c r="T20" s="796" t="s">
        <v>271</v>
      </c>
      <c r="U20" s="797"/>
    </row>
    <row r="21" spans="1:21" ht="15" hidden="1" customHeight="1">
      <c r="A21" s="714"/>
      <c r="B21" s="714"/>
      <c r="C21" s="714"/>
      <c r="D21" s="714"/>
      <c r="E21" s="714"/>
      <c r="F21" s="714"/>
      <c r="G21" s="790" t="b">
        <v>0</v>
      </c>
      <c r="H21" s="714"/>
      <c r="I21" s="714"/>
      <c r="J21" s="714"/>
      <c r="K21" s="714"/>
      <c r="L21" s="800"/>
      <c r="M21" s="800"/>
      <c r="N21" s="800"/>
      <c r="O21" s="800"/>
      <c r="P21" s="800"/>
      <c r="Q21" s="800"/>
      <c r="R21" s="800"/>
      <c r="S21" s="800"/>
      <c r="T21" s="800"/>
      <c r="U21" s="800"/>
    </row>
    <row r="22" spans="1:21" s="89" customFormat="1" ht="15" customHeight="1">
      <c r="A22" s="790"/>
      <c r="B22" s="790"/>
      <c r="C22" s="790"/>
      <c r="D22" s="790"/>
      <c r="E22" s="790"/>
      <c r="F22" s="790"/>
      <c r="G22" s="790" t="b">
        <v>1</v>
      </c>
      <c r="H22" s="790"/>
      <c r="I22" s="790"/>
      <c r="J22" s="790"/>
      <c r="K22" s="790"/>
      <c r="L22" s="791" t="s">
        <v>1044</v>
      </c>
      <c r="M22" s="791"/>
      <c r="N22" s="791"/>
      <c r="O22" s="791"/>
      <c r="P22" s="791"/>
      <c r="Q22" s="791"/>
      <c r="R22" s="791"/>
      <c r="S22" s="791"/>
      <c r="T22" s="791"/>
      <c r="U22" s="791"/>
    </row>
    <row r="23" spans="1:21" s="90" customFormat="1" ht="15" customHeight="1">
      <c r="A23" s="758"/>
      <c r="B23" s="758"/>
      <c r="C23" s="758"/>
      <c r="D23" s="758"/>
      <c r="E23" s="758"/>
      <c r="F23" s="758"/>
      <c r="G23" s="790" t="b">
        <v>1</v>
      </c>
      <c r="H23" s="758"/>
      <c r="I23" s="758"/>
      <c r="J23" s="758"/>
      <c r="K23" s="758"/>
      <c r="L23" s="792" t="s">
        <v>15</v>
      </c>
      <c r="M23" s="793" t="s">
        <v>120</v>
      </c>
      <c r="N23" s="755" t="s">
        <v>141</v>
      </c>
      <c r="O23" s="803" t="s">
        <v>2395</v>
      </c>
      <c r="P23" s="804"/>
      <c r="Q23" s="805"/>
      <c r="R23" s="795" t="s">
        <v>2396</v>
      </c>
      <c r="S23" s="806" t="s">
        <v>2397</v>
      </c>
      <c r="T23" s="807"/>
      <c r="U23" s="797" t="s">
        <v>308</v>
      </c>
    </row>
    <row r="24" spans="1:21" s="90" customFormat="1" ht="51.95" hidden="1" customHeight="1">
      <c r="A24" s="758"/>
      <c r="B24" s="758"/>
      <c r="C24" s="758"/>
      <c r="D24" s="758"/>
      <c r="E24" s="758"/>
      <c r="F24" s="758"/>
      <c r="G24" s="790" t="b">
        <v>1</v>
      </c>
      <c r="H24" s="758"/>
      <c r="I24" s="758"/>
      <c r="J24" s="758"/>
      <c r="K24" s="758"/>
      <c r="L24" s="792"/>
      <c r="M24" s="798"/>
      <c r="N24" s="755"/>
      <c r="O24" s="799" t="s">
        <v>271</v>
      </c>
      <c r="P24" s="799" t="s">
        <v>309</v>
      </c>
      <c r="Q24" s="799" t="s">
        <v>289</v>
      </c>
      <c r="R24" s="799" t="s">
        <v>271</v>
      </c>
      <c r="S24" s="796" t="s">
        <v>272</v>
      </c>
      <c r="T24" s="796" t="s">
        <v>271</v>
      </c>
      <c r="U24" s="797"/>
    </row>
    <row r="25" spans="1:21" hidden="1">
      <c r="A25" s="808" t="s">
        <v>17</v>
      </c>
      <c r="B25" s="714"/>
      <c r="C25" s="714"/>
      <c r="D25" s="714"/>
      <c r="E25" s="714"/>
      <c r="F25" s="714"/>
      <c r="G25" s="714"/>
      <c r="H25" s="714"/>
      <c r="I25" s="714"/>
      <c r="J25" s="714"/>
      <c r="K25" s="714"/>
      <c r="L25" s="723" t="s">
        <v>2393</v>
      </c>
      <c r="M25" s="704"/>
      <c r="N25" s="704"/>
      <c r="O25" s="809"/>
      <c r="P25" s="809"/>
      <c r="Q25" s="809"/>
      <c r="R25" s="809"/>
      <c r="S25" s="809"/>
      <c r="T25" s="809"/>
      <c r="U25" s="704"/>
    </row>
    <row r="26" spans="1:21">
      <c r="A26" s="808" t="s">
        <v>17</v>
      </c>
      <c r="B26" s="714"/>
      <c r="C26" s="714"/>
      <c r="D26" s="714"/>
      <c r="E26" s="714"/>
      <c r="F26" s="714"/>
      <c r="G26" s="714"/>
      <c r="H26" s="714"/>
      <c r="I26" s="714"/>
      <c r="J26" s="714"/>
      <c r="K26" s="714"/>
      <c r="L26" s="810" t="s">
        <v>17</v>
      </c>
      <c r="M26" s="811" t="s">
        <v>340</v>
      </c>
      <c r="N26" s="812"/>
      <c r="O26" s="813" t="s">
        <v>1231</v>
      </c>
      <c r="P26" s="814"/>
      <c r="Q26" s="814"/>
      <c r="R26" s="814"/>
      <c r="S26" s="814"/>
      <c r="T26" s="815"/>
      <c r="U26" s="816"/>
    </row>
    <row r="27" spans="1:21">
      <c r="A27" s="808" t="s">
        <v>17</v>
      </c>
      <c r="B27" s="714"/>
      <c r="C27" s="714"/>
      <c r="D27" s="714"/>
      <c r="E27" s="714"/>
      <c r="F27" s="714"/>
      <c r="G27" s="714"/>
      <c r="H27" s="714"/>
      <c r="I27" s="714"/>
      <c r="J27" s="714"/>
      <c r="K27" s="714"/>
      <c r="L27" s="810" t="s">
        <v>101</v>
      </c>
      <c r="M27" s="817" t="s">
        <v>310</v>
      </c>
      <c r="N27" s="799" t="s">
        <v>311</v>
      </c>
      <c r="O27" s="818">
        <v>203</v>
      </c>
      <c r="P27" s="818"/>
      <c r="Q27" s="818">
        <v>203</v>
      </c>
      <c r="R27" s="818">
        <v>203</v>
      </c>
      <c r="S27" s="818"/>
      <c r="T27" s="818">
        <v>203</v>
      </c>
      <c r="U27" s="816"/>
    </row>
    <row r="28" spans="1:21">
      <c r="A28" s="808" t="s">
        <v>17</v>
      </c>
      <c r="B28" s="714"/>
      <c r="C28" s="714"/>
      <c r="D28" s="714"/>
      <c r="E28" s="714"/>
      <c r="F28" s="714"/>
      <c r="G28" s="714"/>
      <c r="H28" s="714"/>
      <c r="I28" s="714"/>
      <c r="J28" s="714"/>
      <c r="K28" s="714"/>
      <c r="L28" s="810" t="s">
        <v>102</v>
      </c>
      <c r="M28" s="817" t="s">
        <v>312</v>
      </c>
      <c r="N28" s="799" t="s">
        <v>311</v>
      </c>
      <c r="O28" s="818">
        <v>148</v>
      </c>
      <c r="P28" s="818"/>
      <c r="Q28" s="818">
        <v>148</v>
      </c>
      <c r="R28" s="818">
        <v>148</v>
      </c>
      <c r="S28" s="818"/>
      <c r="T28" s="818">
        <v>148</v>
      </c>
      <c r="U28" s="816"/>
    </row>
    <row r="29" spans="1:21">
      <c r="A29" s="808" t="s">
        <v>17</v>
      </c>
      <c r="B29" s="714"/>
      <c r="C29" s="714"/>
      <c r="D29" s="714"/>
      <c r="E29" s="714"/>
      <c r="F29" s="714"/>
      <c r="G29" s="714"/>
      <c r="H29" s="714"/>
      <c r="I29" s="714"/>
      <c r="J29" s="714"/>
      <c r="K29" s="714"/>
      <c r="L29" s="810" t="s">
        <v>103</v>
      </c>
      <c r="M29" s="811" t="s">
        <v>341</v>
      </c>
      <c r="N29" s="756" t="s">
        <v>314</v>
      </c>
      <c r="O29" s="819">
        <v>16.720000000000002</v>
      </c>
      <c r="P29" s="819">
        <v>0</v>
      </c>
      <c r="Q29" s="819">
        <v>16.720000000000002</v>
      </c>
      <c r="R29" s="819">
        <v>16.720000000000002</v>
      </c>
      <c r="S29" s="819">
        <v>0</v>
      </c>
      <c r="T29" s="819">
        <v>16.720000000000002</v>
      </c>
      <c r="U29" s="816"/>
    </row>
    <row r="30" spans="1:21">
      <c r="A30" s="808" t="s">
        <v>17</v>
      </c>
      <c r="B30" s="714"/>
      <c r="C30" s="714"/>
      <c r="D30" s="714"/>
      <c r="E30" s="714"/>
      <c r="F30" s="714"/>
      <c r="G30" s="714"/>
      <c r="H30" s="714"/>
      <c r="I30" s="714"/>
      <c r="J30" s="714"/>
      <c r="K30" s="714"/>
      <c r="L30" s="810" t="s">
        <v>119</v>
      </c>
      <c r="M30" s="811" t="s">
        <v>342</v>
      </c>
      <c r="N30" s="756" t="s">
        <v>314</v>
      </c>
      <c r="O30" s="818"/>
      <c r="P30" s="818"/>
      <c r="Q30" s="818"/>
      <c r="R30" s="818"/>
      <c r="S30" s="818"/>
      <c r="T30" s="818"/>
      <c r="U30" s="816"/>
    </row>
    <row r="31" spans="1:21">
      <c r="A31" s="808" t="s">
        <v>17</v>
      </c>
      <c r="B31" s="714" t="s">
        <v>948</v>
      </c>
      <c r="C31" s="714"/>
      <c r="D31" s="714"/>
      <c r="E31" s="714"/>
      <c r="F31" s="714"/>
      <c r="G31" s="714"/>
      <c r="H31" s="714"/>
      <c r="I31" s="714"/>
      <c r="J31" s="714"/>
      <c r="K31" s="714"/>
      <c r="L31" s="810" t="s">
        <v>123</v>
      </c>
      <c r="M31" s="785" t="s">
        <v>343</v>
      </c>
      <c r="N31" s="756" t="s">
        <v>314</v>
      </c>
      <c r="O31" s="820">
        <v>16.720000000000002</v>
      </c>
      <c r="P31" s="820">
        <v>0</v>
      </c>
      <c r="Q31" s="820">
        <v>16.720000000000002</v>
      </c>
      <c r="R31" s="820">
        <v>16.720000000000002</v>
      </c>
      <c r="S31" s="820">
        <v>0</v>
      </c>
      <c r="T31" s="820">
        <v>16.720000000000002</v>
      </c>
      <c r="U31" s="816"/>
    </row>
    <row r="32" spans="1:21">
      <c r="A32" s="808" t="s">
        <v>17</v>
      </c>
      <c r="B32" s="714"/>
      <c r="C32" s="714"/>
      <c r="D32" s="714"/>
      <c r="E32" s="714"/>
      <c r="F32" s="714"/>
      <c r="G32" s="714"/>
      <c r="H32" s="714"/>
      <c r="I32" s="714"/>
      <c r="J32" s="714"/>
      <c r="K32" s="714"/>
      <c r="L32" s="810" t="s">
        <v>183</v>
      </c>
      <c r="M32" s="780" t="s">
        <v>334</v>
      </c>
      <c r="N32" s="756" t="s">
        <v>314</v>
      </c>
      <c r="O32" s="820">
        <v>0.6</v>
      </c>
      <c r="P32" s="820">
        <v>0</v>
      </c>
      <c r="Q32" s="820">
        <v>0.6</v>
      </c>
      <c r="R32" s="820">
        <v>0.6</v>
      </c>
      <c r="S32" s="820">
        <v>0</v>
      </c>
      <c r="T32" s="820">
        <v>0.6</v>
      </c>
      <c r="U32" s="816"/>
    </row>
    <row r="33" spans="1:21">
      <c r="A33" s="808" t="s">
        <v>17</v>
      </c>
      <c r="B33" s="714"/>
      <c r="C33" s="714"/>
      <c r="D33" s="714"/>
      <c r="E33" s="714"/>
      <c r="F33" s="714"/>
      <c r="G33" s="714"/>
      <c r="H33" s="714"/>
      <c r="I33" s="714"/>
      <c r="J33" s="714"/>
      <c r="K33" s="714"/>
      <c r="L33" s="810" t="s">
        <v>1064</v>
      </c>
      <c r="M33" s="821" t="s">
        <v>332</v>
      </c>
      <c r="N33" s="756" t="s">
        <v>314</v>
      </c>
      <c r="O33" s="818">
        <v>0.6</v>
      </c>
      <c r="P33" s="818"/>
      <c r="Q33" s="818">
        <v>0.6</v>
      </c>
      <c r="R33" s="818">
        <v>0.6</v>
      </c>
      <c r="S33" s="818"/>
      <c r="T33" s="818">
        <v>0.6</v>
      </c>
      <c r="U33" s="816"/>
    </row>
    <row r="34" spans="1:21">
      <c r="A34" s="808" t="s">
        <v>17</v>
      </c>
      <c r="B34" s="714"/>
      <c r="C34" s="714"/>
      <c r="D34" s="714"/>
      <c r="E34" s="714"/>
      <c r="F34" s="714"/>
      <c r="G34" s="714"/>
      <c r="H34" s="714"/>
      <c r="I34" s="714"/>
      <c r="J34" s="714"/>
      <c r="K34" s="714"/>
      <c r="L34" s="810" t="s">
        <v>1065</v>
      </c>
      <c r="M34" s="821" t="s">
        <v>333</v>
      </c>
      <c r="N34" s="756" t="s">
        <v>314</v>
      </c>
      <c r="O34" s="818"/>
      <c r="P34" s="818"/>
      <c r="Q34" s="818"/>
      <c r="R34" s="818"/>
      <c r="S34" s="818"/>
      <c r="T34" s="818"/>
      <c r="U34" s="816"/>
    </row>
    <row r="35" spans="1:21">
      <c r="A35" s="808" t="s">
        <v>17</v>
      </c>
      <c r="B35" s="714" t="s">
        <v>949</v>
      </c>
      <c r="C35" s="714"/>
      <c r="D35" s="714"/>
      <c r="E35" s="714"/>
      <c r="F35" s="714"/>
      <c r="G35" s="714"/>
      <c r="H35" s="714"/>
      <c r="I35" s="714"/>
      <c r="J35" s="714"/>
      <c r="K35" s="714"/>
      <c r="L35" s="810" t="s">
        <v>184</v>
      </c>
      <c r="M35" s="780" t="s">
        <v>335</v>
      </c>
      <c r="N35" s="756" t="s">
        <v>314</v>
      </c>
      <c r="O35" s="820">
        <v>16.12</v>
      </c>
      <c r="P35" s="820">
        <v>0</v>
      </c>
      <c r="Q35" s="820">
        <v>16.12</v>
      </c>
      <c r="R35" s="820">
        <v>16.12</v>
      </c>
      <c r="S35" s="820">
        <v>0</v>
      </c>
      <c r="T35" s="820">
        <v>16.12</v>
      </c>
      <c r="U35" s="816"/>
    </row>
    <row r="36" spans="1:21">
      <c r="A36" s="808" t="s">
        <v>17</v>
      </c>
      <c r="B36" s="714"/>
      <c r="C36" s="714"/>
      <c r="D36" s="714"/>
      <c r="E36" s="714"/>
      <c r="F36" s="714"/>
      <c r="G36" s="714"/>
      <c r="H36" s="714"/>
      <c r="I36" s="714"/>
      <c r="J36" s="714"/>
      <c r="K36" s="714"/>
      <c r="L36" s="810" t="s">
        <v>1066</v>
      </c>
      <c r="M36" s="821" t="s">
        <v>332</v>
      </c>
      <c r="N36" s="756" t="s">
        <v>314</v>
      </c>
      <c r="O36" s="818">
        <v>16.12</v>
      </c>
      <c r="P36" s="818"/>
      <c r="Q36" s="818">
        <v>16.12</v>
      </c>
      <c r="R36" s="818">
        <v>16.12</v>
      </c>
      <c r="S36" s="818"/>
      <c r="T36" s="818">
        <v>16.12</v>
      </c>
      <c r="U36" s="816"/>
    </row>
    <row r="37" spans="1:21">
      <c r="A37" s="808" t="s">
        <v>17</v>
      </c>
      <c r="B37" s="714"/>
      <c r="C37" s="714"/>
      <c r="D37" s="714"/>
      <c r="E37" s="714"/>
      <c r="F37" s="714"/>
      <c r="G37" s="714"/>
      <c r="H37" s="714"/>
      <c r="I37" s="714"/>
      <c r="J37" s="714"/>
      <c r="K37" s="714"/>
      <c r="L37" s="810" t="s">
        <v>1067</v>
      </c>
      <c r="M37" s="821" t="s">
        <v>333</v>
      </c>
      <c r="N37" s="756" t="s">
        <v>314</v>
      </c>
      <c r="O37" s="818"/>
      <c r="P37" s="818"/>
      <c r="Q37" s="818"/>
      <c r="R37" s="818"/>
      <c r="S37" s="818"/>
      <c r="T37" s="818"/>
      <c r="U37" s="816"/>
    </row>
    <row r="38" spans="1:21">
      <c r="A38" s="808" t="s">
        <v>17</v>
      </c>
      <c r="B38" s="714"/>
      <c r="C38" s="714"/>
      <c r="D38" s="714"/>
      <c r="E38" s="714"/>
      <c r="F38" s="714"/>
      <c r="G38" s="714"/>
      <c r="H38" s="714"/>
      <c r="I38" s="714"/>
      <c r="J38" s="714"/>
      <c r="K38" s="714"/>
      <c r="L38" s="810" t="s">
        <v>385</v>
      </c>
      <c r="M38" s="780" t="s">
        <v>336</v>
      </c>
      <c r="N38" s="756" t="s">
        <v>314</v>
      </c>
      <c r="O38" s="820">
        <v>0</v>
      </c>
      <c r="P38" s="820">
        <v>0</v>
      </c>
      <c r="Q38" s="820">
        <v>0</v>
      </c>
      <c r="R38" s="820">
        <v>0</v>
      </c>
      <c r="S38" s="820">
        <v>0</v>
      </c>
      <c r="T38" s="820">
        <v>0</v>
      </c>
      <c r="U38" s="816"/>
    </row>
    <row r="39" spans="1:21">
      <c r="A39" s="808" t="s">
        <v>17</v>
      </c>
      <c r="B39" s="714"/>
      <c r="C39" s="714"/>
      <c r="D39" s="714"/>
      <c r="E39" s="714"/>
      <c r="F39" s="714"/>
      <c r="G39" s="714"/>
      <c r="H39" s="714"/>
      <c r="I39" s="714"/>
      <c r="J39" s="714"/>
      <c r="K39" s="714"/>
      <c r="L39" s="810" t="s">
        <v>1068</v>
      </c>
      <c r="M39" s="821" t="s">
        <v>332</v>
      </c>
      <c r="N39" s="756" t="s">
        <v>314</v>
      </c>
      <c r="O39" s="818"/>
      <c r="P39" s="818"/>
      <c r="Q39" s="818"/>
      <c r="R39" s="818"/>
      <c r="S39" s="818"/>
      <c r="T39" s="818"/>
      <c r="U39" s="816"/>
    </row>
    <row r="40" spans="1:21">
      <c r="A40" s="808" t="s">
        <v>17</v>
      </c>
      <c r="B40" s="714"/>
      <c r="C40" s="714"/>
      <c r="D40" s="714"/>
      <c r="E40" s="714"/>
      <c r="F40" s="714"/>
      <c r="G40" s="714"/>
      <c r="H40" s="714"/>
      <c r="I40" s="714"/>
      <c r="J40" s="714"/>
      <c r="K40" s="714"/>
      <c r="L40" s="810" t="s">
        <v>1069</v>
      </c>
      <c r="M40" s="821" t="s">
        <v>333</v>
      </c>
      <c r="N40" s="756" t="s">
        <v>314</v>
      </c>
      <c r="O40" s="818"/>
      <c r="P40" s="818"/>
      <c r="Q40" s="818"/>
      <c r="R40" s="818"/>
      <c r="S40" s="818"/>
      <c r="T40" s="818"/>
      <c r="U40" s="816"/>
    </row>
    <row r="41" spans="1:21">
      <c r="A41" s="808" t="s">
        <v>17</v>
      </c>
      <c r="B41" s="714"/>
      <c r="C41" s="714"/>
      <c r="D41" s="714"/>
      <c r="E41" s="714"/>
      <c r="F41" s="714"/>
      <c r="G41" s="714"/>
      <c r="H41" s="714"/>
      <c r="I41" s="714"/>
      <c r="J41" s="714"/>
      <c r="K41" s="714"/>
      <c r="L41" s="810" t="s">
        <v>386</v>
      </c>
      <c r="M41" s="780" t="s">
        <v>344</v>
      </c>
      <c r="N41" s="756" t="s">
        <v>314</v>
      </c>
      <c r="O41" s="820">
        <v>0</v>
      </c>
      <c r="P41" s="820">
        <v>0</v>
      </c>
      <c r="Q41" s="820">
        <v>0</v>
      </c>
      <c r="R41" s="820">
        <v>0</v>
      </c>
      <c r="S41" s="820">
        <v>0</v>
      </c>
      <c r="T41" s="820">
        <v>0</v>
      </c>
      <c r="U41" s="816"/>
    </row>
    <row r="42" spans="1:21">
      <c r="A42" s="808" t="s">
        <v>17</v>
      </c>
      <c r="B42" s="714"/>
      <c r="C42" s="714"/>
      <c r="D42" s="714"/>
      <c r="E42" s="714"/>
      <c r="F42" s="714"/>
      <c r="G42" s="714"/>
      <c r="H42" s="714"/>
      <c r="I42" s="714"/>
      <c r="J42" s="714"/>
      <c r="K42" s="714"/>
      <c r="L42" s="810" t="s">
        <v>1070</v>
      </c>
      <c r="M42" s="822" t="s">
        <v>332</v>
      </c>
      <c r="N42" s="756" t="s">
        <v>314</v>
      </c>
      <c r="O42" s="818"/>
      <c r="P42" s="818"/>
      <c r="Q42" s="818"/>
      <c r="R42" s="818"/>
      <c r="S42" s="818"/>
      <c r="T42" s="818"/>
      <c r="U42" s="816"/>
    </row>
    <row r="43" spans="1:21">
      <c r="A43" s="808" t="s">
        <v>17</v>
      </c>
      <c r="B43" s="714"/>
      <c r="C43" s="714"/>
      <c r="D43" s="714"/>
      <c r="E43" s="714"/>
      <c r="F43" s="714"/>
      <c r="G43" s="714"/>
      <c r="H43" s="714"/>
      <c r="I43" s="714"/>
      <c r="J43" s="714"/>
      <c r="K43" s="714"/>
      <c r="L43" s="810" t="s">
        <v>1071</v>
      </c>
      <c r="M43" s="822" t="s">
        <v>333</v>
      </c>
      <c r="N43" s="756" t="s">
        <v>314</v>
      </c>
      <c r="O43" s="818"/>
      <c r="P43" s="818"/>
      <c r="Q43" s="818"/>
      <c r="R43" s="818"/>
      <c r="S43" s="818"/>
      <c r="T43" s="818"/>
      <c r="U43" s="816"/>
    </row>
    <row r="44" spans="1:21" ht="22.5">
      <c r="A44" s="808" t="s">
        <v>17</v>
      </c>
      <c r="B44" s="714"/>
      <c r="C44" s="714"/>
      <c r="D44" s="714"/>
      <c r="E44" s="714"/>
      <c r="F44" s="714"/>
      <c r="G44" s="714"/>
      <c r="H44" s="714"/>
      <c r="I44" s="714"/>
      <c r="J44" s="714"/>
      <c r="K44" s="714"/>
      <c r="L44" s="810" t="s">
        <v>387</v>
      </c>
      <c r="M44" s="823" t="s">
        <v>951</v>
      </c>
      <c r="N44" s="756" t="s">
        <v>314</v>
      </c>
      <c r="O44" s="818"/>
      <c r="P44" s="818"/>
      <c r="Q44" s="818"/>
      <c r="R44" s="818"/>
      <c r="S44" s="818"/>
      <c r="T44" s="818"/>
      <c r="U44" s="816"/>
    </row>
    <row r="45" spans="1:21">
      <c r="A45" s="808" t="s">
        <v>17</v>
      </c>
      <c r="B45" s="714"/>
      <c r="C45" s="714"/>
      <c r="D45" s="714"/>
      <c r="E45" s="714"/>
      <c r="F45" s="714"/>
      <c r="G45" s="714"/>
      <c r="H45" s="714"/>
      <c r="I45" s="714"/>
      <c r="J45" s="714"/>
      <c r="K45" s="714"/>
      <c r="L45" s="810" t="s">
        <v>124</v>
      </c>
      <c r="M45" s="811" t="s">
        <v>345</v>
      </c>
      <c r="N45" s="756" t="s">
        <v>314</v>
      </c>
      <c r="O45" s="818"/>
      <c r="P45" s="818"/>
      <c r="Q45" s="818"/>
      <c r="R45" s="818"/>
      <c r="S45" s="818"/>
      <c r="T45" s="818"/>
      <c r="U45" s="816"/>
    </row>
    <row r="46" spans="1:21">
      <c r="A46" s="808" t="s">
        <v>17</v>
      </c>
      <c r="B46" s="714"/>
      <c r="C46" s="714"/>
      <c r="D46" s="714"/>
      <c r="E46" s="714"/>
      <c r="F46" s="714"/>
      <c r="G46" s="714"/>
      <c r="H46" s="714"/>
      <c r="I46" s="714"/>
      <c r="J46" s="714"/>
      <c r="K46" s="714"/>
      <c r="L46" s="810" t="s">
        <v>125</v>
      </c>
      <c r="M46" s="811" t="s">
        <v>346</v>
      </c>
      <c r="N46" s="756" t="s">
        <v>314</v>
      </c>
      <c r="O46" s="818"/>
      <c r="P46" s="818"/>
      <c r="Q46" s="818"/>
      <c r="R46" s="818"/>
      <c r="S46" s="818"/>
      <c r="T46" s="818"/>
      <c r="U46" s="816"/>
    </row>
    <row r="47" spans="1:21">
      <c r="A47" s="808" t="s">
        <v>17</v>
      </c>
      <c r="B47" s="714"/>
      <c r="C47" s="714"/>
      <c r="D47" s="714"/>
      <c r="E47" s="714"/>
      <c r="F47" s="714"/>
      <c r="G47" s="714"/>
      <c r="H47" s="714"/>
      <c r="I47" s="714"/>
      <c r="J47" s="714"/>
      <c r="K47" s="714"/>
      <c r="L47" s="810" t="s">
        <v>126</v>
      </c>
      <c r="M47" s="811" t="s">
        <v>915</v>
      </c>
      <c r="N47" s="756" t="s">
        <v>314</v>
      </c>
      <c r="O47" s="818"/>
      <c r="P47" s="818"/>
      <c r="Q47" s="818"/>
      <c r="R47" s="818"/>
      <c r="S47" s="818"/>
      <c r="T47" s="818"/>
      <c r="U47" s="816"/>
    </row>
    <row r="48" spans="1:21">
      <c r="A48" s="808" t="s">
        <v>17</v>
      </c>
      <c r="B48" s="714"/>
      <c r="C48" s="714"/>
      <c r="D48" s="714"/>
      <c r="E48" s="714"/>
      <c r="F48" s="714"/>
      <c r="G48" s="714"/>
      <c r="H48" s="714"/>
      <c r="I48" s="714"/>
      <c r="J48" s="714"/>
      <c r="K48" s="714"/>
      <c r="L48" s="810" t="s">
        <v>127</v>
      </c>
      <c r="M48" s="785" t="s">
        <v>347</v>
      </c>
      <c r="N48" s="756" t="s">
        <v>314</v>
      </c>
      <c r="O48" s="820">
        <v>0</v>
      </c>
      <c r="P48" s="820">
        <v>0</v>
      </c>
      <c r="Q48" s="820">
        <v>0</v>
      </c>
      <c r="R48" s="820">
        <v>0</v>
      </c>
      <c r="S48" s="820">
        <v>0</v>
      </c>
      <c r="T48" s="820">
        <v>0</v>
      </c>
      <c r="U48" s="816"/>
    </row>
    <row r="49" spans="1:21">
      <c r="A49" s="808" t="s">
        <v>17</v>
      </c>
      <c r="B49" s="714"/>
      <c r="C49" s="714"/>
      <c r="D49" s="714"/>
      <c r="E49" s="714"/>
      <c r="F49" s="714"/>
      <c r="G49" s="714"/>
      <c r="H49" s="714"/>
      <c r="I49" s="714"/>
      <c r="J49" s="714"/>
      <c r="K49" s="714"/>
      <c r="L49" s="810" t="s">
        <v>1006</v>
      </c>
      <c r="M49" s="780" t="s">
        <v>348</v>
      </c>
      <c r="N49" s="756" t="s">
        <v>314</v>
      </c>
      <c r="O49" s="818"/>
      <c r="P49" s="818"/>
      <c r="Q49" s="818"/>
      <c r="R49" s="818"/>
      <c r="S49" s="818"/>
      <c r="T49" s="818"/>
      <c r="U49" s="816"/>
    </row>
    <row r="50" spans="1:21">
      <c r="A50" s="808" t="s">
        <v>17</v>
      </c>
      <c r="B50" s="714"/>
      <c r="C50" s="714"/>
      <c r="D50" s="714"/>
      <c r="E50" s="714"/>
      <c r="F50" s="714"/>
      <c r="G50" s="714"/>
      <c r="H50" s="714"/>
      <c r="I50" s="714"/>
      <c r="J50" s="714"/>
      <c r="K50" s="714"/>
      <c r="L50" s="810" t="s">
        <v>1050</v>
      </c>
      <c r="M50" s="780" t="s">
        <v>349</v>
      </c>
      <c r="N50" s="756" t="s">
        <v>314</v>
      </c>
      <c r="O50" s="818"/>
      <c r="P50" s="818"/>
      <c r="Q50" s="818"/>
      <c r="R50" s="818"/>
      <c r="S50" s="818"/>
      <c r="T50" s="818"/>
      <c r="U50" s="816"/>
    </row>
    <row r="51" spans="1:21" ht="22.5">
      <c r="A51" s="808" t="s">
        <v>17</v>
      </c>
      <c r="B51" s="714"/>
      <c r="C51" s="714"/>
      <c r="D51" s="714"/>
      <c r="E51" s="714"/>
      <c r="F51" s="714"/>
      <c r="G51" s="714"/>
      <c r="H51" s="714"/>
      <c r="I51" s="714"/>
      <c r="J51" s="714"/>
      <c r="K51" s="714"/>
      <c r="L51" s="810" t="s">
        <v>128</v>
      </c>
      <c r="M51" s="824" t="s">
        <v>939</v>
      </c>
      <c r="N51" s="756" t="s">
        <v>314</v>
      </c>
      <c r="O51" s="818"/>
      <c r="P51" s="818"/>
      <c r="Q51" s="818"/>
      <c r="R51" s="818"/>
      <c r="S51" s="818"/>
      <c r="T51" s="818"/>
      <c r="U51" s="816"/>
    </row>
    <row r="52" spans="1:21">
      <c r="A52" s="808" t="s">
        <v>17</v>
      </c>
      <c r="B52" s="714"/>
      <c r="C52" s="714"/>
      <c r="D52" s="714"/>
      <c r="E52" s="714"/>
      <c r="F52" s="714"/>
      <c r="G52" s="714"/>
      <c r="H52" s="714"/>
      <c r="I52" s="714"/>
      <c r="J52" s="714"/>
      <c r="K52" s="714"/>
      <c r="L52" s="810" t="s">
        <v>129</v>
      </c>
      <c r="M52" s="811" t="s">
        <v>350</v>
      </c>
      <c r="N52" s="756" t="s">
        <v>314</v>
      </c>
      <c r="O52" s="818"/>
      <c r="P52" s="818"/>
      <c r="Q52" s="818"/>
      <c r="R52" s="818"/>
      <c r="S52" s="818"/>
      <c r="T52" s="818"/>
      <c r="U52" s="816"/>
    </row>
    <row r="53" spans="1:21" ht="15" customHeight="1">
      <c r="A53" s="714"/>
      <c r="B53" s="714"/>
      <c r="C53" s="714"/>
      <c r="D53" s="714"/>
      <c r="E53" s="714"/>
      <c r="F53" s="714"/>
      <c r="G53" s="790" t="b">
        <v>1</v>
      </c>
      <c r="H53" s="714"/>
      <c r="I53" s="714"/>
      <c r="J53" s="714"/>
      <c r="K53" s="714"/>
      <c r="L53" s="758"/>
      <c r="M53" s="758"/>
      <c r="N53" s="758"/>
      <c r="O53" s="714"/>
      <c r="P53" s="714"/>
      <c r="Q53" s="714"/>
      <c r="R53" s="714"/>
      <c r="S53" s="714"/>
      <c r="T53" s="714"/>
      <c r="U53" s="758"/>
    </row>
    <row r="54" spans="1:21" s="89" customFormat="1" ht="15" hidden="1" customHeight="1">
      <c r="A54" s="790"/>
      <c r="B54" s="790"/>
      <c r="C54" s="790"/>
      <c r="D54" s="790"/>
      <c r="E54" s="790"/>
      <c r="F54" s="790"/>
      <c r="G54" s="790" t="b">
        <v>0</v>
      </c>
      <c r="H54" s="790"/>
      <c r="I54" s="790"/>
      <c r="J54" s="790"/>
      <c r="K54" s="790"/>
      <c r="L54" s="825" t="s">
        <v>1045</v>
      </c>
      <c r="M54" s="825"/>
      <c r="N54" s="825"/>
      <c r="O54" s="825"/>
      <c r="P54" s="825"/>
      <c r="Q54" s="825"/>
      <c r="R54" s="825"/>
      <c r="S54" s="825"/>
      <c r="T54" s="825"/>
      <c r="U54" s="825"/>
    </row>
    <row r="55" spans="1:21" s="90" customFormat="1" ht="15" hidden="1" customHeight="1">
      <c r="A55" s="758"/>
      <c r="B55" s="758"/>
      <c r="C55" s="758"/>
      <c r="D55" s="758"/>
      <c r="E55" s="758"/>
      <c r="F55" s="758"/>
      <c r="G55" s="790" t="b">
        <v>0</v>
      </c>
      <c r="H55" s="758"/>
      <c r="I55" s="758"/>
      <c r="J55" s="758"/>
      <c r="K55" s="758"/>
      <c r="L55" s="792" t="s">
        <v>15</v>
      </c>
      <c r="M55" s="793" t="s">
        <v>120</v>
      </c>
      <c r="N55" s="755" t="s">
        <v>141</v>
      </c>
      <c r="O55" s="803" t="s">
        <v>2395</v>
      </c>
      <c r="P55" s="804"/>
      <c r="Q55" s="805"/>
      <c r="R55" s="795" t="s">
        <v>2396</v>
      </c>
      <c r="S55" s="806" t="s">
        <v>2397</v>
      </c>
      <c r="T55" s="807"/>
      <c r="U55" s="797" t="s">
        <v>308</v>
      </c>
    </row>
    <row r="56" spans="1:21" s="90" customFormat="1" ht="51.95" hidden="1" customHeight="1">
      <c r="A56" s="758"/>
      <c r="B56" s="758"/>
      <c r="C56" s="758"/>
      <c r="D56" s="758"/>
      <c r="E56" s="758"/>
      <c r="F56" s="758"/>
      <c r="G56" s="790" t="b">
        <v>0</v>
      </c>
      <c r="H56" s="758"/>
      <c r="I56" s="758"/>
      <c r="J56" s="758"/>
      <c r="K56" s="758"/>
      <c r="L56" s="792"/>
      <c r="M56" s="798"/>
      <c r="N56" s="755"/>
      <c r="O56" s="799" t="s">
        <v>271</v>
      </c>
      <c r="P56" s="799" t="s">
        <v>309</v>
      </c>
      <c r="Q56" s="799" t="s">
        <v>289</v>
      </c>
      <c r="R56" s="799" t="s">
        <v>271</v>
      </c>
      <c r="S56" s="796" t="s">
        <v>272</v>
      </c>
      <c r="T56" s="796" t="s">
        <v>271</v>
      </c>
      <c r="U56" s="797"/>
    </row>
    <row r="57" spans="1:21" hidden="1">
      <c r="A57" s="714"/>
      <c r="B57" s="714"/>
      <c r="C57" s="714"/>
      <c r="D57" s="714"/>
      <c r="E57" s="714"/>
      <c r="F57" s="714"/>
      <c r="G57" s="790" t="b">
        <v>0</v>
      </c>
      <c r="H57" s="714"/>
      <c r="I57" s="714"/>
      <c r="J57" s="714"/>
      <c r="K57" s="714"/>
      <c r="L57" s="758"/>
      <c r="M57" s="758"/>
      <c r="N57" s="758"/>
      <c r="O57" s="714"/>
      <c r="P57" s="714"/>
      <c r="Q57" s="714"/>
      <c r="R57" s="714"/>
      <c r="S57" s="714"/>
      <c r="T57" s="714"/>
      <c r="U57" s="758"/>
    </row>
    <row r="58" spans="1:21" ht="15" customHeight="1">
      <c r="A58" s="714"/>
      <c r="B58" s="714"/>
      <c r="C58" s="714"/>
      <c r="D58" s="714"/>
      <c r="E58" s="714"/>
      <c r="F58" s="714"/>
      <c r="G58" s="790"/>
      <c r="H58" s="714"/>
      <c r="I58" s="714"/>
      <c r="J58" s="714"/>
      <c r="K58" s="714"/>
      <c r="L58" s="826" t="s">
        <v>1274</v>
      </c>
      <c r="M58" s="826"/>
      <c r="N58" s="826"/>
      <c r="O58" s="827"/>
      <c r="P58" s="827"/>
      <c r="Q58" s="827"/>
      <c r="R58" s="827"/>
      <c r="S58" s="827"/>
      <c r="T58" s="827"/>
      <c r="U58" s="827"/>
    </row>
    <row r="59" spans="1:21" ht="58.5" customHeight="1">
      <c r="A59" s="714"/>
      <c r="B59" s="714"/>
      <c r="C59" s="714"/>
      <c r="D59" s="714"/>
      <c r="E59" s="714"/>
      <c r="F59" s="714"/>
      <c r="G59" s="790"/>
      <c r="H59" s="714"/>
      <c r="I59" s="714"/>
      <c r="J59" s="714"/>
      <c r="K59" s="677"/>
      <c r="L59" s="828" t="s">
        <v>2378</v>
      </c>
      <c r="M59" s="829"/>
      <c r="N59" s="829"/>
      <c r="O59" s="829"/>
      <c r="P59" s="829"/>
      <c r="Q59" s="829"/>
      <c r="R59" s="829"/>
      <c r="S59" s="829"/>
      <c r="T59" s="829"/>
      <c r="U59" s="830"/>
    </row>
  </sheetData>
  <sheetProtection formatColumns="0" formatRows="0" autoFilter="0"/>
  <mergeCells count="28">
    <mergeCell ref="L18:U18"/>
    <mergeCell ref="N19:N20"/>
    <mergeCell ref="O19:Q19"/>
    <mergeCell ref="U19:U20"/>
    <mergeCell ref="L19:L20"/>
    <mergeCell ref="M19:M20"/>
    <mergeCell ref="S19:T19"/>
    <mergeCell ref="L14:U14"/>
    <mergeCell ref="N15:N16"/>
    <mergeCell ref="U15:U16"/>
    <mergeCell ref="L15:L16"/>
    <mergeCell ref="M15:M16"/>
    <mergeCell ref="L58:U58"/>
    <mergeCell ref="L59:U59"/>
    <mergeCell ref="U55:U56"/>
    <mergeCell ref="S55:T55"/>
    <mergeCell ref="L54:U54"/>
    <mergeCell ref="N55:N56"/>
    <mergeCell ref="O55:Q55"/>
    <mergeCell ref="L22:U22"/>
    <mergeCell ref="U23:U24"/>
    <mergeCell ref="N23:N24"/>
    <mergeCell ref="O23:Q23"/>
    <mergeCell ref="L23:L24"/>
    <mergeCell ref="M23:M24"/>
    <mergeCell ref="L55:L56"/>
    <mergeCell ref="M55:M56"/>
    <mergeCell ref="S23:T23"/>
  </mergeCells>
  <dataValidations count="1">
    <dataValidation type="decimal" allowBlank="1" showErrorMessage="1" errorTitle="Ошибка" error="Допускается ввод только неотрицательных чисел!" sqref="O42:T47 O49:T52 O27:T28 O33:T34 O36:T37 O39:T40 O30:T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1"/>
  <sheetViews>
    <sheetView showGridLines="0" view="pageBreakPreview" topLeftCell="K11" zoomScaleNormal="100" zoomScaleSheetLayoutView="100" workbookViewId="0">
      <selection activeCell="Q29" sqref="Q29"/>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4"/>
      <c r="B1" s="714"/>
      <c r="C1" s="714"/>
      <c r="D1" s="714"/>
      <c r="E1" s="714"/>
      <c r="F1" s="714"/>
      <c r="G1" s="714"/>
      <c r="H1" s="714"/>
      <c r="I1" s="714"/>
      <c r="J1" s="714"/>
      <c r="K1" s="714"/>
      <c r="L1" s="714"/>
      <c r="M1" s="714"/>
      <c r="N1" s="714"/>
      <c r="O1" s="714"/>
      <c r="P1" s="714"/>
      <c r="Q1" s="714"/>
      <c r="R1" s="714"/>
      <c r="S1" s="714">
        <v>2024</v>
      </c>
      <c r="T1" s="714">
        <v>2024</v>
      </c>
      <c r="U1" s="714"/>
    </row>
    <row r="2" spans="1:21" hidden="1">
      <c r="A2" s="714"/>
      <c r="B2" s="714"/>
      <c r="C2" s="714"/>
      <c r="D2" s="714"/>
      <c r="E2" s="714"/>
      <c r="F2" s="714"/>
      <c r="G2" s="714"/>
      <c r="H2" s="714"/>
      <c r="I2" s="714"/>
      <c r="J2" s="714"/>
      <c r="K2" s="714"/>
      <c r="L2" s="714"/>
      <c r="M2" s="714"/>
      <c r="N2" s="714"/>
      <c r="O2" s="714"/>
      <c r="P2" s="714"/>
      <c r="Q2" s="714"/>
      <c r="R2" s="714"/>
      <c r="S2" s="714"/>
      <c r="T2" s="714"/>
      <c r="U2" s="714"/>
    </row>
    <row r="3" spans="1:21" hidden="1">
      <c r="A3" s="714"/>
      <c r="B3" s="714"/>
      <c r="C3" s="714"/>
      <c r="D3" s="714"/>
      <c r="E3" s="714"/>
      <c r="F3" s="714"/>
      <c r="G3" s="714"/>
      <c r="H3" s="714"/>
      <c r="I3" s="714"/>
      <c r="J3" s="714"/>
      <c r="K3" s="714"/>
      <c r="L3" s="714"/>
      <c r="M3" s="714"/>
      <c r="N3" s="714"/>
      <c r="O3" s="714"/>
      <c r="P3" s="714"/>
      <c r="Q3" s="714"/>
      <c r="R3" s="714"/>
      <c r="S3" s="714"/>
      <c r="T3" s="714"/>
      <c r="U3" s="714"/>
    </row>
    <row r="4" spans="1:21" hidden="1">
      <c r="A4" s="714"/>
      <c r="B4" s="714"/>
      <c r="C4" s="714"/>
      <c r="D4" s="714"/>
      <c r="E4" s="714"/>
      <c r="F4" s="714"/>
      <c r="G4" s="714"/>
      <c r="H4" s="714"/>
      <c r="I4" s="714"/>
      <c r="J4" s="714"/>
      <c r="K4" s="714"/>
      <c r="L4" s="714"/>
      <c r="M4" s="714"/>
      <c r="N4" s="714"/>
      <c r="O4" s="714"/>
      <c r="P4" s="714"/>
      <c r="Q4" s="714"/>
      <c r="R4" s="714"/>
      <c r="S4" s="714"/>
      <c r="T4" s="714"/>
      <c r="U4" s="714"/>
    </row>
    <row r="5" spans="1:21" hidden="1">
      <c r="A5" s="714"/>
      <c r="B5" s="714"/>
      <c r="C5" s="714"/>
      <c r="D5" s="714"/>
      <c r="E5" s="714"/>
      <c r="F5" s="714"/>
      <c r="G5" s="714"/>
      <c r="H5" s="714"/>
      <c r="I5" s="714"/>
      <c r="J5" s="714"/>
      <c r="K5" s="714"/>
      <c r="L5" s="714"/>
      <c r="M5" s="714"/>
      <c r="N5" s="714"/>
      <c r="O5" s="714"/>
      <c r="P5" s="714"/>
      <c r="Q5" s="714"/>
      <c r="R5" s="714"/>
      <c r="S5" s="714"/>
      <c r="T5" s="714"/>
      <c r="U5" s="714"/>
    </row>
    <row r="6" spans="1:21" hidden="1">
      <c r="A6" s="714"/>
      <c r="B6" s="714"/>
      <c r="C6" s="714"/>
      <c r="D6" s="714"/>
      <c r="E6" s="714"/>
      <c r="F6" s="714"/>
      <c r="G6" s="714"/>
      <c r="H6" s="714"/>
      <c r="I6" s="714"/>
      <c r="J6" s="714"/>
      <c r="K6" s="714"/>
      <c r="L6" s="714"/>
      <c r="M6" s="714"/>
      <c r="N6" s="714"/>
      <c r="O6" s="714"/>
      <c r="P6" s="714"/>
      <c r="Q6" s="714"/>
      <c r="R6" s="714"/>
      <c r="S6" s="714"/>
      <c r="T6" s="714"/>
      <c r="U6" s="714"/>
    </row>
    <row r="7" spans="1:21" hidden="1">
      <c r="A7" s="714"/>
      <c r="B7" s="714"/>
      <c r="C7" s="714"/>
      <c r="D7" s="714"/>
      <c r="E7" s="714"/>
      <c r="F7" s="714"/>
      <c r="G7" s="714"/>
      <c r="H7" s="714"/>
      <c r="I7" s="714"/>
      <c r="J7" s="714"/>
      <c r="K7" s="714"/>
      <c r="L7" s="714"/>
      <c r="M7" s="714"/>
      <c r="N7" s="714"/>
      <c r="O7" s="714" t="b">
        <v>1</v>
      </c>
      <c r="P7" s="714" t="b">
        <v>1</v>
      </c>
      <c r="Q7" s="714" t="b">
        <v>1</v>
      </c>
      <c r="R7" s="714" t="b">
        <v>1</v>
      </c>
      <c r="S7" s="741"/>
      <c r="T7" s="741"/>
      <c r="U7" s="714"/>
    </row>
    <row r="8" spans="1:21" hidden="1">
      <c r="A8" s="714"/>
      <c r="B8" s="714"/>
      <c r="C8" s="714"/>
      <c r="D8" s="714"/>
      <c r="E8" s="714"/>
      <c r="F8" s="714"/>
      <c r="G8" s="714"/>
      <c r="H8" s="714"/>
      <c r="I8" s="714"/>
      <c r="J8" s="714"/>
      <c r="K8" s="714"/>
      <c r="L8" s="714"/>
      <c r="M8" s="714"/>
      <c r="N8" s="714"/>
      <c r="O8" s="714"/>
      <c r="P8" s="714"/>
      <c r="Q8" s="714"/>
      <c r="R8" s="714"/>
      <c r="S8" s="714"/>
      <c r="T8" s="714"/>
      <c r="U8" s="714"/>
    </row>
    <row r="9" spans="1:21" hidden="1">
      <c r="A9" s="714"/>
      <c r="B9" s="714"/>
      <c r="C9" s="714"/>
      <c r="D9" s="714"/>
      <c r="E9" s="714"/>
      <c r="F9" s="714"/>
      <c r="G9" s="714"/>
      <c r="H9" s="714"/>
      <c r="I9" s="714"/>
      <c r="J9" s="714"/>
      <c r="K9" s="714"/>
      <c r="L9" s="714"/>
      <c r="M9" s="714"/>
      <c r="N9" s="714"/>
      <c r="O9" s="714"/>
      <c r="P9" s="714"/>
      <c r="Q9" s="714"/>
      <c r="R9" s="714"/>
      <c r="S9" s="714"/>
      <c r="T9" s="714"/>
      <c r="U9" s="714"/>
    </row>
    <row r="10" spans="1:21" hidden="1">
      <c r="A10" s="714"/>
      <c r="B10" s="714"/>
      <c r="C10" s="714"/>
      <c r="D10" s="714"/>
      <c r="E10" s="714"/>
      <c r="F10" s="714"/>
      <c r="G10" s="714"/>
      <c r="H10" s="714"/>
      <c r="I10" s="714"/>
      <c r="J10" s="714"/>
      <c r="K10" s="714"/>
      <c r="L10" s="714"/>
      <c r="M10" s="714"/>
      <c r="N10" s="714"/>
      <c r="O10" s="714"/>
      <c r="P10" s="714"/>
      <c r="Q10" s="714"/>
      <c r="R10" s="714"/>
      <c r="S10" s="714"/>
      <c r="T10" s="714"/>
      <c r="U10" s="714"/>
    </row>
    <row r="11" spans="1:21" ht="15" hidden="1" customHeight="1">
      <c r="A11" s="714"/>
      <c r="B11" s="714"/>
      <c r="C11" s="714"/>
      <c r="D11" s="714"/>
      <c r="E11" s="714"/>
      <c r="F11" s="714"/>
      <c r="G11" s="714"/>
      <c r="H11" s="714"/>
      <c r="I11" s="714"/>
      <c r="J11" s="714"/>
      <c r="K11" s="714"/>
      <c r="L11" s="714"/>
      <c r="M11" s="695"/>
      <c r="N11" s="714"/>
      <c r="O11" s="714"/>
      <c r="P11" s="714"/>
      <c r="Q11" s="714"/>
      <c r="R11" s="714"/>
      <c r="S11" s="714"/>
      <c r="T11" s="714"/>
      <c r="U11" s="714"/>
    </row>
    <row r="12" spans="1:21" s="89" customFormat="1" ht="20.100000000000001" customHeight="1">
      <c r="A12" s="790"/>
      <c r="B12" s="790"/>
      <c r="C12" s="790"/>
      <c r="D12" s="790"/>
      <c r="E12" s="790"/>
      <c r="F12" s="790"/>
      <c r="G12" s="790"/>
      <c r="H12" s="790"/>
      <c r="I12" s="790"/>
      <c r="J12" s="790"/>
      <c r="K12" s="790"/>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58"/>
      <c r="B14" s="758"/>
      <c r="C14" s="758"/>
      <c r="D14" s="758"/>
      <c r="E14" s="758"/>
      <c r="F14" s="758"/>
      <c r="G14" s="758"/>
      <c r="H14" s="758"/>
      <c r="I14" s="758"/>
      <c r="J14" s="758"/>
      <c r="K14" s="758"/>
      <c r="L14" s="831" t="s">
        <v>15</v>
      </c>
      <c r="M14" s="831" t="s">
        <v>120</v>
      </c>
      <c r="N14" s="831" t="s">
        <v>141</v>
      </c>
      <c r="O14" s="794" t="s">
        <v>2395</v>
      </c>
      <c r="P14" s="794" t="s">
        <v>2395</v>
      </c>
      <c r="Q14" s="794" t="s">
        <v>2395</v>
      </c>
      <c r="R14" s="795" t="s">
        <v>2396</v>
      </c>
      <c r="S14" s="796" t="s">
        <v>2397</v>
      </c>
      <c r="T14" s="796" t="s">
        <v>2397</v>
      </c>
      <c r="U14" s="797" t="s">
        <v>308</v>
      </c>
    </row>
    <row r="15" spans="1:21" s="90" customFormat="1" ht="50.1" customHeight="1">
      <c r="A15" s="758" t="s">
        <v>944</v>
      </c>
      <c r="B15" s="758"/>
      <c r="C15" s="758"/>
      <c r="D15" s="758"/>
      <c r="E15" s="758"/>
      <c r="F15" s="758"/>
      <c r="G15" s="758"/>
      <c r="H15" s="758"/>
      <c r="I15" s="758"/>
      <c r="J15" s="758"/>
      <c r="K15" s="758"/>
      <c r="L15" s="831"/>
      <c r="M15" s="831"/>
      <c r="N15" s="831"/>
      <c r="O15" s="799" t="s">
        <v>271</v>
      </c>
      <c r="P15" s="799" t="s">
        <v>309</v>
      </c>
      <c r="Q15" s="799" t="s">
        <v>289</v>
      </c>
      <c r="R15" s="799" t="s">
        <v>271</v>
      </c>
      <c r="S15" s="796" t="s">
        <v>272</v>
      </c>
      <c r="T15" s="796" t="s">
        <v>271</v>
      </c>
      <c r="U15" s="797"/>
    </row>
    <row r="16" spans="1:21" s="90" customFormat="1">
      <c r="A16" s="808" t="s">
        <v>17</v>
      </c>
      <c r="B16" s="758"/>
      <c r="C16" s="758"/>
      <c r="D16" s="758"/>
      <c r="E16" s="758"/>
      <c r="F16" s="758"/>
      <c r="G16" s="758"/>
      <c r="H16" s="758"/>
      <c r="I16" s="758"/>
      <c r="J16" s="758"/>
      <c r="K16" s="758"/>
      <c r="L16" s="723" t="s">
        <v>2393</v>
      </c>
      <c r="M16" s="704"/>
      <c r="N16" s="705"/>
      <c r="O16" s="705"/>
      <c r="P16" s="705"/>
      <c r="Q16" s="705"/>
      <c r="R16" s="705"/>
      <c r="S16" s="705"/>
      <c r="T16" s="705"/>
      <c r="U16" s="705"/>
    </row>
    <row r="17" spans="1:21" s="92" customFormat="1">
      <c r="A17" s="832" t="s">
        <v>17</v>
      </c>
      <c r="B17" s="833"/>
      <c r="C17" s="833"/>
      <c r="D17" s="833"/>
      <c r="E17" s="833"/>
      <c r="F17" s="833"/>
      <c r="G17" s="833"/>
      <c r="H17" s="833"/>
      <c r="I17" s="833"/>
      <c r="J17" s="833"/>
      <c r="K17" s="833"/>
      <c r="L17" s="834"/>
      <c r="M17" s="181" t="s">
        <v>853</v>
      </c>
      <c r="N17" s="163" t="s">
        <v>355</v>
      </c>
      <c r="O17" s="835">
        <v>0</v>
      </c>
      <c r="P17" s="835">
        <v>0</v>
      </c>
      <c r="Q17" s="835">
        <v>0</v>
      </c>
      <c r="R17" s="835">
        <v>0</v>
      </c>
      <c r="S17" s="835">
        <v>0</v>
      </c>
      <c r="T17" s="835">
        <v>0</v>
      </c>
      <c r="U17" s="836"/>
    </row>
    <row r="18" spans="1:21" s="92" customFormat="1" ht="0.2" customHeight="1">
      <c r="A18" s="832" t="s">
        <v>17</v>
      </c>
      <c r="B18" s="833"/>
      <c r="C18" s="833"/>
      <c r="D18" s="833"/>
      <c r="E18" s="833"/>
      <c r="F18" s="833"/>
      <c r="G18" s="833"/>
      <c r="H18" s="833"/>
      <c r="I18" s="833"/>
      <c r="J18" s="833"/>
      <c r="K18" s="833"/>
      <c r="L18" s="834" t="s">
        <v>852</v>
      </c>
      <c r="M18" s="181"/>
      <c r="N18" s="163"/>
      <c r="O18" s="183"/>
      <c r="P18" s="183"/>
      <c r="Q18" s="183"/>
      <c r="R18" s="183"/>
      <c r="S18" s="183"/>
      <c r="T18" s="183"/>
      <c r="U18" s="184"/>
    </row>
    <row r="19" spans="1:21">
      <c r="A19" s="714"/>
      <c r="B19" s="714"/>
      <c r="C19" s="714"/>
      <c r="D19" s="714"/>
      <c r="E19" s="714"/>
      <c r="F19" s="714"/>
      <c r="G19" s="714"/>
      <c r="H19" s="714"/>
      <c r="I19" s="714"/>
      <c r="J19" s="714"/>
      <c r="K19" s="714"/>
      <c r="L19" s="714"/>
      <c r="M19" s="714"/>
      <c r="N19" s="714"/>
      <c r="O19" s="714"/>
      <c r="P19" s="714"/>
      <c r="Q19" s="714"/>
      <c r="R19" s="714"/>
      <c r="S19" s="714"/>
      <c r="T19" s="714"/>
      <c r="U19" s="714"/>
    </row>
    <row r="20" spans="1:21" ht="15" customHeight="1">
      <c r="A20" s="714"/>
      <c r="B20" s="714"/>
      <c r="C20" s="714"/>
      <c r="D20" s="714"/>
      <c r="E20" s="714"/>
      <c r="F20" s="714"/>
      <c r="G20" s="714"/>
      <c r="H20" s="714"/>
      <c r="I20" s="714"/>
      <c r="J20" s="714"/>
      <c r="K20" s="714"/>
      <c r="L20" s="837" t="s">
        <v>1274</v>
      </c>
      <c r="M20" s="837"/>
      <c r="N20" s="837"/>
      <c r="O20" s="837"/>
      <c r="P20" s="837"/>
      <c r="Q20" s="837"/>
      <c r="R20" s="837"/>
      <c r="S20" s="838"/>
      <c r="T20" s="838"/>
      <c r="U20" s="838"/>
    </row>
    <row r="21" spans="1:21" ht="26.25" customHeight="1">
      <c r="A21" s="714"/>
      <c r="B21" s="714"/>
      <c r="C21" s="714"/>
      <c r="D21" s="714"/>
      <c r="E21" s="714"/>
      <c r="F21" s="714"/>
      <c r="G21" s="714"/>
      <c r="H21" s="714"/>
      <c r="I21" s="714"/>
      <c r="J21" s="714"/>
      <c r="K21" s="677"/>
      <c r="L21" s="839"/>
      <c r="M21" s="840"/>
      <c r="N21" s="840"/>
      <c r="O21" s="840"/>
      <c r="P21" s="840"/>
      <c r="Q21" s="840"/>
      <c r="R21" s="840"/>
      <c r="S21" s="841"/>
      <c r="T21" s="841"/>
      <c r="U21" s="841"/>
    </row>
  </sheetData>
  <sheetProtection formatColumns="0" formatRows="0" autoFilter="0"/>
  <mergeCells count="6">
    <mergeCell ref="L20:U20"/>
    <mergeCell ref="L21:U21"/>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16" activePane="bottomRight" state="frozen"/>
      <selection activeCell="K11" sqref="A11:XFD11"/>
      <selection pane="topRight" activeCell="K11" sqref="A11:XFD11"/>
      <selection pane="bottomLeft" activeCell="K11" sqref="A11:XFD11"/>
      <selection pane="bottomRight" activeCell="O19" sqref="O19"/>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4"/>
      <c r="B1" s="714"/>
      <c r="C1" s="714"/>
      <c r="D1" s="714"/>
      <c r="E1" s="714"/>
      <c r="F1" s="714"/>
      <c r="G1" s="714"/>
      <c r="H1" s="714"/>
      <c r="I1" s="714"/>
      <c r="J1" s="714"/>
      <c r="K1" s="714"/>
      <c r="L1" s="714"/>
      <c r="M1" s="714"/>
      <c r="N1" s="714"/>
      <c r="O1" s="714">
        <v>2022</v>
      </c>
      <c r="P1" s="714">
        <v>2022</v>
      </c>
      <c r="Q1" s="714">
        <v>2022</v>
      </c>
      <c r="R1" s="714">
        <v>2023</v>
      </c>
      <c r="S1" s="714">
        <v>2024</v>
      </c>
      <c r="T1" s="714">
        <v>2024</v>
      </c>
      <c r="U1" s="714"/>
    </row>
    <row r="2" spans="1:21" hidden="1">
      <c r="A2" s="714"/>
      <c r="B2" s="714"/>
      <c r="C2" s="714"/>
      <c r="D2" s="714"/>
      <c r="E2" s="714"/>
      <c r="F2" s="714"/>
      <c r="G2" s="714"/>
      <c r="H2" s="714"/>
      <c r="I2" s="714"/>
      <c r="J2" s="714"/>
      <c r="K2" s="714"/>
      <c r="L2" s="714"/>
      <c r="M2" s="714"/>
      <c r="N2" s="714"/>
      <c r="O2" s="714" t="s">
        <v>271</v>
      </c>
      <c r="P2" s="714" t="s">
        <v>309</v>
      </c>
      <c r="Q2" s="714" t="s">
        <v>289</v>
      </c>
      <c r="R2" s="714" t="s">
        <v>271</v>
      </c>
      <c r="S2" s="714" t="s">
        <v>272</v>
      </c>
      <c r="T2" s="714" t="s">
        <v>271</v>
      </c>
      <c r="U2" s="714"/>
    </row>
    <row r="3" spans="1:21" hidden="1">
      <c r="A3" s="714"/>
      <c r="B3" s="714"/>
      <c r="C3" s="714"/>
      <c r="D3" s="714"/>
      <c r="E3" s="714"/>
      <c r="F3" s="714"/>
      <c r="G3" s="714"/>
      <c r="H3" s="714"/>
      <c r="I3" s="714"/>
      <c r="J3" s="714"/>
      <c r="K3" s="714"/>
      <c r="L3" s="714"/>
      <c r="M3" s="714"/>
      <c r="N3" s="714"/>
      <c r="O3" s="714" t="s">
        <v>2398</v>
      </c>
      <c r="P3" s="714" t="s">
        <v>2399</v>
      </c>
      <c r="Q3" s="714" t="s">
        <v>2400</v>
      </c>
      <c r="R3" s="714" t="s">
        <v>2402</v>
      </c>
      <c r="S3" s="714" t="s">
        <v>2403</v>
      </c>
      <c r="T3" s="714" t="s">
        <v>2404</v>
      </c>
      <c r="U3" s="714"/>
    </row>
    <row r="4" spans="1:21" hidden="1">
      <c r="A4" s="714"/>
      <c r="B4" s="714"/>
      <c r="C4" s="714"/>
      <c r="D4" s="714"/>
      <c r="E4" s="714"/>
      <c r="F4" s="714"/>
      <c r="G4" s="714"/>
      <c r="H4" s="714"/>
      <c r="I4" s="714"/>
      <c r="J4" s="714"/>
      <c r="K4" s="714"/>
      <c r="L4" s="714"/>
      <c r="M4" s="714"/>
      <c r="N4" s="714"/>
      <c r="O4" s="714"/>
      <c r="P4" s="714"/>
      <c r="Q4" s="714"/>
      <c r="R4" s="714"/>
      <c r="S4" s="714"/>
      <c r="T4" s="714"/>
      <c r="U4" s="714"/>
    </row>
    <row r="5" spans="1:21" hidden="1">
      <c r="A5" s="714"/>
      <c r="B5" s="714"/>
      <c r="C5" s="714"/>
      <c r="D5" s="714"/>
      <c r="E5" s="714"/>
      <c r="F5" s="714"/>
      <c r="G5" s="714"/>
      <c r="H5" s="714"/>
      <c r="I5" s="714"/>
      <c r="J5" s="714"/>
      <c r="K5" s="714"/>
      <c r="L5" s="714"/>
      <c r="M5" s="714"/>
      <c r="N5" s="714"/>
      <c r="O5" s="714"/>
      <c r="P5" s="714"/>
      <c r="Q5" s="714"/>
      <c r="R5" s="714"/>
      <c r="S5" s="714"/>
      <c r="T5" s="714"/>
      <c r="U5" s="714"/>
    </row>
    <row r="6" spans="1:21" hidden="1">
      <c r="A6" s="714"/>
      <c r="B6" s="714"/>
      <c r="C6" s="714"/>
      <c r="D6" s="714"/>
      <c r="E6" s="714"/>
      <c r="F6" s="714"/>
      <c r="G6" s="714"/>
      <c r="H6" s="714"/>
      <c r="I6" s="714"/>
      <c r="J6" s="714"/>
      <c r="K6" s="714"/>
      <c r="L6" s="714"/>
      <c r="M6" s="714"/>
      <c r="N6" s="714"/>
      <c r="O6" s="714"/>
      <c r="P6" s="714"/>
      <c r="Q6" s="714"/>
      <c r="R6" s="714"/>
      <c r="S6" s="714"/>
      <c r="T6" s="714"/>
      <c r="U6" s="714"/>
    </row>
    <row r="7" spans="1:21" hidden="1">
      <c r="A7" s="714"/>
      <c r="B7" s="714"/>
      <c r="C7" s="714"/>
      <c r="D7" s="714"/>
      <c r="E7" s="714"/>
      <c r="F7" s="714"/>
      <c r="G7" s="714"/>
      <c r="H7" s="714"/>
      <c r="I7" s="714"/>
      <c r="J7" s="714"/>
      <c r="K7" s="714"/>
      <c r="L7" s="714"/>
      <c r="M7" s="714"/>
      <c r="N7" s="714"/>
      <c r="O7" s="714" t="b">
        <v>1</v>
      </c>
      <c r="P7" s="714" t="b">
        <v>1</v>
      </c>
      <c r="Q7" s="714" t="b">
        <v>1</v>
      </c>
      <c r="R7" s="714" t="b">
        <v>1</v>
      </c>
      <c r="S7" s="741"/>
      <c r="T7" s="741"/>
      <c r="U7" s="714"/>
    </row>
    <row r="8" spans="1:21" hidden="1">
      <c r="A8" s="714"/>
      <c r="B8" s="714"/>
      <c r="C8" s="714"/>
      <c r="D8" s="714"/>
      <c r="E8" s="714"/>
      <c r="F8" s="714"/>
      <c r="G8" s="714"/>
      <c r="H8" s="714"/>
      <c r="I8" s="714"/>
      <c r="J8" s="714"/>
      <c r="K8" s="714"/>
      <c r="L8" s="714"/>
      <c r="M8" s="714"/>
      <c r="N8" s="714"/>
      <c r="O8" s="714"/>
      <c r="P8" s="714"/>
      <c r="Q8" s="714"/>
      <c r="R8" s="714"/>
      <c r="S8" s="714"/>
      <c r="T8" s="714"/>
      <c r="U8" s="714"/>
    </row>
    <row r="9" spans="1:21" hidden="1">
      <c r="A9" s="714"/>
      <c r="B9" s="714"/>
      <c r="C9" s="714"/>
      <c r="D9" s="714"/>
      <c r="E9" s="714"/>
      <c r="F9" s="714"/>
      <c r="G9" s="714"/>
      <c r="H9" s="714"/>
      <c r="I9" s="714"/>
      <c r="J9" s="714"/>
      <c r="K9" s="714"/>
      <c r="L9" s="714"/>
      <c r="M9" s="714"/>
      <c r="N9" s="714"/>
      <c r="O9" s="714"/>
      <c r="P9" s="714"/>
      <c r="Q9" s="714"/>
      <c r="R9" s="714"/>
      <c r="S9" s="714"/>
      <c r="T9" s="714"/>
      <c r="U9" s="714"/>
    </row>
    <row r="10" spans="1:21" hidden="1">
      <c r="A10" s="714"/>
      <c r="B10" s="714"/>
      <c r="C10" s="714"/>
      <c r="D10" s="714"/>
      <c r="E10" s="714"/>
      <c r="F10" s="714"/>
      <c r="G10" s="714"/>
      <c r="H10" s="714"/>
      <c r="I10" s="714"/>
      <c r="J10" s="714"/>
      <c r="K10" s="714"/>
      <c r="L10" s="714"/>
      <c r="M10" s="714"/>
      <c r="N10" s="714"/>
      <c r="O10" s="714"/>
      <c r="P10" s="714"/>
      <c r="Q10" s="714"/>
      <c r="R10" s="714"/>
      <c r="S10" s="714"/>
      <c r="T10" s="714"/>
      <c r="U10" s="714"/>
    </row>
    <row r="11" spans="1:21" ht="15" hidden="1" customHeight="1">
      <c r="A11" s="714"/>
      <c r="B11" s="714"/>
      <c r="C11" s="714"/>
      <c r="D11" s="714"/>
      <c r="E11" s="714"/>
      <c r="F11" s="714"/>
      <c r="G11" s="714"/>
      <c r="H11" s="714"/>
      <c r="I11" s="714"/>
      <c r="J11" s="714"/>
      <c r="K11" s="714"/>
      <c r="L11" s="714"/>
      <c r="M11" s="695"/>
      <c r="N11" s="714"/>
      <c r="O11" s="714"/>
      <c r="P11" s="714"/>
      <c r="Q11" s="714"/>
      <c r="R11" s="714"/>
      <c r="S11" s="714"/>
      <c r="T11" s="714"/>
      <c r="U11" s="714"/>
    </row>
    <row r="12" spans="1:21" s="89" customFormat="1" ht="20.100000000000001" customHeight="1">
      <c r="A12" s="790"/>
      <c r="B12" s="790"/>
      <c r="C12" s="790"/>
      <c r="D12" s="790"/>
      <c r="E12" s="790"/>
      <c r="F12" s="790"/>
      <c r="G12" s="790"/>
      <c r="H12" s="790"/>
      <c r="I12" s="790"/>
      <c r="J12" s="790"/>
      <c r="K12" s="790"/>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58"/>
      <c r="B14" s="758"/>
      <c r="C14" s="758"/>
      <c r="D14" s="758"/>
      <c r="E14" s="758"/>
      <c r="F14" s="758"/>
      <c r="G14" s="758"/>
      <c r="H14" s="758"/>
      <c r="I14" s="758"/>
      <c r="J14" s="758"/>
      <c r="K14" s="758"/>
      <c r="L14" s="831" t="s">
        <v>15</v>
      </c>
      <c r="M14" s="831" t="s">
        <v>120</v>
      </c>
      <c r="N14" s="831" t="s">
        <v>141</v>
      </c>
      <c r="O14" s="794" t="s">
        <v>2395</v>
      </c>
      <c r="P14" s="794" t="s">
        <v>2395</v>
      </c>
      <c r="Q14" s="794" t="s">
        <v>2395</v>
      </c>
      <c r="R14" s="795" t="s">
        <v>2396</v>
      </c>
      <c r="S14" s="796" t="s">
        <v>2397</v>
      </c>
      <c r="T14" s="796" t="s">
        <v>2397</v>
      </c>
      <c r="U14" s="797" t="s">
        <v>308</v>
      </c>
    </row>
    <row r="15" spans="1:21" s="90" customFormat="1" ht="50.1" customHeight="1">
      <c r="A15" s="758"/>
      <c r="B15" s="758"/>
      <c r="C15" s="758"/>
      <c r="D15" s="758"/>
      <c r="E15" s="758"/>
      <c r="F15" s="758"/>
      <c r="G15" s="758"/>
      <c r="H15" s="758"/>
      <c r="I15" s="758"/>
      <c r="J15" s="758"/>
      <c r="K15" s="758"/>
      <c r="L15" s="831"/>
      <c r="M15" s="831"/>
      <c r="N15" s="831"/>
      <c r="O15" s="799" t="s">
        <v>271</v>
      </c>
      <c r="P15" s="799" t="s">
        <v>309</v>
      </c>
      <c r="Q15" s="799" t="s">
        <v>289</v>
      </c>
      <c r="R15" s="799" t="s">
        <v>271</v>
      </c>
      <c r="S15" s="796" t="s">
        <v>272</v>
      </c>
      <c r="T15" s="796" t="s">
        <v>271</v>
      </c>
      <c r="U15" s="797"/>
    </row>
    <row r="16" spans="1:21" s="90" customFormat="1">
      <c r="A16" s="808" t="s">
        <v>17</v>
      </c>
      <c r="B16" s="758"/>
      <c r="C16" s="758"/>
      <c r="D16" s="758"/>
      <c r="E16" s="758"/>
      <c r="F16" s="758"/>
      <c r="G16" s="758"/>
      <c r="H16" s="758"/>
      <c r="I16" s="758"/>
      <c r="J16" s="758"/>
      <c r="K16" s="758"/>
      <c r="L16" s="723" t="s">
        <v>2393</v>
      </c>
      <c r="M16" s="704"/>
      <c r="N16" s="705"/>
      <c r="O16" s="705"/>
      <c r="P16" s="705"/>
      <c r="Q16" s="705"/>
      <c r="R16" s="705"/>
      <c r="S16" s="705"/>
      <c r="T16" s="705"/>
      <c r="U16" s="842"/>
    </row>
    <row r="17" spans="1:21" s="92" customFormat="1">
      <c r="A17" s="843">
        <v>1</v>
      </c>
      <c r="B17" s="833"/>
      <c r="C17" s="833"/>
      <c r="D17" s="833"/>
      <c r="E17" s="833"/>
      <c r="F17" s="833"/>
      <c r="G17" s="833"/>
      <c r="H17" s="833"/>
      <c r="I17" s="833"/>
      <c r="J17" s="833"/>
      <c r="K17" s="833"/>
      <c r="L17" s="834" t="s">
        <v>17</v>
      </c>
      <c r="M17" s="181" t="s">
        <v>853</v>
      </c>
      <c r="N17" s="844" t="s">
        <v>355</v>
      </c>
      <c r="O17" s="183">
        <v>0</v>
      </c>
      <c r="P17" s="183">
        <v>0</v>
      </c>
      <c r="Q17" s="183">
        <v>0</v>
      </c>
      <c r="R17" s="183">
        <v>0</v>
      </c>
      <c r="S17" s="183">
        <v>0</v>
      </c>
      <c r="T17" s="183">
        <v>0</v>
      </c>
      <c r="U17" s="836"/>
    </row>
    <row r="18" spans="1:21" s="92" customFormat="1" ht="22.5">
      <c r="A18" s="843">
        <v>1</v>
      </c>
      <c r="B18" s="833"/>
      <c r="C18" s="833"/>
      <c r="D18" s="833"/>
      <c r="E18" s="833"/>
      <c r="F18" s="833"/>
      <c r="G18" s="833"/>
      <c r="H18" s="833"/>
      <c r="I18" s="833"/>
      <c r="J18" s="833"/>
      <c r="K18" s="833"/>
      <c r="L18" s="834" t="s">
        <v>101</v>
      </c>
      <c r="M18" s="181" t="s">
        <v>955</v>
      </c>
      <c r="N18" s="799" t="s">
        <v>1011</v>
      </c>
      <c r="O18" s="183">
        <v>0</v>
      </c>
      <c r="P18" s="183">
        <v>0</v>
      </c>
      <c r="Q18" s="183">
        <v>0</v>
      </c>
      <c r="R18" s="183">
        <v>0</v>
      </c>
      <c r="S18" s="183">
        <v>0</v>
      </c>
      <c r="T18" s="183">
        <v>0</v>
      </c>
      <c r="U18" s="836"/>
    </row>
    <row r="19" spans="1:21" s="92" customFormat="1">
      <c r="A19" s="843">
        <v>1</v>
      </c>
      <c r="B19" s="833"/>
      <c r="C19" s="833"/>
      <c r="D19" s="833"/>
      <c r="E19" s="833"/>
      <c r="F19" s="833"/>
      <c r="G19" s="833"/>
      <c r="H19" s="833"/>
      <c r="I19" s="833"/>
      <c r="J19" s="833"/>
      <c r="K19" s="833"/>
      <c r="L19" s="834" t="s">
        <v>102</v>
      </c>
      <c r="M19" s="181" t="s">
        <v>956</v>
      </c>
      <c r="N19" s="799" t="s">
        <v>1237</v>
      </c>
      <c r="O19" s="845"/>
      <c r="P19" s="845"/>
      <c r="Q19" s="845"/>
      <c r="R19" s="845"/>
      <c r="S19" s="845"/>
      <c r="T19" s="845"/>
      <c r="U19" s="836"/>
    </row>
    <row r="20" spans="1:21" s="92" customFormat="1">
      <c r="A20" s="843">
        <v>1</v>
      </c>
      <c r="B20" s="833"/>
      <c r="C20" s="833"/>
      <c r="D20" s="833"/>
      <c r="E20" s="833"/>
      <c r="F20" s="833"/>
      <c r="G20" s="833"/>
      <c r="H20" s="833"/>
      <c r="I20" s="833"/>
      <c r="J20" s="833"/>
      <c r="K20" s="833"/>
      <c r="L20" s="834" t="s">
        <v>103</v>
      </c>
      <c r="M20" s="181" t="s">
        <v>357</v>
      </c>
      <c r="N20" s="799" t="s">
        <v>450</v>
      </c>
      <c r="O20" s="183">
        <v>0</v>
      </c>
      <c r="P20" s="183">
        <v>0</v>
      </c>
      <c r="Q20" s="183">
        <v>0</v>
      </c>
      <c r="R20" s="183">
        <v>0</v>
      </c>
      <c r="S20" s="183">
        <v>0</v>
      </c>
      <c r="T20" s="183">
        <v>0</v>
      </c>
      <c r="U20" s="836"/>
    </row>
    <row r="21" spans="1:21" s="92" customFormat="1">
      <c r="A21" s="843">
        <v>1</v>
      </c>
      <c r="B21" s="833"/>
      <c r="C21" s="833"/>
      <c r="D21" s="833"/>
      <c r="E21" s="833"/>
      <c r="F21" s="833"/>
      <c r="G21" s="833"/>
      <c r="H21" s="833"/>
      <c r="I21" s="833"/>
      <c r="J21" s="833"/>
      <c r="K21" s="833"/>
      <c r="L21" s="834" t="s">
        <v>119</v>
      </c>
      <c r="M21" s="181" t="s">
        <v>358</v>
      </c>
      <c r="N21" s="799" t="s">
        <v>449</v>
      </c>
      <c r="O21" s="846">
        <v>0</v>
      </c>
      <c r="P21" s="846">
        <v>0</v>
      </c>
      <c r="Q21" s="846">
        <v>0</v>
      </c>
      <c r="R21" s="846">
        <v>0</v>
      </c>
      <c r="S21" s="846">
        <v>0</v>
      </c>
      <c r="T21" s="846">
        <v>0</v>
      </c>
      <c r="U21" s="836"/>
    </row>
    <row r="22" spans="1:21" s="92" customFormat="1" ht="22.5">
      <c r="A22" s="843">
        <v>1</v>
      </c>
      <c r="B22" s="833"/>
      <c r="C22" s="833"/>
      <c r="D22" s="833"/>
      <c r="E22" s="833"/>
      <c r="F22" s="833"/>
      <c r="G22" s="833"/>
      <c r="H22" s="833"/>
      <c r="I22" s="833"/>
      <c r="J22" s="847" t="s">
        <v>857</v>
      </c>
      <c r="K22" s="833"/>
      <c r="L22" s="848"/>
      <c r="M22" s="849" t="s">
        <v>946</v>
      </c>
      <c r="N22" s="850"/>
      <c r="O22" s="851"/>
      <c r="P22" s="851"/>
      <c r="Q22" s="851"/>
      <c r="R22" s="851"/>
      <c r="S22" s="851"/>
      <c r="T22" s="851"/>
      <c r="U22" s="852"/>
    </row>
    <row r="23" spans="1:21" s="92" customFormat="1" ht="14.25">
      <c r="A23" s="706">
        <v>1</v>
      </c>
      <c r="B23" s="833"/>
      <c r="C23" s="833"/>
      <c r="D23" s="833"/>
      <c r="E23" s="833"/>
      <c r="F23" s="833"/>
      <c r="G23" s="833"/>
      <c r="H23" s="833"/>
      <c r="I23" s="833"/>
      <c r="J23" s="853" t="s">
        <v>183</v>
      </c>
      <c r="K23" s="677"/>
      <c r="L23" s="834" t="s">
        <v>183</v>
      </c>
      <c r="M23" s="854" t="s">
        <v>997</v>
      </c>
      <c r="N23" s="844" t="s">
        <v>355</v>
      </c>
      <c r="O23" s="855"/>
      <c r="P23" s="855"/>
      <c r="Q23" s="855"/>
      <c r="R23" s="855"/>
      <c r="S23" s="855"/>
      <c r="T23" s="855"/>
      <c r="U23" s="836"/>
    </row>
    <row r="24" spans="1:21" s="92" customFormat="1">
      <c r="A24" s="706">
        <v>1</v>
      </c>
      <c r="B24" s="833"/>
      <c r="C24" s="833"/>
      <c r="D24" s="833"/>
      <c r="E24" s="833"/>
      <c r="F24" s="833"/>
      <c r="G24" s="833"/>
      <c r="H24" s="833"/>
      <c r="I24" s="833"/>
      <c r="J24" s="853"/>
      <c r="K24" s="833"/>
      <c r="L24" s="856" t="s">
        <v>1064</v>
      </c>
      <c r="M24" s="200" t="s">
        <v>858</v>
      </c>
      <c r="N24" s="799" t="s">
        <v>450</v>
      </c>
      <c r="O24" s="183">
        <v>0</v>
      </c>
      <c r="P24" s="183">
        <v>0</v>
      </c>
      <c r="Q24" s="183">
        <v>0</v>
      </c>
      <c r="R24" s="183">
        <v>0</v>
      </c>
      <c r="S24" s="183">
        <v>0</v>
      </c>
      <c r="T24" s="183">
        <v>0</v>
      </c>
      <c r="U24" s="836"/>
    </row>
    <row r="25" spans="1:21" s="92" customFormat="1">
      <c r="A25" s="706">
        <v>1</v>
      </c>
      <c r="B25" s="833"/>
      <c r="C25" s="833"/>
      <c r="D25" s="833"/>
      <c r="E25" s="833"/>
      <c r="F25" s="833"/>
      <c r="G25" s="833"/>
      <c r="H25" s="833"/>
      <c r="I25" s="833"/>
      <c r="J25" s="853"/>
      <c r="K25" s="833"/>
      <c r="L25" s="856" t="s">
        <v>1065</v>
      </c>
      <c r="M25" s="200" t="s">
        <v>957</v>
      </c>
      <c r="N25" s="799" t="s">
        <v>1011</v>
      </c>
      <c r="O25" s="855"/>
      <c r="P25" s="855"/>
      <c r="Q25" s="855"/>
      <c r="R25" s="855"/>
      <c r="S25" s="855"/>
      <c r="T25" s="855"/>
      <c r="U25" s="836"/>
    </row>
    <row r="26" spans="1:21" s="92" customFormat="1" ht="22.5">
      <c r="A26" s="843">
        <v>1</v>
      </c>
      <c r="B26" s="833"/>
      <c r="C26" s="833"/>
      <c r="D26" s="833"/>
      <c r="E26" s="833"/>
      <c r="F26" s="833"/>
      <c r="G26" s="833"/>
      <c r="H26" s="833"/>
      <c r="I26" s="833"/>
      <c r="J26" s="847" t="s">
        <v>931</v>
      </c>
      <c r="K26" s="833"/>
      <c r="L26" s="848"/>
      <c r="M26" s="849" t="s">
        <v>947</v>
      </c>
      <c r="N26" s="850"/>
      <c r="O26" s="851"/>
      <c r="P26" s="851"/>
      <c r="Q26" s="851"/>
      <c r="R26" s="851"/>
      <c r="S26" s="851"/>
      <c r="T26" s="851"/>
      <c r="U26" s="852"/>
    </row>
    <row r="27" spans="1:21">
      <c r="A27" s="714"/>
      <c r="B27" s="714"/>
      <c r="C27" s="714"/>
      <c r="D27" s="714"/>
      <c r="E27" s="714"/>
      <c r="F27" s="714"/>
      <c r="G27" s="714"/>
      <c r="H27" s="714"/>
      <c r="I27" s="714"/>
      <c r="J27" s="714"/>
      <c r="K27" s="714"/>
      <c r="L27" s="714"/>
      <c r="M27" s="714"/>
      <c r="N27" s="714"/>
      <c r="O27" s="714"/>
      <c r="P27" s="714"/>
      <c r="Q27" s="714"/>
      <c r="R27" s="714"/>
      <c r="S27" s="714"/>
      <c r="T27" s="714"/>
      <c r="U27" s="714"/>
    </row>
    <row r="28" spans="1:21">
      <c r="A28" s="714"/>
      <c r="B28" s="714"/>
      <c r="C28" s="714"/>
      <c r="D28" s="714"/>
      <c r="E28" s="714"/>
      <c r="F28" s="714"/>
      <c r="G28" s="714"/>
      <c r="H28" s="714"/>
      <c r="I28" s="714"/>
      <c r="J28" s="714"/>
      <c r="K28" s="714"/>
      <c r="L28" s="714"/>
      <c r="M28" s="714"/>
      <c r="N28" s="714"/>
      <c r="O28" s="714"/>
      <c r="P28" s="714"/>
      <c r="Q28" s="714"/>
      <c r="R28" s="714"/>
      <c r="S28" s="714"/>
      <c r="T28" s="714"/>
      <c r="U28" s="714"/>
    </row>
    <row r="29" spans="1:21" ht="15" customHeight="1">
      <c r="A29" s="714"/>
      <c r="B29" s="714"/>
      <c r="C29" s="714"/>
      <c r="D29" s="714"/>
      <c r="E29" s="714"/>
      <c r="F29" s="714"/>
      <c r="G29" s="714"/>
      <c r="H29" s="714"/>
      <c r="I29" s="714"/>
      <c r="J29" s="714"/>
      <c r="K29" s="714"/>
      <c r="L29" s="837" t="s">
        <v>1274</v>
      </c>
      <c r="M29" s="837"/>
      <c r="N29" s="837"/>
      <c r="O29" s="837"/>
      <c r="P29" s="837"/>
      <c r="Q29" s="837"/>
      <c r="R29" s="837"/>
      <c r="S29" s="838"/>
      <c r="T29" s="838"/>
      <c r="U29" s="838"/>
    </row>
    <row r="30" spans="1:21" ht="15" customHeight="1">
      <c r="A30" s="714"/>
      <c r="B30" s="714"/>
      <c r="C30" s="714"/>
      <c r="D30" s="714"/>
      <c r="E30" s="714"/>
      <c r="F30" s="714"/>
      <c r="G30" s="714"/>
      <c r="H30" s="714"/>
      <c r="I30" s="714"/>
      <c r="J30" s="714"/>
      <c r="K30" s="677"/>
      <c r="L30" s="840"/>
      <c r="M30" s="840"/>
      <c r="N30" s="840"/>
      <c r="O30" s="840"/>
      <c r="P30" s="840"/>
      <c r="Q30" s="840"/>
      <c r="R30" s="840"/>
      <c r="S30" s="841"/>
      <c r="T30" s="841"/>
      <c r="U30" s="841"/>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K11" zoomScale="60" zoomScaleNormal="100" workbookViewId="0"/>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57"/>
      <c r="B1" s="857"/>
      <c r="C1" s="857"/>
      <c r="D1" s="857"/>
      <c r="E1" s="857"/>
      <c r="F1" s="857"/>
      <c r="G1" s="857"/>
      <c r="H1" s="857"/>
      <c r="I1" s="857"/>
      <c r="J1" s="857"/>
      <c r="K1" s="857"/>
      <c r="L1" s="857"/>
      <c r="M1" s="857"/>
      <c r="N1" s="857"/>
      <c r="O1" s="857"/>
      <c r="P1" s="857"/>
      <c r="Q1" s="857"/>
      <c r="R1" s="857"/>
      <c r="S1" s="714">
        <v>2024</v>
      </c>
      <c r="T1" s="714">
        <v>2024</v>
      </c>
      <c r="U1" s="857"/>
    </row>
    <row r="2" spans="1:21" ht="11.25" hidden="1">
      <c r="A2" s="857"/>
      <c r="B2" s="857"/>
      <c r="C2" s="857"/>
      <c r="D2" s="857"/>
      <c r="E2" s="857"/>
      <c r="F2" s="857"/>
      <c r="G2" s="857"/>
      <c r="H2" s="857"/>
      <c r="I2" s="857"/>
      <c r="J2" s="857"/>
      <c r="K2" s="857"/>
      <c r="L2" s="857"/>
      <c r="M2" s="857"/>
      <c r="N2" s="857"/>
      <c r="O2" s="857"/>
      <c r="P2" s="857"/>
      <c r="Q2" s="857"/>
      <c r="R2" s="857"/>
      <c r="S2" s="714"/>
      <c r="T2" s="714"/>
      <c r="U2" s="857"/>
    </row>
    <row r="3" spans="1:21" ht="11.25" hidden="1">
      <c r="A3" s="857"/>
      <c r="B3" s="857"/>
      <c r="C3" s="857"/>
      <c r="D3" s="857"/>
      <c r="E3" s="857"/>
      <c r="F3" s="857"/>
      <c r="G3" s="857"/>
      <c r="H3" s="857"/>
      <c r="I3" s="857"/>
      <c r="J3" s="857"/>
      <c r="K3" s="857"/>
      <c r="L3" s="857"/>
      <c r="M3" s="857"/>
      <c r="N3" s="857"/>
      <c r="O3" s="857"/>
      <c r="P3" s="857"/>
      <c r="Q3" s="857"/>
      <c r="R3" s="857"/>
      <c r="S3" s="714"/>
      <c r="T3" s="714"/>
      <c r="U3" s="857"/>
    </row>
    <row r="4" spans="1:21" ht="11.25" hidden="1">
      <c r="A4" s="857"/>
      <c r="B4" s="857"/>
      <c r="C4" s="857"/>
      <c r="D4" s="857"/>
      <c r="E4" s="857"/>
      <c r="F4" s="857"/>
      <c r="G4" s="857"/>
      <c r="H4" s="857"/>
      <c r="I4" s="857"/>
      <c r="J4" s="857"/>
      <c r="K4" s="857"/>
      <c r="L4" s="857"/>
      <c r="M4" s="857"/>
      <c r="N4" s="857"/>
      <c r="O4" s="857"/>
      <c r="P4" s="857"/>
      <c r="Q4" s="857"/>
      <c r="R4" s="857"/>
      <c r="S4" s="714"/>
      <c r="T4" s="714"/>
      <c r="U4" s="857"/>
    </row>
    <row r="5" spans="1:21" ht="11.25" hidden="1">
      <c r="A5" s="857"/>
      <c r="B5" s="857"/>
      <c r="C5" s="857"/>
      <c r="D5" s="857"/>
      <c r="E5" s="857"/>
      <c r="F5" s="857"/>
      <c r="G5" s="857"/>
      <c r="H5" s="857"/>
      <c r="I5" s="857"/>
      <c r="J5" s="857"/>
      <c r="K5" s="857"/>
      <c r="L5" s="857"/>
      <c r="M5" s="857"/>
      <c r="N5" s="857"/>
      <c r="O5" s="857"/>
      <c r="P5" s="857"/>
      <c r="Q5" s="857"/>
      <c r="R5" s="857"/>
      <c r="S5" s="714"/>
      <c r="T5" s="714"/>
      <c r="U5" s="857"/>
    </row>
    <row r="6" spans="1:21" ht="11.25" hidden="1">
      <c r="A6" s="857"/>
      <c r="B6" s="857"/>
      <c r="C6" s="857"/>
      <c r="D6" s="857"/>
      <c r="E6" s="857"/>
      <c r="F6" s="857"/>
      <c r="G6" s="857"/>
      <c r="H6" s="857"/>
      <c r="I6" s="857"/>
      <c r="J6" s="857"/>
      <c r="K6" s="857"/>
      <c r="L6" s="857"/>
      <c r="M6" s="857"/>
      <c r="N6" s="857"/>
      <c r="O6" s="857"/>
      <c r="P6" s="857"/>
      <c r="Q6" s="857"/>
      <c r="R6" s="857"/>
      <c r="S6" s="714"/>
      <c r="T6" s="714"/>
      <c r="U6" s="857"/>
    </row>
    <row r="7" spans="1:21" ht="11.25" hidden="1">
      <c r="A7" s="857"/>
      <c r="B7" s="857"/>
      <c r="C7" s="857"/>
      <c r="D7" s="857"/>
      <c r="E7" s="857"/>
      <c r="F7" s="857"/>
      <c r="G7" s="857"/>
      <c r="H7" s="857"/>
      <c r="I7" s="857"/>
      <c r="J7" s="857"/>
      <c r="K7" s="857"/>
      <c r="L7" s="857"/>
      <c r="M7" s="857"/>
      <c r="N7" s="857"/>
      <c r="O7" s="714" t="b">
        <v>1</v>
      </c>
      <c r="P7" s="714" t="b">
        <v>1</v>
      </c>
      <c r="Q7" s="714" t="b">
        <v>1</v>
      </c>
      <c r="R7" s="714" t="b">
        <v>1</v>
      </c>
      <c r="S7" s="741"/>
      <c r="T7" s="741"/>
      <c r="U7" s="857"/>
    </row>
    <row r="8" spans="1:21" hidden="1">
      <c r="A8" s="857"/>
      <c r="B8" s="857"/>
      <c r="C8" s="857"/>
      <c r="D8" s="857"/>
      <c r="E8" s="857"/>
      <c r="F8" s="857"/>
      <c r="G8" s="857"/>
      <c r="H8" s="857"/>
      <c r="I8" s="857"/>
      <c r="J8" s="857"/>
      <c r="K8" s="857"/>
      <c r="L8" s="857"/>
      <c r="M8" s="857"/>
      <c r="N8" s="857"/>
      <c r="O8" s="857"/>
      <c r="P8" s="857"/>
      <c r="Q8" s="857"/>
      <c r="R8" s="857"/>
      <c r="S8" s="857"/>
      <c r="T8" s="857"/>
      <c r="U8" s="857"/>
    </row>
    <row r="9" spans="1:21" hidden="1">
      <c r="A9" s="857"/>
      <c r="B9" s="857"/>
      <c r="C9" s="857"/>
      <c r="D9" s="857"/>
      <c r="E9" s="857"/>
      <c r="F9" s="857"/>
      <c r="G9" s="857"/>
      <c r="H9" s="857"/>
      <c r="I9" s="857"/>
      <c r="J9" s="857"/>
      <c r="K9" s="857"/>
      <c r="L9" s="857"/>
      <c r="M9" s="857"/>
      <c r="N9" s="857"/>
      <c r="O9" s="857"/>
      <c r="P9" s="857"/>
      <c r="Q9" s="857"/>
      <c r="R9" s="857"/>
      <c r="S9" s="857"/>
      <c r="T9" s="857"/>
      <c r="U9" s="857"/>
    </row>
    <row r="10" spans="1:21" hidden="1">
      <c r="A10" s="857"/>
      <c r="B10" s="857"/>
      <c r="C10" s="857"/>
      <c r="D10" s="857"/>
      <c r="E10" s="857"/>
      <c r="F10" s="857"/>
      <c r="G10" s="857"/>
      <c r="H10" s="857"/>
      <c r="I10" s="857"/>
      <c r="J10" s="857"/>
      <c r="K10" s="857"/>
      <c r="L10" s="857"/>
      <c r="M10" s="857"/>
      <c r="N10" s="857"/>
      <c r="O10" s="857"/>
      <c r="P10" s="857"/>
      <c r="Q10" s="857"/>
      <c r="R10" s="857"/>
      <c r="S10" s="857"/>
      <c r="T10" s="857"/>
      <c r="U10" s="857"/>
    </row>
    <row r="11" spans="1:21" ht="15" hidden="1" customHeight="1">
      <c r="A11" s="857"/>
      <c r="B11" s="857"/>
      <c r="C11" s="857"/>
      <c r="D11" s="857"/>
      <c r="E11" s="857"/>
      <c r="F11" s="857"/>
      <c r="G11" s="857"/>
      <c r="H11" s="857"/>
      <c r="I11" s="857"/>
      <c r="J11" s="857"/>
      <c r="K11" s="857"/>
      <c r="L11" s="857"/>
      <c r="M11" s="695"/>
      <c r="N11" s="857"/>
      <c r="O11" s="857"/>
      <c r="P11" s="857"/>
      <c r="Q11" s="857"/>
      <c r="R11" s="857"/>
      <c r="S11" s="857"/>
      <c r="T11" s="857"/>
      <c r="U11" s="857"/>
    </row>
    <row r="12" spans="1:21" ht="20.100000000000001" customHeight="1">
      <c r="A12" s="857"/>
      <c r="B12" s="857"/>
      <c r="C12" s="857"/>
      <c r="D12" s="857"/>
      <c r="E12" s="857"/>
      <c r="F12" s="857"/>
      <c r="G12" s="857"/>
      <c r="H12" s="857"/>
      <c r="I12" s="857"/>
      <c r="J12" s="857"/>
      <c r="K12" s="857"/>
      <c r="L12" s="371" t="s">
        <v>1076</v>
      </c>
      <c r="M12" s="229"/>
      <c r="N12" s="229"/>
      <c r="O12" s="229"/>
      <c r="P12" s="229"/>
      <c r="Q12" s="229"/>
      <c r="R12" s="229"/>
      <c r="S12" s="229"/>
      <c r="T12" s="229"/>
      <c r="U12" s="230"/>
    </row>
    <row r="13" spans="1:21" ht="11.25" customHeight="1">
      <c r="A13" s="857"/>
      <c r="B13" s="857"/>
      <c r="C13" s="857"/>
      <c r="D13" s="857"/>
      <c r="E13" s="857"/>
      <c r="F13" s="857"/>
      <c r="G13" s="857"/>
      <c r="H13" s="857"/>
      <c r="I13" s="857"/>
      <c r="J13" s="857"/>
      <c r="K13" s="857"/>
      <c r="L13" s="858"/>
      <c r="M13" s="859"/>
      <c r="N13" s="859"/>
      <c r="O13" s="859"/>
      <c r="P13" s="859"/>
      <c r="Q13" s="859"/>
      <c r="R13" s="859"/>
      <c r="S13" s="859"/>
      <c r="T13" s="859"/>
      <c r="U13" s="857"/>
    </row>
    <row r="14" spans="1:21" ht="15" customHeight="1">
      <c r="A14" s="857"/>
      <c r="B14" s="857"/>
      <c r="C14" s="857"/>
      <c r="D14" s="857"/>
      <c r="E14" s="857"/>
      <c r="F14" s="857"/>
      <c r="G14" s="857"/>
      <c r="H14" s="857"/>
      <c r="I14" s="857"/>
      <c r="J14" s="857"/>
      <c r="K14" s="857"/>
      <c r="L14" s="860" t="s">
        <v>359</v>
      </c>
      <c r="M14" s="861" t="s">
        <v>216</v>
      </c>
      <c r="N14" s="860" t="s">
        <v>141</v>
      </c>
      <c r="O14" s="794" t="s">
        <v>2395</v>
      </c>
      <c r="P14" s="794" t="s">
        <v>2395</v>
      </c>
      <c r="Q14" s="794" t="s">
        <v>2395</v>
      </c>
      <c r="R14" s="795" t="s">
        <v>2396</v>
      </c>
      <c r="S14" s="796" t="s">
        <v>2397</v>
      </c>
      <c r="T14" s="796" t="s">
        <v>2397</v>
      </c>
      <c r="U14" s="792" t="s">
        <v>308</v>
      </c>
    </row>
    <row r="15" spans="1:21" ht="50.1" customHeight="1">
      <c r="A15" s="857"/>
      <c r="B15" s="857"/>
      <c r="C15" s="857"/>
      <c r="D15" s="857"/>
      <c r="E15" s="857"/>
      <c r="F15" s="857"/>
      <c r="G15" s="857"/>
      <c r="H15" s="857"/>
      <c r="I15" s="857"/>
      <c r="J15" s="857"/>
      <c r="K15" s="857"/>
      <c r="L15" s="862"/>
      <c r="M15" s="862"/>
      <c r="N15" s="862"/>
      <c r="O15" s="799" t="s">
        <v>271</v>
      </c>
      <c r="P15" s="799" t="s">
        <v>309</v>
      </c>
      <c r="Q15" s="799" t="s">
        <v>289</v>
      </c>
      <c r="R15" s="799" t="s">
        <v>271</v>
      </c>
      <c r="S15" s="796" t="s">
        <v>272</v>
      </c>
      <c r="T15" s="796" t="s">
        <v>271</v>
      </c>
      <c r="U15" s="862"/>
    </row>
    <row r="16" spans="1:21" ht="11.25">
      <c r="A16" s="808" t="s">
        <v>17</v>
      </c>
      <c r="B16" s="857" t="s">
        <v>1004</v>
      </c>
      <c r="C16" s="857"/>
      <c r="D16" s="857"/>
      <c r="E16" s="857"/>
      <c r="F16" s="857"/>
      <c r="G16" s="857"/>
      <c r="H16" s="857"/>
      <c r="I16" s="857"/>
      <c r="J16" s="857"/>
      <c r="K16" s="857"/>
      <c r="L16" s="863" t="s">
        <v>2393</v>
      </c>
      <c r="M16" s="704"/>
      <c r="N16" s="704"/>
      <c r="O16" s="864">
        <v>0</v>
      </c>
      <c r="P16" s="864">
        <v>0</v>
      </c>
      <c r="Q16" s="864">
        <v>0</v>
      </c>
      <c r="R16" s="864">
        <v>0</v>
      </c>
      <c r="S16" s="864">
        <v>0</v>
      </c>
      <c r="T16" s="864">
        <v>0</v>
      </c>
      <c r="U16" s="865"/>
    </row>
    <row r="17" spans="1:21" ht="11.25">
      <c r="A17" s="843">
        <v>1</v>
      </c>
      <c r="B17" s="857"/>
      <c r="C17" s="857"/>
      <c r="D17" s="857"/>
      <c r="E17" s="857"/>
      <c r="F17" s="857"/>
      <c r="G17" s="857"/>
      <c r="H17" s="857"/>
      <c r="I17" s="857"/>
      <c r="J17" s="857"/>
      <c r="K17" s="857"/>
      <c r="L17" s="866">
        <v>1</v>
      </c>
      <c r="M17" s="209" t="s">
        <v>405</v>
      </c>
      <c r="N17" s="215" t="s">
        <v>355</v>
      </c>
      <c r="O17" s="867">
        <v>0</v>
      </c>
      <c r="P17" s="867">
        <v>0</v>
      </c>
      <c r="Q17" s="867">
        <v>0</v>
      </c>
      <c r="R17" s="867">
        <v>0</v>
      </c>
      <c r="S17" s="867">
        <v>0</v>
      </c>
      <c r="T17" s="867">
        <v>0</v>
      </c>
      <c r="U17" s="836"/>
    </row>
    <row r="18" spans="1:21" ht="0.2" customHeight="1">
      <c r="A18" s="843">
        <v>1</v>
      </c>
      <c r="B18" s="857"/>
      <c r="C18" s="857"/>
      <c r="D18" s="857"/>
      <c r="E18" s="857"/>
      <c r="F18" s="857"/>
      <c r="G18" s="857"/>
      <c r="H18" s="857"/>
      <c r="I18" s="857"/>
      <c r="J18" s="868" t="s">
        <v>871</v>
      </c>
      <c r="K18" s="857"/>
      <c r="L18" s="215"/>
      <c r="M18" s="209"/>
      <c r="N18" s="215"/>
      <c r="O18" s="216"/>
      <c r="P18" s="216"/>
      <c r="Q18" s="216"/>
      <c r="R18" s="216"/>
      <c r="S18" s="216"/>
      <c r="T18" s="216"/>
      <c r="U18" s="234"/>
    </row>
    <row r="19" spans="1:21" ht="11.25">
      <c r="A19" s="843">
        <v>1</v>
      </c>
      <c r="B19" s="857"/>
      <c r="C19" s="857"/>
      <c r="D19" s="857"/>
      <c r="E19" s="857"/>
      <c r="F19" s="857"/>
      <c r="G19" s="857"/>
      <c r="H19" s="857"/>
      <c r="I19" s="857"/>
      <c r="J19" s="857"/>
      <c r="K19" s="857"/>
      <c r="L19" s="866">
        <v>2</v>
      </c>
      <c r="M19" s="209" t="s">
        <v>407</v>
      </c>
      <c r="N19" s="215" t="s">
        <v>355</v>
      </c>
      <c r="O19" s="867">
        <v>0</v>
      </c>
      <c r="P19" s="867">
        <v>0</v>
      </c>
      <c r="Q19" s="867">
        <v>0</v>
      </c>
      <c r="R19" s="867">
        <v>0</v>
      </c>
      <c r="S19" s="867">
        <v>0</v>
      </c>
      <c r="T19" s="867">
        <v>0</v>
      </c>
      <c r="U19" s="836"/>
    </row>
    <row r="20" spans="1:21" ht="0.2" customHeight="1">
      <c r="A20" s="843">
        <v>1</v>
      </c>
      <c r="B20" s="857"/>
      <c r="C20" s="857"/>
      <c r="D20" s="857"/>
      <c r="E20" s="857"/>
      <c r="F20" s="857"/>
      <c r="G20" s="857"/>
      <c r="H20" s="857"/>
      <c r="I20" s="857"/>
      <c r="J20" s="868" t="s">
        <v>872</v>
      </c>
      <c r="K20" s="857"/>
      <c r="L20" s="215"/>
      <c r="M20" s="209"/>
      <c r="N20" s="215"/>
      <c r="O20" s="216"/>
      <c r="P20" s="216"/>
      <c r="Q20" s="216"/>
      <c r="R20" s="216"/>
      <c r="S20" s="216"/>
      <c r="T20" s="216"/>
      <c r="U20" s="234"/>
    </row>
    <row r="21" spans="1:21" ht="11.25">
      <c r="A21" s="843">
        <v>1</v>
      </c>
      <c r="B21" s="857"/>
      <c r="C21" s="857"/>
      <c r="D21" s="857"/>
      <c r="E21" s="857"/>
      <c r="F21" s="857"/>
      <c r="G21" s="857"/>
      <c r="H21" s="857"/>
      <c r="I21" s="857"/>
      <c r="J21" s="857"/>
      <c r="K21" s="857"/>
      <c r="L21" s="866">
        <v>3</v>
      </c>
      <c r="M21" s="209" t="s">
        <v>409</v>
      </c>
      <c r="N21" s="215" t="s">
        <v>355</v>
      </c>
      <c r="O21" s="867">
        <v>0</v>
      </c>
      <c r="P21" s="867">
        <v>0</v>
      </c>
      <c r="Q21" s="867">
        <v>0</v>
      </c>
      <c r="R21" s="867">
        <v>0</v>
      </c>
      <c r="S21" s="867">
        <v>0</v>
      </c>
      <c r="T21" s="867">
        <v>0</v>
      </c>
      <c r="U21" s="836"/>
    </row>
    <row r="22" spans="1:21" ht="0.2" customHeight="1">
      <c r="A22" s="843">
        <v>1</v>
      </c>
      <c r="B22" s="857"/>
      <c r="C22" s="857"/>
      <c r="D22" s="857"/>
      <c r="E22" s="857"/>
      <c r="F22" s="857"/>
      <c r="G22" s="857"/>
      <c r="H22" s="857"/>
      <c r="I22" s="857"/>
      <c r="J22" s="868" t="s">
        <v>873</v>
      </c>
      <c r="K22" s="857"/>
      <c r="L22" s="215"/>
      <c r="M22" s="209"/>
      <c r="N22" s="215"/>
      <c r="O22" s="216"/>
      <c r="P22" s="216"/>
      <c r="Q22" s="216"/>
      <c r="R22" s="216"/>
      <c r="S22" s="216"/>
      <c r="T22" s="216"/>
      <c r="U22" s="234"/>
    </row>
    <row r="23" spans="1:21" ht="11.25">
      <c r="A23" s="843">
        <v>1</v>
      </c>
      <c r="B23" s="857"/>
      <c r="C23" s="857"/>
      <c r="D23" s="857"/>
      <c r="E23" s="857"/>
      <c r="F23" s="857"/>
      <c r="G23" s="857"/>
      <c r="H23" s="857"/>
      <c r="I23" s="857"/>
      <c r="J23" s="857"/>
      <c r="K23" s="857"/>
      <c r="L23" s="866">
        <v>4</v>
      </c>
      <c r="M23" s="209" t="s">
        <v>410</v>
      </c>
      <c r="N23" s="215" t="s">
        <v>355</v>
      </c>
      <c r="O23" s="867">
        <v>0</v>
      </c>
      <c r="P23" s="867">
        <v>0</v>
      </c>
      <c r="Q23" s="867">
        <v>0</v>
      </c>
      <c r="R23" s="867">
        <v>0</v>
      </c>
      <c r="S23" s="867">
        <v>0</v>
      </c>
      <c r="T23" s="867">
        <v>0</v>
      </c>
      <c r="U23" s="836"/>
    </row>
    <row r="24" spans="1:21" ht="0.2" customHeight="1">
      <c r="A24" s="843">
        <v>1</v>
      </c>
      <c r="B24" s="857"/>
      <c r="C24" s="857"/>
      <c r="D24" s="857"/>
      <c r="E24" s="857"/>
      <c r="F24" s="857"/>
      <c r="G24" s="857"/>
      <c r="H24" s="857"/>
      <c r="I24" s="857"/>
      <c r="J24" s="868" t="s">
        <v>874</v>
      </c>
      <c r="K24" s="857"/>
      <c r="L24" s="215"/>
      <c r="M24" s="209"/>
      <c r="N24" s="215"/>
      <c r="O24" s="216"/>
      <c r="P24" s="216"/>
      <c r="Q24" s="216"/>
      <c r="R24" s="216"/>
      <c r="S24" s="216"/>
      <c r="T24" s="216"/>
      <c r="U24" s="234"/>
    </row>
    <row r="25" spans="1:21" ht="11.25">
      <c r="A25" s="843">
        <v>1</v>
      </c>
      <c r="B25" s="857"/>
      <c r="C25" s="857"/>
      <c r="D25" s="857"/>
      <c r="E25" s="857"/>
      <c r="F25" s="857"/>
      <c r="G25" s="857"/>
      <c r="H25" s="857"/>
      <c r="I25" s="857"/>
      <c r="J25" s="857"/>
      <c r="K25" s="857"/>
      <c r="L25" s="866">
        <v>5</v>
      </c>
      <c r="M25" s="869" t="s">
        <v>1077</v>
      </c>
      <c r="N25" s="215" t="s">
        <v>355</v>
      </c>
      <c r="O25" s="867">
        <v>0</v>
      </c>
      <c r="P25" s="867">
        <v>0</v>
      </c>
      <c r="Q25" s="867">
        <v>0</v>
      </c>
      <c r="R25" s="867">
        <v>0</v>
      </c>
      <c r="S25" s="867">
        <v>0</v>
      </c>
      <c r="T25" s="867">
        <v>0</v>
      </c>
      <c r="U25" s="836"/>
    </row>
    <row r="26" spans="1:21" ht="0.2" customHeight="1">
      <c r="A26" s="843">
        <v>1</v>
      </c>
      <c r="B26" s="857"/>
      <c r="C26" s="857"/>
      <c r="D26" s="857"/>
      <c r="E26" s="857"/>
      <c r="F26" s="857"/>
      <c r="G26" s="857"/>
      <c r="H26" s="857"/>
      <c r="I26" s="857"/>
      <c r="J26" s="868" t="s">
        <v>1102</v>
      </c>
      <c r="K26" s="857"/>
      <c r="L26" s="866"/>
      <c r="M26" s="869"/>
      <c r="N26" s="215"/>
      <c r="O26" s="216"/>
      <c r="P26" s="216"/>
      <c r="Q26" s="216"/>
      <c r="R26" s="216"/>
      <c r="S26" s="216"/>
      <c r="T26" s="216"/>
      <c r="U26" s="234"/>
    </row>
    <row r="27" spans="1:21" s="99" customFormat="1" ht="11.25">
      <c r="A27" s="843">
        <v>1</v>
      </c>
      <c r="B27" s="858"/>
      <c r="C27" s="858"/>
      <c r="D27" s="858"/>
      <c r="E27" s="858"/>
      <c r="F27" s="858"/>
      <c r="G27" s="858"/>
      <c r="H27" s="858"/>
      <c r="I27" s="858"/>
      <c r="J27" s="858"/>
      <c r="K27" s="858"/>
      <c r="L27" s="866">
        <v>6</v>
      </c>
      <c r="M27" s="869" t="s">
        <v>411</v>
      </c>
      <c r="N27" s="215" t="s">
        <v>355</v>
      </c>
      <c r="O27" s="870"/>
      <c r="P27" s="870"/>
      <c r="Q27" s="870"/>
      <c r="R27" s="870"/>
      <c r="S27" s="870"/>
      <c r="T27" s="870"/>
      <c r="U27" s="836"/>
    </row>
    <row r="28" spans="1:21" s="99" customFormat="1" ht="11.25">
      <c r="A28" s="843">
        <v>1</v>
      </c>
      <c r="B28" s="858"/>
      <c r="C28" s="858"/>
      <c r="D28" s="858"/>
      <c r="E28" s="858"/>
      <c r="F28" s="858"/>
      <c r="G28" s="858"/>
      <c r="H28" s="858"/>
      <c r="I28" s="858"/>
      <c r="J28" s="858"/>
      <c r="K28" s="858"/>
      <c r="L28" s="866">
        <v>7</v>
      </c>
      <c r="M28" s="869" t="s">
        <v>412</v>
      </c>
      <c r="N28" s="215" t="s">
        <v>355</v>
      </c>
      <c r="O28" s="870"/>
      <c r="P28" s="870"/>
      <c r="Q28" s="870"/>
      <c r="R28" s="870"/>
      <c r="S28" s="870"/>
      <c r="T28" s="870"/>
      <c r="U28" s="836"/>
    </row>
    <row r="29" spans="1:21" s="99" customFormat="1" ht="11.25">
      <c r="A29" s="843">
        <v>1</v>
      </c>
      <c r="B29" s="858"/>
      <c r="C29" s="858"/>
      <c r="D29" s="858"/>
      <c r="E29" s="858"/>
      <c r="F29" s="858"/>
      <c r="G29" s="858"/>
      <c r="H29" s="858"/>
      <c r="I29" s="858"/>
      <c r="J29" s="858"/>
      <c r="K29" s="858"/>
      <c r="L29" s="866">
        <v>8</v>
      </c>
      <c r="M29" s="869" t="s">
        <v>413</v>
      </c>
      <c r="N29" s="215" t="s">
        <v>355</v>
      </c>
      <c r="O29" s="870"/>
      <c r="P29" s="870"/>
      <c r="Q29" s="870"/>
      <c r="R29" s="870"/>
      <c r="S29" s="870"/>
      <c r="T29" s="870"/>
      <c r="U29" s="836"/>
    </row>
    <row r="30" spans="1:21" ht="11.25">
      <c r="A30" s="857"/>
      <c r="B30" s="857"/>
      <c r="C30" s="857"/>
      <c r="D30" s="857"/>
      <c r="E30" s="857"/>
      <c r="F30" s="857"/>
      <c r="G30" s="857"/>
      <c r="H30" s="857"/>
      <c r="I30" s="857"/>
      <c r="J30" s="857"/>
      <c r="K30" s="857"/>
      <c r="L30" s="871"/>
      <c r="M30" s="872"/>
      <c r="N30" s="872"/>
      <c r="O30" s="872"/>
      <c r="P30" s="872"/>
      <c r="Q30" s="872"/>
      <c r="R30" s="872"/>
      <c r="S30" s="872"/>
      <c r="T30" s="872"/>
      <c r="U30" s="872"/>
    </row>
    <row r="31" spans="1:21" s="88" customFormat="1" ht="15" customHeight="1">
      <c r="A31" s="714"/>
      <c r="B31" s="714"/>
      <c r="C31" s="714"/>
      <c r="D31" s="714"/>
      <c r="E31" s="714"/>
      <c r="F31" s="714"/>
      <c r="G31" s="714"/>
      <c r="H31" s="714"/>
      <c r="I31" s="714"/>
      <c r="J31" s="714"/>
      <c r="K31" s="714"/>
      <c r="L31" s="837" t="s">
        <v>1274</v>
      </c>
      <c r="M31" s="837"/>
      <c r="N31" s="837"/>
      <c r="O31" s="837"/>
      <c r="P31" s="837"/>
      <c r="Q31" s="837"/>
      <c r="R31" s="837"/>
      <c r="S31" s="838"/>
      <c r="T31" s="838"/>
      <c r="U31" s="838"/>
    </row>
    <row r="32" spans="1:21" s="88" customFormat="1" ht="15" customHeight="1">
      <c r="A32" s="714"/>
      <c r="B32" s="714"/>
      <c r="C32" s="714"/>
      <c r="D32" s="714"/>
      <c r="E32" s="714"/>
      <c r="F32" s="714"/>
      <c r="G32" s="714"/>
      <c r="H32" s="714"/>
      <c r="I32" s="714"/>
      <c r="J32" s="714"/>
      <c r="K32" s="677"/>
      <c r="L32" s="840"/>
      <c r="M32" s="840"/>
      <c r="N32" s="840"/>
      <c r="O32" s="840"/>
      <c r="P32" s="840"/>
      <c r="Q32" s="840"/>
      <c r="R32" s="840"/>
      <c r="S32" s="841"/>
      <c r="T32" s="841"/>
      <c r="U32" s="841"/>
    </row>
    <row r="33" spans="1:21">
      <c r="A33" s="857"/>
      <c r="B33" s="857"/>
      <c r="C33" s="857"/>
      <c r="D33" s="857"/>
      <c r="E33" s="857"/>
      <c r="F33" s="857"/>
      <c r="G33" s="857"/>
      <c r="H33" s="857"/>
      <c r="I33" s="857"/>
      <c r="J33" s="857"/>
      <c r="K33" s="857"/>
      <c r="L33" s="857"/>
      <c r="M33" s="857"/>
      <c r="N33" s="857"/>
      <c r="O33" s="857"/>
      <c r="P33" s="857"/>
      <c r="Q33" s="857"/>
      <c r="R33" s="857"/>
      <c r="S33" s="857"/>
      <c r="T33" s="857"/>
      <c r="U33" s="857"/>
    </row>
    <row r="34" spans="1:21">
      <c r="A34" s="857"/>
      <c r="B34" s="857"/>
      <c r="C34" s="857"/>
      <c r="D34" s="857"/>
      <c r="E34" s="857"/>
      <c r="F34" s="857"/>
      <c r="G34" s="857"/>
      <c r="H34" s="857"/>
      <c r="I34" s="857"/>
      <c r="J34" s="857"/>
      <c r="K34" s="857"/>
      <c r="L34" s="857"/>
      <c r="M34" s="857"/>
      <c r="N34" s="857"/>
      <c r="O34" s="857"/>
      <c r="P34" s="857"/>
      <c r="Q34" s="857"/>
      <c r="R34" s="857"/>
      <c r="S34" s="857"/>
      <c r="T34" s="857"/>
      <c r="U34" s="857"/>
    </row>
    <row r="35" spans="1:21">
      <c r="A35" s="857"/>
      <c r="B35" s="857"/>
      <c r="C35" s="857"/>
      <c r="D35" s="857"/>
      <c r="E35" s="857"/>
      <c r="F35" s="857"/>
      <c r="G35" s="857"/>
      <c r="H35" s="857"/>
      <c r="I35" s="857"/>
      <c r="J35" s="857"/>
      <c r="K35" s="857"/>
      <c r="L35" s="857"/>
      <c r="M35" s="857"/>
      <c r="N35" s="857"/>
      <c r="O35" s="857"/>
      <c r="P35" s="857"/>
      <c r="Q35" s="857"/>
      <c r="R35" s="857"/>
      <c r="S35" s="857"/>
      <c r="T35" s="857"/>
      <c r="U35" s="857"/>
    </row>
    <row r="36" spans="1:21">
      <c r="A36" s="857"/>
      <c r="B36" s="857"/>
      <c r="C36" s="857"/>
      <c r="D36" s="857"/>
      <c r="E36" s="857"/>
      <c r="F36" s="857"/>
      <c r="G36" s="857"/>
      <c r="H36" s="857"/>
      <c r="I36" s="857"/>
      <c r="J36" s="857"/>
      <c r="K36" s="857"/>
      <c r="L36" s="857"/>
      <c r="M36" s="857"/>
      <c r="N36" s="857"/>
      <c r="O36" s="857"/>
      <c r="P36" s="857"/>
      <c r="Q36" s="857"/>
      <c r="R36" s="857"/>
      <c r="S36" s="857"/>
      <c r="T36" s="857"/>
      <c r="U36" s="857"/>
    </row>
    <row r="37" spans="1:21">
      <c r="A37" s="857"/>
      <c r="B37" s="857"/>
      <c r="C37" s="857"/>
      <c r="D37" s="857"/>
      <c r="E37" s="857"/>
      <c r="F37" s="857"/>
      <c r="G37" s="857"/>
      <c r="H37" s="857"/>
      <c r="I37" s="857"/>
      <c r="J37" s="857"/>
      <c r="K37" s="857"/>
      <c r="L37" s="857"/>
      <c r="M37" s="857"/>
      <c r="N37" s="857"/>
      <c r="O37" s="857"/>
      <c r="P37" s="857"/>
      <c r="Q37" s="857"/>
      <c r="R37" s="857"/>
      <c r="S37" s="857"/>
      <c r="T37" s="857"/>
      <c r="U37" s="857"/>
    </row>
    <row r="38" spans="1:21">
      <c r="A38" s="857"/>
      <c r="B38" s="857"/>
      <c r="C38" s="857"/>
      <c r="D38" s="857"/>
      <c r="E38" s="857"/>
      <c r="F38" s="857"/>
      <c r="G38" s="857"/>
      <c r="H38" s="857"/>
      <c r="I38" s="857"/>
      <c r="J38" s="857"/>
      <c r="K38" s="857"/>
      <c r="L38" s="857"/>
      <c r="M38" s="873"/>
      <c r="N38" s="857"/>
      <c r="O38" s="857"/>
      <c r="P38" s="857"/>
      <c r="Q38" s="857"/>
      <c r="R38" s="857"/>
      <c r="S38" s="857"/>
      <c r="T38" s="857"/>
      <c r="U38" s="857"/>
    </row>
    <row r="39" spans="1:21">
      <c r="A39" s="857"/>
      <c r="B39" s="857"/>
      <c r="C39" s="857"/>
      <c r="D39" s="857"/>
      <c r="E39" s="857"/>
      <c r="F39" s="857"/>
      <c r="G39" s="857"/>
      <c r="H39" s="857"/>
      <c r="I39" s="857"/>
      <c r="J39" s="857"/>
      <c r="K39" s="857"/>
      <c r="L39" s="857"/>
      <c r="M39" s="874"/>
      <c r="N39" s="857"/>
      <c r="O39" s="857"/>
      <c r="P39" s="857"/>
      <c r="Q39" s="857"/>
      <c r="R39" s="857"/>
      <c r="S39" s="857"/>
      <c r="T39" s="857"/>
      <c r="U39" s="857"/>
    </row>
    <row r="40" spans="1:21">
      <c r="A40" s="857"/>
      <c r="B40" s="857"/>
      <c r="C40" s="857"/>
      <c r="D40" s="857"/>
      <c r="E40" s="857"/>
      <c r="F40" s="857"/>
      <c r="G40" s="857"/>
      <c r="H40" s="857"/>
      <c r="I40" s="857"/>
      <c r="J40" s="857"/>
      <c r="K40" s="857"/>
      <c r="L40" s="857"/>
      <c r="M40" s="874"/>
      <c r="N40" s="857"/>
      <c r="O40" s="857"/>
      <c r="P40" s="857"/>
      <c r="Q40" s="857"/>
      <c r="R40" s="857"/>
      <c r="S40" s="857"/>
      <c r="T40" s="857"/>
      <c r="U40" s="857"/>
    </row>
    <row r="41" spans="1:21">
      <c r="A41" s="857"/>
      <c r="B41" s="857"/>
      <c r="C41" s="857"/>
      <c r="D41" s="857"/>
      <c r="E41" s="857"/>
      <c r="F41" s="857"/>
      <c r="G41" s="857"/>
      <c r="H41" s="857"/>
      <c r="I41" s="857"/>
      <c r="J41" s="857"/>
      <c r="K41" s="857"/>
      <c r="L41" s="857"/>
      <c r="M41" s="874"/>
      <c r="N41" s="857"/>
      <c r="O41" s="857"/>
      <c r="P41" s="857"/>
      <c r="Q41" s="857"/>
      <c r="R41" s="857"/>
      <c r="S41" s="857"/>
      <c r="T41" s="857"/>
      <c r="U41" s="857"/>
    </row>
    <row r="42" spans="1:21">
      <c r="A42" s="857"/>
      <c r="B42" s="857"/>
      <c r="C42" s="857"/>
      <c r="D42" s="857"/>
      <c r="E42" s="857"/>
      <c r="F42" s="857"/>
      <c r="G42" s="857"/>
      <c r="H42" s="857"/>
      <c r="I42" s="857"/>
      <c r="J42" s="857"/>
      <c r="K42" s="857"/>
      <c r="L42" s="857"/>
      <c r="M42" s="874"/>
      <c r="N42" s="857"/>
      <c r="O42" s="857"/>
      <c r="P42" s="857"/>
      <c r="Q42" s="857"/>
      <c r="R42" s="857"/>
      <c r="S42" s="857"/>
      <c r="T42" s="857"/>
      <c r="U42" s="857"/>
    </row>
    <row r="43" spans="1:21">
      <c r="A43" s="857"/>
      <c r="B43" s="857"/>
      <c r="C43" s="857"/>
      <c r="D43" s="857"/>
      <c r="E43" s="857"/>
      <c r="F43" s="857"/>
      <c r="G43" s="857"/>
      <c r="H43" s="857"/>
      <c r="I43" s="857"/>
      <c r="J43" s="857"/>
      <c r="K43" s="857"/>
      <c r="L43" s="857"/>
      <c r="M43" s="874"/>
      <c r="N43" s="857"/>
      <c r="O43" s="857"/>
      <c r="P43" s="857"/>
      <c r="Q43" s="857"/>
      <c r="R43" s="857"/>
      <c r="S43" s="857"/>
      <c r="T43" s="857"/>
      <c r="U43" s="857"/>
    </row>
    <row r="44" spans="1:21">
      <c r="A44" s="857"/>
      <c r="B44" s="857"/>
      <c r="C44" s="857"/>
      <c r="D44" s="857"/>
      <c r="E44" s="857"/>
      <c r="F44" s="857"/>
      <c r="G44" s="857"/>
      <c r="H44" s="857"/>
      <c r="I44" s="857"/>
      <c r="J44" s="857"/>
      <c r="K44" s="857"/>
      <c r="L44" s="857"/>
      <c r="M44" s="874"/>
      <c r="N44" s="857"/>
      <c r="O44" s="857"/>
      <c r="P44" s="857"/>
      <c r="Q44" s="857"/>
      <c r="R44" s="857"/>
      <c r="S44" s="857"/>
      <c r="T44" s="857"/>
      <c r="U44" s="857"/>
    </row>
    <row r="45" spans="1:21">
      <c r="A45" s="857"/>
      <c r="B45" s="857"/>
      <c r="C45" s="857"/>
      <c r="D45" s="857"/>
      <c r="E45" s="857"/>
      <c r="F45" s="857"/>
      <c r="G45" s="857"/>
      <c r="H45" s="857"/>
      <c r="I45" s="857"/>
      <c r="J45" s="857"/>
      <c r="K45" s="857"/>
      <c r="L45" s="857"/>
      <c r="M45" s="874"/>
      <c r="N45" s="857"/>
      <c r="O45" s="857"/>
      <c r="P45" s="857"/>
      <c r="Q45" s="857"/>
      <c r="R45" s="857"/>
      <c r="S45" s="857"/>
      <c r="T45" s="857"/>
      <c r="U45" s="857"/>
    </row>
    <row r="46" spans="1:21">
      <c r="A46" s="857"/>
      <c r="B46" s="857"/>
      <c r="C46" s="857"/>
      <c r="D46" s="857"/>
      <c r="E46" s="857"/>
      <c r="F46" s="857"/>
      <c r="G46" s="857"/>
      <c r="H46" s="857"/>
      <c r="I46" s="857"/>
      <c r="J46" s="857"/>
      <c r="K46" s="857"/>
      <c r="L46" s="857"/>
      <c r="M46" s="874"/>
      <c r="N46" s="857"/>
      <c r="O46" s="857"/>
      <c r="P46" s="857"/>
      <c r="Q46" s="857"/>
      <c r="R46" s="857"/>
      <c r="S46" s="857"/>
      <c r="T46" s="857"/>
      <c r="U46" s="857"/>
    </row>
    <row r="47" spans="1:21">
      <c r="A47" s="857"/>
      <c r="B47" s="857"/>
      <c r="C47" s="857"/>
      <c r="D47" s="857"/>
      <c r="E47" s="857"/>
      <c r="F47" s="857"/>
      <c r="G47" s="857"/>
      <c r="H47" s="857"/>
      <c r="I47" s="857"/>
      <c r="J47" s="857"/>
      <c r="K47" s="857"/>
      <c r="L47" s="857"/>
      <c r="M47" s="874"/>
      <c r="N47" s="857"/>
      <c r="O47" s="857"/>
      <c r="P47" s="857"/>
      <c r="Q47" s="857"/>
      <c r="R47" s="857"/>
      <c r="S47" s="857"/>
      <c r="T47" s="857"/>
      <c r="U47" s="857"/>
    </row>
  </sheetData>
  <sheetProtection formatColumns="0" formatRows="0" autoFilter="0"/>
  <mergeCells count="6">
    <mergeCell ref="L14:L15"/>
    <mergeCell ref="M14:M15"/>
    <mergeCell ref="N14:N15"/>
    <mergeCell ref="U14:U15"/>
    <mergeCell ref="L31:U31"/>
    <mergeCell ref="L32:U32"/>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84"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84"/>
      <c r="E4" s="1"/>
      <c r="F4" s="1"/>
      <c r="G4" s="56" t="s">
        <v>1012</v>
      </c>
      <c r="H4" s="124"/>
      <c r="I4" s="290"/>
    </row>
    <row r="5" spans="1:27" s="53" customFormat="1" ht="15" customHeight="1">
      <c r="C5" s="316"/>
      <c r="D5" s="584"/>
      <c r="E5" s="1"/>
      <c r="F5" s="1"/>
      <c r="G5" s="56" t="s">
        <v>248</v>
      </c>
      <c r="H5" s="126"/>
      <c r="I5" s="290"/>
    </row>
    <row r="6" spans="1:27" s="53" customFormat="1" ht="15" customHeight="1">
      <c r="C6" s="316"/>
      <c r="D6" s="584"/>
      <c r="E6" s="1"/>
      <c r="F6" s="1"/>
      <c r="G6" s="56" t="s">
        <v>249</v>
      </c>
      <c r="H6" s="126"/>
      <c r="I6" s="290"/>
    </row>
    <row r="7" spans="1:27" s="53" customFormat="1" ht="15" customHeight="1">
      <c r="C7" s="316"/>
      <c r="D7" s="584"/>
      <c r="E7" s="1"/>
      <c r="F7" s="1"/>
      <c r="G7" s="56" t="s">
        <v>250</v>
      </c>
      <c r="H7" s="124"/>
      <c r="I7" s="291"/>
    </row>
    <row r="8" spans="1:27" s="53" customFormat="1" ht="15" customHeight="1">
      <c r="C8" s="316"/>
      <c r="D8" s="584"/>
      <c r="E8" s="1"/>
      <c r="F8" s="1"/>
      <c r="G8" s="127" t="str">
        <f>IF(H3="Водоотведение","Вид сточных вод","Вид воды")</f>
        <v>Вид воды</v>
      </c>
      <c r="H8" s="126"/>
      <c r="I8" s="290"/>
    </row>
    <row r="9" spans="1:27" s="53" customFormat="1" ht="15" customHeight="1">
      <c r="C9" s="316"/>
      <c r="D9" s="584"/>
      <c r="E9" s="1"/>
      <c r="F9" s="1"/>
      <c r="G9" s="127" t="s">
        <v>829</v>
      </c>
      <c r="H9" s="508"/>
      <c r="I9" s="290"/>
    </row>
    <row r="10" spans="1:27" s="53" customFormat="1" ht="15" customHeight="1">
      <c r="B10" s="53" t="b">
        <f t="shared" ref="B10:B15" si="0">org_declaration="Заявление организации"</f>
        <v>1</v>
      </c>
      <c r="C10" s="316"/>
      <c r="D10" s="584"/>
      <c r="E10" s="1"/>
      <c r="F10" s="1"/>
      <c r="G10" s="56" t="s">
        <v>251</v>
      </c>
      <c r="H10" s="366"/>
      <c r="I10" s="290"/>
    </row>
    <row r="11" spans="1:27" s="53" customFormat="1" ht="15" customHeight="1">
      <c r="B11" s="53" t="b">
        <f t="shared" si="0"/>
        <v>1</v>
      </c>
      <c r="C11" s="316"/>
      <c r="D11" s="584"/>
      <c r="E11" s="1"/>
      <c r="F11" s="1"/>
      <c r="G11" s="56" t="s">
        <v>252</v>
      </c>
      <c r="H11" s="516"/>
      <c r="I11" s="290"/>
    </row>
    <row r="12" spans="1:27" s="53" customFormat="1" ht="15" customHeight="1">
      <c r="B12" s="53" t="b">
        <f t="shared" si="0"/>
        <v>1</v>
      </c>
      <c r="C12" s="316"/>
      <c r="D12" s="584"/>
      <c r="E12" s="1"/>
      <c r="F12" s="1"/>
      <c r="G12" s="56" t="s">
        <v>967</v>
      </c>
      <c r="H12" s="366"/>
      <c r="I12" s="290"/>
    </row>
    <row r="13" spans="1:27" s="53" customFormat="1" ht="15" customHeight="1">
      <c r="B13" s="53" t="b">
        <f t="shared" si="0"/>
        <v>1</v>
      </c>
      <c r="C13" s="316"/>
      <c r="D13" s="584"/>
      <c r="E13" s="1"/>
      <c r="F13" s="1"/>
      <c r="G13" s="56" t="s">
        <v>253</v>
      </c>
      <c r="H13" s="517"/>
      <c r="I13" s="290"/>
    </row>
    <row r="14" spans="1:27" s="53" customFormat="1" ht="25.5" customHeight="1">
      <c r="B14" s="53" t="b">
        <f t="shared" si="0"/>
        <v>1</v>
      </c>
      <c r="C14" s="316"/>
      <c r="D14" s="584"/>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84"/>
      <c r="E15" s="1"/>
      <c r="F15" s="1"/>
      <c r="G15" s="56" t="s">
        <v>255</v>
      </c>
      <c r="H15" s="317"/>
      <c r="I15" s="290"/>
    </row>
    <row r="16" spans="1:27">
      <c r="A16" s="134" t="s">
        <v>1256</v>
      </c>
    </row>
    <row r="17" spans="1:10" s="53" customFormat="1" ht="15.95" customHeight="1">
      <c r="C17" s="316"/>
      <c r="D17" s="135" t="s">
        <v>268</v>
      </c>
      <c r="E17" s="590" t="s">
        <v>212</v>
      </c>
      <c r="F17" s="590"/>
      <c r="G17" s="590"/>
      <c r="H17" s="518"/>
      <c r="I17" s="54"/>
      <c r="J17" s="55"/>
    </row>
    <row r="18" spans="1:10">
      <c r="A18" s="134" t="s">
        <v>1264</v>
      </c>
    </row>
    <row r="19" spans="1:10">
      <c r="A19" s="134" t="s">
        <v>1265</v>
      </c>
    </row>
    <row r="20" spans="1:10">
      <c r="A20" s="134" t="s">
        <v>1266</v>
      </c>
    </row>
    <row r="21" spans="1:10" s="53" customFormat="1" ht="15.95" customHeight="1">
      <c r="C21" s="316"/>
      <c r="D21" s="135" t="s">
        <v>268</v>
      </c>
      <c r="E21" s="589" t="s">
        <v>215</v>
      </c>
      <c r="F21" s="588" t="s">
        <v>216</v>
      </c>
      <c r="G21" s="588"/>
      <c r="H21" s="330"/>
      <c r="I21" s="54"/>
    </row>
    <row r="22" spans="1:10" s="53" customFormat="1" ht="15.95" customHeight="1">
      <c r="C22" s="316"/>
      <c r="E22" s="589"/>
      <c r="F22" s="588" t="s">
        <v>217</v>
      </c>
      <c r="G22" s="588"/>
      <c r="H22" s="315"/>
      <c r="I22" s="54"/>
    </row>
    <row r="23" spans="1:10" s="53" customFormat="1" ht="15.95" customHeight="1">
      <c r="C23" s="316"/>
      <c r="E23" s="589"/>
      <c r="F23" s="588" t="s">
        <v>218</v>
      </c>
      <c r="G23" s="588"/>
      <c r="H23" s="330"/>
      <c r="I23" s="54"/>
    </row>
    <row r="24" spans="1:10" s="53" customFormat="1" ht="15.95" customHeight="1">
      <c r="C24" s="316"/>
      <c r="E24" s="589"/>
      <c r="F24" s="588" t="s">
        <v>219</v>
      </c>
      <c r="G24" s="588"/>
      <c r="H24" s="129"/>
      <c r="I24" s="54"/>
    </row>
    <row r="25" spans="1:10" s="53" customFormat="1" ht="15.95" customHeight="1">
      <c r="C25" s="316"/>
      <c r="E25" s="589"/>
      <c r="F25" s="590" t="s">
        <v>220</v>
      </c>
      <c r="G25" s="590"/>
      <c r="H25" s="518"/>
      <c r="I25" s="54"/>
      <c r="J25" s="55"/>
    </row>
    <row r="26" spans="1:10">
      <c r="A26" s="134" t="s">
        <v>1267</v>
      </c>
    </row>
    <row r="27" spans="1:10">
      <c r="A27" s="134" t="s">
        <v>1268</v>
      </c>
    </row>
    <row r="28" spans="1:10" s="53" customFormat="1" ht="15.95" customHeight="1">
      <c r="C28" s="316"/>
      <c r="D28" s="135" t="s">
        <v>268</v>
      </c>
      <c r="E28" s="589" t="s">
        <v>215</v>
      </c>
      <c r="F28" s="588" t="s">
        <v>216</v>
      </c>
      <c r="G28" s="588"/>
      <c r="H28" s="330"/>
      <c r="I28" s="54"/>
    </row>
    <row r="29" spans="1:10" s="53" customFormat="1" ht="15.95" customHeight="1">
      <c r="C29" s="316"/>
      <c r="E29" s="589"/>
      <c r="F29" s="588" t="s">
        <v>217</v>
      </c>
      <c r="G29" s="588"/>
      <c r="H29" s="315"/>
      <c r="I29" s="54"/>
    </row>
    <row r="30" spans="1:10" s="53" customFormat="1" ht="15.95" customHeight="1">
      <c r="C30" s="316"/>
      <c r="E30" s="589"/>
      <c r="F30" s="588" t="s">
        <v>218</v>
      </c>
      <c r="G30" s="588"/>
      <c r="H30" s="330"/>
      <c r="I30" s="54"/>
    </row>
    <row r="31" spans="1:10" s="53" customFormat="1" ht="15.95" customHeight="1">
      <c r="C31" s="316"/>
      <c r="E31" s="589"/>
      <c r="F31" s="588" t="s">
        <v>219</v>
      </c>
      <c r="G31" s="588"/>
      <c r="H31" s="129"/>
      <c r="I31" s="54"/>
    </row>
    <row r="32" spans="1:10" s="53" customFormat="1" ht="15.95" customHeight="1">
      <c r="C32" s="316"/>
      <c r="E32" s="589"/>
      <c r="F32" s="588" t="s">
        <v>223</v>
      </c>
      <c r="G32" s="588"/>
      <c r="H32" s="129"/>
      <c r="I32" s="54"/>
    </row>
    <row r="33" spans="1:27" s="53" customFormat="1" ht="15.95" customHeight="1">
      <c r="C33" s="316"/>
      <c r="E33" s="589"/>
      <c r="F33" s="588" t="s">
        <v>224</v>
      </c>
      <c r="G33" s="588"/>
      <c r="H33" s="129"/>
      <c r="I33" s="54"/>
    </row>
    <row r="34" spans="1:27">
      <c r="A34" s="134" t="s">
        <v>1269</v>
      </c>
    </row>
    <row r="35" spans="1:27" s="53" customFormat="1" ht="15.95" customHeight="1">
      <c r="C35" s="316"/>
      <c r="D35" s="135" t="s">
        <v>268</v>
      </c>
      <c r="E35" s="589" t="s">
        <v>215</v>
      </c>
      <c r="F35" s="588" t="s">
        <v>216</v>
      </c>
      <c r="G35" s="588"/>
      <c r="H35" s="330"/>
      <c r="I35" s="54"/>
    </row>
    <row r="36" spans="1:27" s="53" customFormat="1" ht="15.95" customHeight="1">
      <c r="C36" s="316"/>
      <c r="E36" s="589"/>
      <c r="F36" s="588" t="s">
        <v>217</v>
      </c>
      <c r="G36" s="588"/>
      <c r="H36" s="541"/>
      <c r="I36" s="54"/>
    </row>
    <row r="37" spans="1:27" s="53" customFormat="1" ht="15.95" customHeight="1">
      <c r="C37" s="316"/>
      <c r="E37" s="589"/>
      <c r="F37" s="588" t="s">
        <v>218</v>
      </c>
      <c r="G37" s="588"/>
      <c r="H37" s="330"/>
      <c r="I37" s="54"/>
    </row>
    <row r="38" spans="1:27" s="53" customFormat="1" ht="15.95" customHeight="1">
      <c r="C38" s="316"/>
      <c r="E38" s="589"/>
      <c r="F38" s="588" t="s">
        <v>219</v>
      </c>
      <c r="G38" s="588"/>
      <c r="H38" s="129"/>
      <c r="I38" s="54"/>
    </row>
    <row r="39" spans="1:27" s="53" customFormat="1" ht="15.95" customHeight="1">
      <c r="C39" s="316"/>
      <c r="E39" s="589"/>
      <c r="F39" s="588" t="s">
        <v>225</v>
      </c>
      <c r="G39" s="588"/>
      <c r="H39" s="129"/>
      <c r="I39" s="54"/>
    </row>
    <row r="40" spans="1:27" s="53" customFormat="1" ht="15.95" customHeight="1">
      <c r="C40" s="316"/>
      <c r="E40" s="589"/>
      <c r="F40" s="588" t="s">
        <v>938</v>
      </c>
      <c r="G40" s="588"/>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сведения'!$J$110:$J$123,MATCH($A46,'Общие сведения'!$D$110:$D$123,0))</f>
        <v>Тариф 1 (Водоотведение) - тариф на водоотведение</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сведения'!$J$110:$J$123,MATCH($A54,'Общие сведения'!$D$110:$D$123,0))</f>
        <v>Тариф 1 (Водоотведение) - тариф на водоотведение</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5"/>
      <c r="P61" s="596"/>
      <c r="Q61" s="596"/>
      <c r="R61" s="596"/>
      <c r="S61" s="597"/>
    </row>
    <row r="62" spans="1:27">
      <c r="A62" s="134" t="s">
        <v>840</v>
      </c>
    </row>
    <row r="63" spans="1:27" s="67" customFormat="1" ht="15" customHeight="1">
      <c r="A63" s="544" t="s">
        <v>17</v>
      </c>
      <c r="L63" s="150" t="str">
        <f>INDEX('Общие сведения'!$J$110:$J$123,MATCH($A63,'Общие сведения'!$D$110:$D$123,0))</f>
        <v>Тариф 1 (Водоотведение) - тариф на водоотведение</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5"/>
      <c r="P68" s="596"/>
      <c r="Q68" s="596"/>
      <c r="R68" s="596"/>
      <c r="S68" s="597"/>
    </row>
    <row r="69" spans="1:27">
      <c r="A69" s="134" t="s">
        <v>842</v>
      </c>
    </row>
    <row r="70" spans="1:27" s="70" customFormat="1" ht="14.25">
      <c r="A70" s="546"/>
      <c r="K70" s="135" t="s">
        <v>268</v>
      </c>
      <c r="L70" s="152">
        <v>1</v>
      </c>
      <c r="M70" s="159"/>
      <c r="N70" s="160"/>
      <c r="O70" s="606"/>
      <c r="P70" s="606"/>
      <c r="Q70" s="606"/>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сведения'!$J$110:$J$123,MATCH($A76,'Общие сведения'!$D$110:$D$123,0))</f>
        <v>Тариф 1 (Водоотведение) - тариф на водоотведение</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сведения'!$J$110:$J$123,MATCH($A97,'Общие сведения'!$D$110:$D$123,0))</f>
        <v>Тариф 1 (Водоотведение) - тариф на водоотведение</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сведения'!$K$110:$K$123,MATCH($A98,'Общие сведения'!$D$110:$D$123,0))</f>
        <v>без дифференциации</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сведения'!$J$110:$J$123,MATCH($A136,'Общие сведения'!$D$110:$D$123,0))</f>
        <v>Тариф 1 (Водоотведение) - тариф на водоотведение</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сведения'!$K$110:$K$123,MATCH($A137,'Общие сведения'!$D$110:$D$123,0))</f>
        <v>без дифференциации</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сведения'!$J$110:$J$123,MATCH($A153,'Общие сведения'!$D$110:$D$123,0))</f>
        <v>Тариф 1 (Водоотведение) - тариф на водоотведение</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сведения'!$K$110:$K$123,MATCH($A154,'Общие сведения'!$D$110:$D$123,0))</f>
        <v>без дифференциации</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сведения'!$J$110:$J$123,MATCH($A182,'Общие сведения'!$D$110:$D$123,0))</f>
        <v>Тариф 1 (Водоотведение) - тариф на водоотведение</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сведения'!$K$110:$K$123,MATCH($A183,'Общие сведения'!$D$110:$D$123,0))</f>
        <v>без дифференциации</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сведения'!$J$110:$J$123,MATCH($A199,'Общие сведения'!$D$110:$D$123,0))</f>
        <v>Тариф 1 (Водоотведение) - тариф на водоотведение</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сведения'!$J$110:$J$123,MATCH($A208,'Общие сведения'!$D$110:$D$123,0))</f>
        <v>Тариф 1 (Водоотведение) - тариф на водоотведение</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598"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598"/>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598"/>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598"/>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598"/>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598"/>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598"/>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598"/>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598"/>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598"/>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598"/>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598"/>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598"/>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сведения'!$J$110:$J$123,MATCH($A236,'Общие сведения'!$D$110:$D$123,0))</f>
        <v>Тариф 1 (Водоотведение) - тариф на водоотведение</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сведения'!$J$110:$J$123,MATCH($A288,'Общие сведения'!$D$110:$D$123,0))</f>
        <v>Тариф 1 (Водоотведение) - тариф на водоотведение</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сведения'!$J$110:$J$123,MATCH($A299,'Общие сведения'!$D$110:$D$123,0))</f>
        <v>Тариф 1 (Водоотведение) - тариф на водоотведение</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4"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4"/>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4"/>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4"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4"/>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4"/>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4"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4"/>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4"/>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4"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4"/>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4"/>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4"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4"/>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4"/>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сведения'!$J$110:$J$123,MATCH($A341,'Общие сведения'!$D$110:$D$123,0))</f>
        <v>Тариф 1 (Водоотведение) - тариф на водоотведение</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сведения'!$J$110:$J$123,MATCH($A359,'Общие сведения'!$D$110:$D$123,0))</f>
        <v>Тариф 1 (Водоотведение) - тариф на водоотведение</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сведения'!$J$110:$J$123,MATCH($A386,'Общие сведения'!$D$110:$D$123,0))</f>
        <v>Тариф 1 (Водоотведение) - тариф на водоотведение</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источники'!$R$17:$R$65,'ИП + источники'!$A$17:$A$65,$A387,'ИП + источники'!$L$17:$L$65,"1.4.2")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источники'!$R$17:$R$65,'ИП + источники'!$A$17:$A$65,$A388,'ИП + источники'!$L$17:$L$65,"1.4.3")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сведения'!$N$110:$N$123,MATCH($A392,'Общие сведения'!$D$110:$D$123,0))</f>
        <v>одноставочный</v>
      </c>
      <c r="L392" s="150" t="str">
        <f>INDEX('Общие сведения'!$J$110:$J$123,MATCH($A392,'Общие сведения'!$D$110:$D$123,0))</f>
        <v>Тариф 1 (Водоотведение) - тариф на водоотведение</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218.74</v>
      </c>
      <c r="P393" s="464">
        <f>P394+P398+P408+P409+P412+P413+P414</f>
        <v>0</v>
      </c>
      <c r="Q393" s="464">
        <f>Q394+Q398+Q408+Q409+Q412+Q413+Q414</f>
        <v>218.74</v>
      </c>
      <c r="R393" s="464">
        <f t="shared" ref="R393:R445" si="77">Q393-P393</f>
        <v>218.74</v>
      </c>
      <c r="S393" s="464">
        <f>S394+S398+S408+S409+S412+S413+S414</f>
        <v>218.74</v>
      </c>
      <c r="T393" s="464">
        <f>T394+T398+T408+T409+T412+T413+T414</f>
        <v>0</v>
      </c>
      <c r="U393" s="464">
        <f>U394+U398+U408+U409+U412+U413+U414</f>
        <v>237.48000000000002</v>
      </c>
      <c r="V393" s="465">
        <f t="shared" ref="V393:V418" si="78">IF(S393=0,0,(U393-S393)/S393*100)</f>
        <v>8.56724878851605</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SUMIFS(Реагенты!O$15:O$19,Реагенты!$A$15:$A$19,$A395,Реагенты!$M$15:$M$19,"Всего по тарифу")</f>
        <v>0</v>
      </c>
      <c r="P395" s="486">
        <f>SUMIFS(Реагенты!P$15:P$19,Реагенты!$A$15:$A$19,$A395,Реагенты!$M$15:$M$19,"Всего по тарифу")</f>
        <v>0</v>
      </c>
      <c r="Q395" s="486">
        <f>SUMIFS(Реагенты!Q$15:Q$19,Реагенты!$A$15:$A$19,$A395,Реагенты!$M$15:$M$19,"Всего по тарифу")</f>
        <v>0</v>
      </c>
      <c r="R395" s="465">
        <f t="shared" si="77"/>
        <v>0</v>
      </c>
      <c r="S395" s="486">
        <f>SUMIFS(Реагенты!R$15:R$19,Реагенты!$A$15:$A$19,$A395,Реагенты!$M$15:$M$19,"Всего по тарифу")</f>
        <v>0</v>
      </c>
      <c r="T395" s="486">
        <f>SUMIFS(Реагенты!S$15:S$19,Реагенты!$A$15:$A$19,$A395,Реагенты!$M$15:$M$19,"Всего по тарифу")</f>
        <v>0</v>
      </c>
      <c r="U395" s="486">
        <f>SUMIFS(Реагенты!T$15:T$19,Реагенты!$A$15:$A$19,$A395,Реагенты!$M$15:$M$19,"Всего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0</v>
      </c>
      <c r="P398" s="464">
        <f>SUM(P399:P407)</f>
        <v>0</v>
      </c>
      <c r="Q398" s="464">
        <f>SUM(Q399:Q407)</f>
        <v>0</v>
      </c>
      <c r="R398" s="464">
        <f t="shared" si="77"/>
        <v>0</v>
      </c>
      <c r="S398" s="464">
        <f>SUM(S399:S407)</f>
        <v>0</v>
      </c>
      <c r="T398" s="464">
        <f>SUM(T399:T407)</f>
        <v>0</v>
      </c>
      <c r="U398" s="464">
        <f>SUM(U399:U407)</f>
        <v>0</v>
      </c>
      <c r="V398" s="464">
        <f t="shared" si="78"/>
        <v>0</v>
      </c>
      <c r="W398" s="478"/>
      <c r="X398" s="478"/>
      <c r="Y398" s="478"/>
    </row>
    <row r="399" spans="1:27" s="459" customFormat="1" ht="15" outlineLevel="1">
      <c r="A399" s="549" t="str">
        <f t="shared" si="79"/>
        <v>1</v>
      </c>
      <c r="L399" s="466" t="s">
        <v>454</v>
      </c>
      <c r="M399" s="487" t="s">
        <v>1130</v>
      </c>
      <c r="N399" s="460" t="s">
        <v>355</v>
      </c>
      <c r="O399" s="486">
        <f>SUMIFS(ЭЭ!O$15:O$27,ЭЭ!$A$15:$A$27,$A399,ЭЭ!$M$15:$M$27,"Всего по тарифу")</f>
        <v>0</v>
      </c>
      <c r="P399" s="486">
        <f>SUMIFS(ЭЭ!P$15:P$27,ЭЭ!$A$15:$A$27,$A399,ЭЭ!$M$15:$M$27,"Всего по тарифу")</f>
        <v>0</v>
      </c>
      <c r="Q399" s="486">
        <f>SUMIFS(ЭЭ!Q$15:Q$27,ЭЭ!$A$15:$A$27,$A399,ЭЭ!$M$15:$M$27,"Всего по тарифу")</f>
        <v>0</v>
      </c>
      <c r="R399" s="465">
        <f t="shared" si="77"/>
        <v>0</v>
      </c>
      <c r="S399" s="486">
        <f>SUMIFS(ЭЭ!R$15:R$27,ЭЭ!$A$15:$A$27,$A399,ЭЭ!$M$15:$M$27,"Всего по тарифу")</f>
        <v>0</v>
      </c>
      <c r="T399" s="486">
        <f>SUMIFS(ЭЭ!S$15:S$27,ЭЭ!$A$15:$A$27,$A399,ЭЭ!$M$15:$M$27,"Всего по тарифу")</f>
        <v>0</v>
      </c>
      <c r="U399" s="486">
        <f>SUMIFS(ЭЭ!T$15:T$27,ЭЭ!$A$15:$A$27,$A399,ЭЭ!$M$15:$M$27,"Всего по тарифу")</f>
        <v>0</v>
      </c>
      <c r="V399" s="465">
        <f t="shared" si="78"/>
        <v>0</v>
      </c>
      <c r="W399" s="436"/>
      <c r="X399" s="436"/>
      <c r="Y399" s="436"/>
    </row>
    <row r="400" spans="1:27" s="459" customFormat="1" ht="15" outlineLevel="1">
      <c r="A400" s="549" t="str">
        <f t="shared" si="79"/>
        <v>1</v>
      </c>
      <c r="B400" s="459" t="s">
        <v>411</v>
      </c>
      <c r="L400" s="466" t="s">
        <v>457</v>
      </c>
      <c r="M400" s="487" t="s">
        <v>1131</v>
      </c>
      <c r="N400" s="460" t="s">
        <v>355</v>
      </c>
      <c r="O400" s="486">
        <f>SUMIFS(Покупка!O$15:O$30,Покупка!$A$15:$A$30,$A400,Покупка!$M$15:$M$30,$B400)</f>
        <v>0</v>
      </c>
      <c r="P400" s="486">
        <f>SUMIFS(Покупка!P$15:P$30,Покупка!$A$15:$A$30,$A400,Покупка!$M$15:$M$30,$B400)</f>
        <v>0</v>
      </c>
      <c r="Q400" s="486">
        <f>SUMIFS(Покупка!Q$15:Q$30,Покупка!$A$15:$A$30,$A400,Покупка!$M$15:$M$30,$B400)</f>
        <v>0</v>
      </c>
      <c r="R400" s="465">
        <f t="shared" si="77"/>
        <v>0</v>
      </c>
      <c r="S400" s="486">
        <f>SUMIFS(Покупка!R$15:R$30,Покупка!$A$15:$A$30,$A400,Покупка!$M$15:$M$30,$B400)</f>
        <v>0</v>
      </c>
      <c r="T400" s="486">
        <f>SUMIFS(Покупка!S$15:S$30,Покупка!$A$15:$A$30,$A400,Покупка!$M$15:$M$30,$B400)</f>
        <v>0</v>
      </c>
      <c r="U400" s="486">
        <f>SUMIFS(Покупка!T$15:T$30,Покупка!$A$15:$A$30,$A400,Покупка!$M$15:$M$30,$B400)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SUMIFS(Покупка!O$15:O$30,Покупка!$A$15:$A$30,$A401,Покупка!$M$15:$M$30,$B401)</f>
        <v>0</v>
      </c>
      <c r="P401" s="486">
        <f>SUMIFS(Покупка!P$15:P$30,Покупка!$A$15:$A$30,$A401,Покупка!$M$15:$M$30,$B401)</f>
        <v>0</v>
      </c>
      <c r="Q401" s="486">
        <f>SUMIFS(Покупка!Q$15:Q$30,Покупка!$A$15:$A$30,$A401,Покупка!$M$15:$M$30,$B401)</f>
        <v>0</v>
      </c>
      <c r="R401" s="465">
        <f t="shared" si="77"/>
        <v>0</v>
      </c>
      <c r="S401" s="486">
        <f>SUMIFS(Покупка!R$15:R$30,Покупка!$A$15:$A$30,$A401,Покупка!$M$15:$M$30,$B401)</f>
        <v>0</v>
      </c>
      <c r="T401" s="486">
        <f>SUMIFS(Покупка!S$15:S$30,Покупка!$A$15:$A$30,$A401,Покупка!$M$15:$M$30,$B401)</f>
        <v>0</v>
      </c>
      <c r="U401" s="486">
        <f>SUMIFS(Покупка!T$15:T$30,Покупка!$A$15:$A$30,$A401,Покупка!$M$15:$M$30,$B401)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SUMIFS(Покупка!O$15:O$30,Покупка!$A$15:$A$30,$A403,Покупка!$M$15:$M$30,$B403)</f>
        <v>0</v>
      </c>
      <c r="P403" s="486">
        <f>SUMIFS(Покупка!P$15:P$30,Покупка!$A$15:$A$30,$A403,Покупка!$M$15:$M$30,$B403)</f>
        <v>0</v>
      </c>
      <c r="Q403" s="486">
        <f>SUMIFS(Покупка!Q$15:Q$30,Покупка!$A$15:$A$30,$A403,Покупка!$M$15:$M$30,$B403)</f>
        <v>0</v>
      </c>
      <c r="R403" s="465">
        <f t="shared" si="77"/>
        <v>0</v>
      </c>
      <c r="S403" s="486">
        <f>SUMIFS(Покупка!R$15:R$30,Покупка!$A$15:$A$30,$A403,Покупка!$M$15:$M$30,$B403)</f>
        <v>0</v>
      </c>
      <c r="T403" s="486">
        <f>SUMIFS(Покупка!S$15:S$30,Покупка!$A$15:$A$30,$A403,Покупка!$M$15:$M$30,$B403)</f>
        <v>0</v>
      </c>
      <c r="U403" s="486">
        <f>SUMIFS(Покупка!T$15:T$30,Покупка!$A$15:$A$30,$A403,Покупка!$M$15:$M$30,$B403)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SUMIFS(Покупка!O$15:O$30,Покупка!$A$15:$A$30,$A404,Покупка!$M$15:$M$30,$B404)</f>
        <v>0</v>
      </c>
      <c r="P404" s="486">
        <f>SUMIFS(Покупка!P$15:P$30,Покупка!$A$15:$A$30,$A404,Покупка!$M$15:$M$30,$B404)</f>
        <v>0</v>
      </c>
      <c r="Q404" s="486">
        <f>SUMIFS(Покупка!Q$15:Q$30,Покупка!$A$15:$A$30,$A404,Покупка!$M$15:$M$30,$B404)</f>
        <v>0</v>
      </c>
      <c r="R404" s="465">
        <f>Q404-P404</f>
        <v>0</v>
      </c>
      <c r="S404" s="486">
        <f>SUMIFS(Покупка!R$15:R$30,Покупка!$A$15:$A$30,$A404,Покупка!$M$15:$M$30,$B404)</f>
        <v>0</v>
      </c>
      <c r="T404" s="486">
        <f>SUMIFS(Покупка!S$15:S$30,Покупка!$A$15:$A$30,$A404,Покупка!$M$15:$M$30,$B404)</f>
        <v>0</v>
      </c>
      <c r="U404" s="486">
        <f>SUMIFS(Покупка!T$15:T$30,Покупка!$A$15:$A$30,$A404,Покупка!$M$15:$M$30,$B404)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SUMIFS(Покупка!O$15:O$30,Покупка!$A$15:$A$30,$A405,Покупка!$M$15:$M$30,$B405)</f>
        <v>0</v>
      </c>
      <c r="P405" s="486">
        <f>SUMIFS(Покупка!P$15:P$30,Покупка!$A$15:$A$30,$A405,Покупка!$M$15:$M$30,$B405)</f>
        <v>0</v>
      </c>
      <c r="Q405" s="486">
        <f>SUMIFS(Покупка!Q$15:Q$30,Покупка!$A$15:$A$30,$A405,Покупка!$M$15:$M$30,$B405)</f>
        <v>0</v>
      </c>
      <c r="R405" s="465">
        <f>Q405-P405</f>
        <v>0</v>
      </c>
      <c r="S405" s="486">
        <f>SUMIFS(Покупка!R$15:R$30,Покупка!$A$15:$A$30,$A405,Покупка!$M$15:$M$30,$B405)</f>
        <v>0</v>
      </c>
      <c r="T405" s="486">
        <f>SUMIFS(Покупка!S$15:S$30,Покупка!$A$15:$A$30,$A405,Покупка!$M$15:$M$30,$B405)</f>
        <v>0</v>
      </c>
      <c r="U405" s="486">
        <f>SUMIFS(Покупка!T$15:T$30,Покупка!$A$15:$A$30,$A405,Покупка!$M$15:$M$30,$B405)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SUMIFS(Покупка!O$15:O$30,Покупка!$A$15:$A$30,$A406,Покупка!$M$15:$M$30,$B406)</f>
        <v>0</v>
      </c>
      <c r="P406" s="486">
        <f>SUMIFS(Покупка!P$15:P$30,Покупка!$A$15:$A$30,$A406,Покупка!$M$15:$M$30,$B406)</f>
        <v>0</v>
      </c>
      <c r="Q406" s="486">
        <f>SUMIFS(Покупка!Q$15:Q$30,Покупка!$A$15:$A$30,$A406,Покупка!$M$15:$M$30,$B406)</f>
        <v>0</v>
      </c>
      <c r="R406" s="465">
        <f>Q406-P406</f>
        <v>0</v>
      </c>
      <c r="S406" s="486">
        <f>SUMIFS(Покупка!R$15:R$30,Покупка!$A$15:$A$30,$A406,Покупка!$M$15:$M$30,$B406)</f>
        <v>0</v>
      </c>
      <c r="T406" s="486">
        <f>SUMIFS(Покупка!S$15:S$30,Покупка!$A$15:$A$30,$A406,Покупка!$M$15:$M$30,$B406)</f>
        <v>0</v>
      </c>
      <c r="U406" s="486">
        <f>SUMIFS(Покупка!T$15:T$30,Покупка!$A$15:$A$30,$A406,Покупка!$M$15:$M$30,$B406)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SUMIFS(Покупка!O$15:O$30,Покупка!$A$15:$A$30,$A407,Покупка!$M$15:$M$30,$B407)</f>
        <v>0</v>
      </c>
      <c r="P407" s="486">
        <f>SUMIFS(Покупка!P$15:P$30,Покупка!$A$15:$A$30,$A407,Покупка!$M$15:$M$30,$B407)</f>
        <v>0</v>
      </c>
      <c r="Q407" s="486">
        <f>SUMIFS(Покупка!Q$15:Q$30,Покупка!$A$15:$A$30,$A407,Покупка!$M$15:$M$30,$B407)</f>
        <v>0</v>
      </c>
      <c r="R407" s="465">
        <f>Q407-P407</f>
        <v>0</v>
      </c>
      <c r="S407" s="486">
        <f>SUMIFS(Покупка!R$15:R$30,Покупка!$A$15:$A$30,$A407,Покупка!$M$15:$M$30,$B407)</f>
        <v>0</v>
      </c>
      <c r="T407" s="486">
        <f>SUMIFS(Покупка!S$15:S$30,Покупка!$A$15:$A$30,$A407,Покупка!$M$15:$M$30,$B407)</f>
        <v>0</v>
      </c>
      <c r="U407" s="486">
        <f>SUMIFS(Покупка!T$15:T$30,Покупка!$A$15:$A$30,$A407,Покупка!$M$15:$M$30,$B407)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218.74</v>
      </c>
      <c r="P409" s="501">
        <f>P410+P411</f>
        <v>0</v>
      </c>
      <c r="Q409" s="501">
        <f>Q410+Q411</f>
        <v>218.74</v>
      </c>
      <c r="R409" s="464">
        <f t="shared" si="77"/>
        <v>218.74</v>
      </c>
      <c r="S409" s="501">
        <f>S410+S411</f>
        <v>218.74</v>
      </c>
      <c r="T409" s="501">
        <f>T410+T411</f>
        <v>0</v>
      </c>
      <c r="U409" s="501">
        <f>U410+U411</f>
        <v>237.48000000000002</v>
      </c>
      <c r="V409" s="464">
        <f t="shared" si="78"/>
        <v>8.56724878851605</v>
      </c>
      <c r="W409" s="478"/>
      <c r="X409" s="478"/>
      <c r="Y409" s="478"/>
    </row>
    <row r="410" spans="1:25" s="459" customFormat="1" ht="15" outlineLevel="1">
      <c r="A410" s="549" t="str">
        <f t="shared" si="79"/>
        <v>1</v>
      </c>
      <c r="B410" s="488" t="s">
        <v>1178</v>
      </c>
      <c r="L410" s="466" t="s">
        <v>467</v>
      </c>
      <c r="M410" s="487" t="s">
        <v>1137</v>
      </c>
      <c r="N410" s="460" t="s">
        <v>355</v>
      </c>
      <c r="O410" s="486">
        <f>SUMIFS(ФОТ!O$15:O$32,ФОТ!$A$15:$A$32,$A410,ФОТ!$B$15:$B$32,$B410)</f>
        <v>168</v>
      </c>
      <c r="P410" s="486">
        <f>SUMIFS(ФОТ!P$15:P$32,ФОТ!$A$15:$A$32,$A410,ФОТ!$B$15:$B$32,$B410)</f>
        <v>0</v>
      </c>
      <c r="Q410" s="486">
        <f>SUMIFS(ФОТ!Q$15:Q$32,ФОТ!$A$15:$A$32,$A410,ФОТ!$B$15:$B$32,$B410)</f>
        <v>168</v>
      </c>
      <c r="R410" s="465">
        <f t="shared" si="77"/>
        <v>168</v>
      </c>
      <c r="S410" s="486">
        <f>SUMIFS(ФОТ!R$15:R$32,ФОТ!$A$15:$A$32,$A410,ФОТ!$B$15:$B$32,$B410)</f>
        <v>168</v>
      </c>
      <c r="T410" s="486">
        <f>SUMIFS(ФОТ!S$15:S$32,ФОТ!$A$15:$A$32,$A410,ФОТ!$B$15:$B$32,$B410)</f>
        <v>0</v>
      </c>
      <c r="U410" s="486">
        <f>SUMIFS(ФОТ!T$15:T$32,ФОТ!$A$15:$A$32,$A410,ФОТ!$B$15:$B$32,$B410)</f>
        <v>182.4</v>
      </c>
      <c r="V410" s="465">
        <f t="shared" si="78"/>
        <v>8.5714285714285747</v>
      </c>
      <c r="W410" s="436"/>
      <c r="X410" s="436"/>
      <c r="Y410" s="436"/>
    </row>
    <row r="411" spans="1:25" s="459" customFormat="1" ht="22.5" outlineLevel="1">
      <c r="A411" s="549" t="str">
        <f t="shared" si="79"/>
        <v>1</v>
      </c>
      <c r="B411" s="488" t="s">
        <v>1179</v>
      </c>
      <c r="L411" s="466" t="s">
        <v>474</v>
      </c>
      <c r="M411" s="487" t="s">
        <v>1138</v>
      </c>
      <c r="N411" s="460" t="s">
        <v>355</v>
      </c>
      <c r="O411" s="486">
        <f>SUMIFS(ФОТ!O$15:O$32,ФОТ!$A$15:$A$32,$A411,ФОТ!$B$15:$B$32,$B411)</f>
        <v>50.74</v>
      </c>
      <c r="P411" s="486">
        <f>SUMIFS(ФОТ!P$15:P$32,ФОТ!$A$15:$A$32,$A411,ФОТ!$B$15:$B$32,$B411)</f>
        <v>0</v>
      </c>
      <c r="Q411" s="486">
        <f>SUMIFS(ФОТ!Q$15:Q$32,ФОТ!$A$15:$A$32,$A411,ФОТ!$B$15:$B$32,$B411)</f>
        <v>50.74</v>
      </c>
      <c r="R411" s="465">
        <f t="shared" si="77"/>
        <v>50.74</v>
      </c>
      <c r="S411" s="486">
        <f>SUMIFS(ФОТ!R$15:R$32,ФОТ!$A$15:$A$32,$A411,ФОТ!$B$15:$B$32,$B411)</f>
        <v>50.74</v>
      </c>
      <c r="T411" s="486">
        <f>SUMIFS(ФОТ!S$15:S$32,ФОТ!$A$15:$A$32,$A411,ФОТ!$B$15:$B$32,$B411)</f>
        <v>0</v>
      </c>
      <c r="U411" s="486">
        <f>SUMIFS(ФОТ!T$15:T$32,ФОТ!$A$15:$A$32,$A411,ФОТ!$B$15:$B$32,$B411)</f>
        <v>55.08</v>
      </c>
      <c r="V411" s="465">
        <f t="shared" si="78"/>
        <v>8.5534095388253775</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SUMIFS(ФОТ!O$15:O$32,ФОТ!$A$15:$A$32,$A423,ФОТ!$B$15:$B$32,$B423)</f>
        <v>0</v>
      </c>
      <c r="P423" s="486">
        <f>SUMIFS(ФОТ!P$15:P$32,ФОТ!$A$15:$A$32,$A423,ФОТ!$B$15:$B$32,$B423)</f>
        <v>0</v>
      </c>
      <c r="Q423" s="486">
        <f>SUMIFS(ФОТ!Q$15:Q$32,ФОТ!$A$15:$A$32,$A423,ФОТ!$B$15:$B$32,$B423)</f>
        <v>0</v>
      </c>
      <c r="R423" s="465">
        <f t="shared" si="77"/>
        <v>0</v>
      </c>
      <c r="S423" s="486">
        <f>SUMIFS(ФОТ!R$15:R$32,ФОТ!$A$15:$A$32,$A423,ФОТ!$B$15:$B$32,$B423)</f>
        <v>0</v>
      </c>
      <c r="T423" s="486">
        <f>SUMIFS(ФОТ!S$15:S$32,ФОТ!$A$15:$A$32,$A423,ФОТ!$B$15:$B$32,$B423)</f>
        <v>0</v>
      </c>
      <c r="U423" s="486">
        <f>SUMIFS(ФОТ!T$15:T$32,ФОТ!$A$15:$A$32,$A423,ФОТ!$B$15:$B$32,$B423)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SUMIFS(ФОТ!O$15:O$32,ФОТ!$A$15:$A$32,$A424,ФОТ!$B$15:$B$32,$B424)</f>
        <v>0</v>
      </c>
      <c r="P424" s="486">
        <f>SUMIFS(ФОТ!P$15:P$32,ФОТ!$A$15:$A$32,$A424,ФОТ!$B$15:$B$32,$B424)</f>
        <v>0</v>
      </c>
      <c r="Q424" s="486">
        <f>SUMIFS(ФОТ!Q$15:Q$32,ФОТ!$A$15:$A$32,$A424,ФОТ!$B$15:$B$32,$B424)</f>
        <v>0</v>
      </c>
      <c r="R424" s="465">
        <f t="shared" si="77"/>
        <v>0</v>
      </c>
      <c r="S424" s="486">
        <f>SUMIFS(ФОТ!R$15:R$32,ФОТ!$A$15:$A$32,$A424,ФОТ!$B$15:$B$32,$B424)</f>
        <v>0</v>
      </c>
      <c r="T424" s="486">
        <f>SUMIFS(ФОТ!S$15:S$32,ФОТ!$A$15:$A$32,$A424,ФОТ!$B$15:$B$32,$B424)</f>
        <v>0</v>
      </c>
      <c r="U424" s="486">
        <f>SUMIFS(ФОТ!T$15:T$32,ФОТ!$A$15:$A$32,$A424,ФОТ!$B$15:$B$32,$B424)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0</v>
      </c>
      <c r="P425" s="501">
        <f>P426+P427+P430+P431+P432+P433+P434</f>
        <v>0</v>
      </c>
      <c r="Q425" s="501">
        <f>Q426+Q427+Q430+Q431+Q432+Q433+Q434</f>
        <v>0</v>
      </c>
      <c r="R425" s="464">
        <f t="shared" si="77"/>
        <v>0</v>
      </c>
      <c r="S425" s="501">
        <f>S426+S427+S430+S431+S432+S433+S434</f>
        <v>0</v>
      </c>
      <c r="T425" s="501">
        <f>T426+T427+T430+T431+T432+T433+T434</f>
        <v>0</v>
      </c>
      <c r="U425" s="501">
        <f>U426+U427+U430+U431+U432+U433+U434</f>
        <v>0</v>
      </c>
      <c r="V425" s="464">
        <f t="shared" si="81"/>
        <v>0</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SUMIFS(Административные!O$15:O$35,Административные!$A$15:$A$35,$A426,Административные!$B$15:$B$35,$B426)</f>
        <v>0</v>
      </c>
      <c r="P426" s="486">
        <f>SUMIFS(Административные!P$15:P$35,Административные!$A$15:$A$35,$A426,Административные!$B$15:$B$35,$B426)</f>
        <v>0</v>
      </c>
      <c r="Q426" s="486">
        <f>SUMIFS(Административные!Q$15:Q$35,Административные!$A$15:$A$35,$A426,Административные!$B$15:$B$35,$B426)</f>
        <v>0</v>
      </c>
      <c r="R426" s="465">
        <f t="shared" si="77"/>
        <v>0</v>
      </c>
      <c r="S426" s="486">
        <f>SUMIFS(Административные!R$15:R$35,Административные!$A$15:$A$35,$A426,Административные!$B$15:$B$35,$B426)</f>
        <v>0</v>
      </c>
      <c r="T426" s="486">
        <f>SUMIFS(Административные!S$15:S$35,Административные!$A$15:$A$35,$A426,Административные!$B$15:$B$35,$B426)</f>
        <v>0</v>
      </c>
      <c r="U426" s="486">
        <f>SUMIFS(Административные!T$15:T$35,Административные!$A$15:$A$35,$A426,Административные!$B$15:$B$35,$B426)</f>
        <v>0</v>
      </c>
      <c r="V426" s="465">
        <f t="shared" si="81"/>
        <v>0</v>
      </c>
      <c r="W426" s="436"/>
      <c r="X426" s="436"/>
      <c r="Y426" s="436"/>
    </row>
    <row r="427" spans="1:25" s="459" customFormat="1" ht="33.75" outlineLevel="1">
      <c r="A427" s="549" t="str">
        <f t="shared" si="79"/>
        <v>1</v>
      </c>
      <c r="L427" s="466" t="s">
        <v>159</v>
      </c>
      <c r="M427" s="467" t="s">
        <v>1216</v>
      </c>
      <c r="N427" s="470" t="s">
        <v>355</v>
      </c>
      <c r="O427" s="486">
        <f>O428+O429</f>
        <v>0</v>
      </c>
      <c r="P427" s="486">
        <f>P428+P429</f>
        <v>0</v>
      </c>
      <c r="Q427" s="486">
        <f>Q428+Q429</f>
        <v>0</v>
      </c>
      <c r="R427" s="465">
        <f t="shared" si="77"/>
        <v>0</v>
      </c>
      <c r="S427" s="486">
        <f>S428+S429</f>
        <v>0</v>
      </c>
      <c r="T427" s="486">
        <f>T428+T429</f>
        <v>0</v>
      </c>
      <c r="U427" s="486">
        <f>U428+U429</f>
        <v>0</v>
      </c>
      <c r="V427" s="465">
        <f t="shared" si="81"/>
        <v>0</v>
      </c>
      <c r="W427" s="436"/>
      <c r="X427" s="436"/>
      <c r="Y427" s="436"/>
    </row>
    <row r="428" spans="1:25" s="459" customFormat="1" ht="22.5" outlineLevel="1">
      <c r="A428" s="549" t="str">
        <f t="shared" si="79"/>
        <v>1</v>
      </c>
      <c r="L428" s="466" t="s">
        <v>845</v>
      </c>
      <c r="M428" s="487" t="s">
        <v>1217</v>
      </c>
      <c r="N428" s="470" t="s">
        <v>355</v>
      </c>
      <c r="O428" s="486">
        <f>SUMIFS(ФОТ!O$15:O$32,ФОТ!$A$15:$A$32,$A428,ФОТ!$B$15:$B$32,"АУП")</f>
        <v>0</v>
      </c>
      <c r="P428" s="486">
        <f>SUMIFS(ФОТ!P$15:P$32,ФОТ!$A$15:$A$32,$A428,ФОТ!$B$15:$B$32,"АУП")</f>
        <v>0</v>
      </c>
      <c r="Q428" s="486">
        <f>SUMIFS(ФОТ!Q$15:Q$32,ФОТ!$A$15:$A$32,$A428,ФОТ!$B$15:$B$32,"АУП")</f>
        <v>0</v>
      </c>
      <c r="R428" s="465">
        <f>Q428-P428</f>
        <v>0</v>
      </c>
      <c r="S428" s="486">
        <f>SUMIFS(ФОТ!R$15:R$32,ФОТ!$A$15:$A$32,$A428,ФОТ!$B$15:$B$32,"АУП")</f>
        <v>0</v>
      </c>
      <c r="T428" s="486">
        <f>SUMIFS(ФОТ!S$15:S$32,ФОТ!$A$15:$A$32,$A428,ФОТ!$B$15:$B$32,"АУП")</f>
        <v>0</v>
      </c>
      <c r="U428" s="486">
        <f>SUMIFS(ФОТ!T$15:T$32,ФОТ!$A$15:$A$32,$A428,ФОТ!$B$15:$B$32,"АУП")</f>
        <v>0</v>
      </c>
      <c r="V428" s="465">
        <f t="shared" si="81"/>
        <v>0</v>
      </c>
      <c r="W428" s="436"/>
      <c r="X428" s="436"/>
      <c r="Y428" s="436"/>
    </row>
    <row r="429" spans="1:25" s="459" customFormat="1" ht="22.5" outlineLevel="1">
      <c r="A429" s="549" t="str">
        <f t="shared" si="79"/>
        <v>1</v>
      </c>
      <c r="L429" s="466" t="s">
        <v>846</v>
      </c>
      <c r="M429" s="487" t="s">
        <v>1218</v>
      </c>
      <c r="N429" s="470" t="s">
        <v>355</v>
      </c>
      <c r="O429" s="486">
        <f>SUMIFS(ФОТ!O$15:O$32,ФОТ!$A$15:$A$32,$A429,ФОТ!$B$15:$B$32,"СОЦ_АУП")</f>
        <v>0</v>
      </c>
      <c r="P429" s="486">
        <f>SUMIFS(ФОТ!P$15:P$32,ФОТ!$A$15:$A$32,$A429,ФОТ!$B$15:$B$32,"СОЦ_АУП")</f>
        <v>0</v>
      </c>
      <c r="Q429" s="486">
        <f>SUMIFS(ФОТ!Q$15:Q$32,ФОТ!$A$15:$A$32,$A429,ФОТ!$B$15:$B$32,"СОЦ_АУП")</f>
        <v>0</v>
      </c>
      <c r="R429" s="465">
        <f>Q429-P429</f>
        <v>0</v>
      </c>
      <c r="S429" s="486">
        <f>SUMIFS(ФОТ!R$15:R$32,ФОТ!$A$15:$A$32,$A429,ФОТ!$B$15:$B$32,"СОЦ_АУП")</f>
        <v>0</v>
      </c>
      <c r="T429" s="486">
        <f>SUMIFS(ФОТ!S$15:S$32,ФОТ!$A$15:$A$32,$A429,ФОТ!$B$15:$B$32,"СОЦ_АУП")</f>
        <v>0</v>
      </c>
      <c r="U429" s="486">
        <f>SUMIFS(ФОТ!T$15:T$32,ФОТ!$A$15:$A$32,$A429,ФОТ!$B$15:$B$32,"СОЦ_АУП")</f>
        <v>0</v>
      </c>
      <c r="V429" s="465">
        <f t="shared" si="81"/>
        <v>0</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SUMIFS(Административные!O$15:O$35,Административные!$A$15:$A$35,$A430,Административные!$B$15:$B$35,$B430)</f>
        <v>0</v>
      </c>
      <c r="P430" s="486">
        <f>SUMIFS(Административные!P$15:P$35,Административные!$A$15:$A$35,$A430,Административные!$B$15:$B$35,$B430)</f>
        <v>0</v>
      </c>
      <c r="Q430" s="486">
        <f>SUMIFS(Административные!Q$15:Q$35,Административные!$A$15:$A$35,$A430,Административные!$B$15:$B$35,$B430)</f>
        <v>0</v>
      </c>
      <c r="R430" s="465">
        <f t="shared" si="77"/>
        <v>0</v>
      </c>
      <c r="S430" s="486">
        <f>SUMIFS(Административные!R$15:R$35,Административные!$A$15:$A$35,$A430,Административные!$B$15:$B$35,$B430)</f>
        <v>0</v>
      </c>
      <c r="T430" s="486">
        <f>SUMIFS(Административные!S$15:S$35,Административные!$A$15:$A$35,$A430,Административные!$B$15:$B$35,$B430)</f>
        <v>0</v>
      </c>
      <c r="U430" s="486">
        <f>SUMIFS(Административные!T$15:T$35,Административные!$A$15:$A$35,$A430,Административные!$B$15:$B$35,$B430)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SUMIFS(Административные!O$15:O$35,Административные!$A$15:$A$35,$A431,Административные!$B$15:$B$35,$B431)</f>
        <v>0</v>
      </c>
      <c r="P431" s="486">
        <f>SUMIFS(Административные!P$15:P$35,Административные!$A$15:$A$35,$A431,Административные!$B$15:$B$35,$B431)</f>
        <v>0</v>
      </c>
      <c r="Q431" s="486">
        <f>SUMIFS(Административные!Q$15:Q$35,Административные!$A$15:$A$35,$A431,Административные!$B$15:$B$35,$B431)</f>
        <v>0</v>
      </c>
      <c r="R431" s="465">
        <f t="shared" si="77"/>
        <v>0</v>
      </c>
      <c r="S431" s="486">
        <f>SUMIFS(Административные!R$15:R$35,Административные!$A$15:$A$35,$A431,Административные!$B$15:$B$35,$B431)</f>
        <v>0</v>
      </c>
      <c r="T431" s="486">
        <f>SUMIFS(Административные!S$15:S$35,Административные!$A$15:$A$35,$A431,Административные!$B$15:$B$35,$B431)</f>
        <v>0</v>
      </c>
      <c r="U431" s="486">
        <f>SUMIFS(Административные!T$15:T$35,Административные!$A$15:$A$35,$A431,Административные!$B$15:$B$35,$B431)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SUMIFS(Административные!O$15:O$35,Административные!$A$15:$A$35,$A432,Административные!$B$15:$B$35,$B432)</f>
        <v>0</v>
      </c>
      <c r="P432" s="486">
        <f>SUMIFS(Административные!P$15:P$35,Административные!$A$15:$A$35,$A432,Административные!$B$15:$B$35,$B432)</f>
        <v>0</v>
      </c>
      <c r="Q432" s="486">
        <f>SUMIFS(Административные!Q$15:Q$35,Административные!$A$15:$A$35,$A432,Административные!$B$15:$B$35,$B432)</f>
        <v>0</v>
      </c>
      <c r="R432" s="465">
        <f t="shared" si="77"/>
        <v>0</v>
      </c>
      <c r="S432" s="486">
        <f>SUMIFS(Административные!R$15:R$35,Административные!$A$15:$A$35,$A432,Административные!$B$15:$B$35,$B432)</f>
        <v>0</v>
      </c>
      <c r="T432" s="486">
        <f>SUMIFS(Административные!S$15:S$35,Административные!$A$15:$A$35,$A432,Административные!$B$15:$B$35,$B432)</f>
        <v>0</v>
      </c>
      <c r="U432" s="486">
        <f>SUMIFS(Административные!T$15:T$35,Административные!$A$15:$A$35,$A432,Административные!$B$15:$B$35,$B432)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SUMIFS(Административные!O$15:O$35,Административные!$A$15:$A$35,$A433,Административные!$B$15:$B$35,$B433)</f>
        <v>0</v>
      </c>
      <c r="P433" s="486">
        <f>SUMIFS(Административные!P$15:P$35,Административные!$A$15:$A$35,$A433,Административные!$B$15:$B$35,$B433)</f>
        <v>0</v>
      </c>
      <c r="Q433" s="486">
        <f>SUMIFS(Административные!Q$15:Q$35,Административные!$A$15:$A$35,$A433,Административные!$B$15:$B$35,$B433)</f>
        <v>0</v>
      </c>
      <c r="R433" s="465">
        <f t="shared" si="77"/>
        <v>0</v>
      </c>
      <c r="S433" s="486">
        <f>SUMIFS(Административные!R$15:R$35,Административные!$A$15:$A$35,$A433,Административные!$B$15:$B$35,$B433)</f>
        <v>0</v>
      </c>
      <c r="T433" s="486">
        <f>SUMIFS(Административные!S$15:S$35,Административные!$A$15:$A$35,$A433,Административные!$B$15:$B$35,$B433)</f>
        <v>0</v>
      </c>
      <c r="U433" s="486">
        <f>SUMIFS(Административные!T$15:T$35,Административные!$A$15:$A$35,$A433,Административные!$B$15:$B$35,$B433)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SUMIFS(Административные!O$15:O$35,Административные!$A$15:$A$35,$A434,Административные!$B$15:$B$35,$B434)</f>
        <v>0</v>
      </c>
      <c r="P434" s="486">
        <f>SUMIFS(Административные!P$15:P$35,Административные!$A$15:$A$35,$A434,Административные!$B$15:$B$35,$B434)</f>
        <v>0</v>
      </c>
      <c r="Q434" s="486">
        <f>SUMIFS(Административные!Q$15:Q$35,Административные!$A$15:$A$35,$A434,Административные!$B$15:$B$35,$B434)</f>
        <v>0</v>
      </c>
      <c r="R434" s="465">
        <f t="shared" si="77"/>
        <v>0</v>
      </c>
      <c r="S434" s="486">
        <f>SUMIFS(Административные!R$15:R$35,Административные!$A$15:$A$35,$A434,Административные!$B$15:$B$35,$B434)</f>
        <v>0</v>
      </c>
      <c r="T434" s="486">
        <f>SUMIFS(Административные!S$15:S$35,Административные!$A$15:$A$35,$A434,Административные!$B$15:$B$35,$B434)</f>
        <v>0</v>
      </c>
      <c r="U434" s="486">
        <f>SUMIFS(Административные!T$15:T$35,Административные!$A$15:$A$35,$A434,Административные!$B$15:$B$35,$B434)</f>
        <v>0</v>
      </c>
      <c r="V434" s="465">
        <f t="shared" si="81"/>
        <v>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SUMIFS(Административные!O$15:O$35,Административные!$A$15:$A$35,$A435,Административные!$B$15:$B$35,$B435)</f>
        <v>0</v>
      </c>
      <c r="P435" s="486">
        <f>SUMIFS(Административные!P$15:P$35,Административные!$A$15:$A$35,$A435,Административные!$B$15:$B$35,$B435)</f>
        <v>0</v>
      </c>
      <c r="Q435" s="486">
        <f>SUMIFS(Административные!Q$15:Q$35,Административные!$A$15:$A$35,$A435,Административные!$B$15:$B$35,$B435)</f>
        <v>0</v>
      </c>
      <c r="R435" s="465">
        <f t="shared" si="77"/>
        <v>0</v>
      </c>
      <c r="S435" s="486">
        <f>SUMIFS(Административные!R$15:R$35,Административные!$A$15:$A$35,$A435,Административные!$B$15:$B$35,$B435)</f>
        <v>0</v>
      </c>
      <c r="T435" s="486">
        <f>SUMIFS(Административные!S$15:S$35,Административные!$A$15:$A$35,$A435,Административные!$B$15:$B$35,$B435)</f>
        <v>0</v>
      </c>
      <c r="U435" s="486">
        <f>SUMIFS(Административные!T$15:T$35,Административные!$A$15:$A$35,$A435,Административные!$B$15:$B$35,$B435)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SUMIFS(Административные!O$15:O$35,Административные!$A$15:$A$35,$A436,Административные!$B$15:$B$35,$B436)</f>
        <v>0</v>
      </c>
      <c r="P436" s="486">
        <f>SUMIFS(Административные!P$15:P$35,Административные!$A$15:$A$35,$A436,Административные!$B$15:$B$35,$B436)</f>
        <v>0</v>
      </c>
      <c r="Q436" s="486">
        <f>SUMIFS(Административные!Q$15:Q$35,Административные!$A$15:$A$35,$A436,Административные!$B$15:$B$35,$B436)</f>
        <v>0</v>
      </c>
      <c r="R436" s="465">
        <f t="shared" si="77"/>
        <v>0</v>
      </c>
      <c r="S436" s="486">
        <f>SUMIFS(Административные!R$15:R$35,Административные!$A$15:$A$35,$A436,Административные!$B$15:$B$35,$B436)</f>
        <v>0</v>
      </c>
      <c r="T436" s="486">
        <f>SUMIFS(Административные!S$15:S$35,Административные!$A$15:$A$35,$A436,Административные!$B$15:$B$35,$B436)</f>
        <v>0</v>
      </c>
      <c r="U436" s="486">
        <f>SUMIFS(Административные!T$15:T$35,Административные!$A$15:$A$35,$A436,Административные!$B$15:$B$35,$B436)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SUMIFS(Административные!O$15:O$35,Административные!$A$15:$A$35,$A437,Административные!$B$15:$B$35,$B437)</f>
        <v>0</v>
      </c>
      <c r="P437" s="486">
        <f>SUMIFS(Административные!P$15:P$35,Административные!$A$15:$A$35,$A437,Административные!$B$15:$B$35,$B437)</f>
        <v>0</v>
      </c>
      <c r="Q437" s="486">
        <f>SUMIFS(Административные!Q$15:Q$35,Административные!$A$15:$A$35,$A437,Административные!$B$15:$B$35,$B437)</f>
        <v>0</v>
      </c>
      <c r="R437" s="465">
        <f>Q437-P437</f>
        <v>0</v>
      </c>
      <c r="S437" s="486">
        <f>SUMIFS(Административные!R$15:R$35,Административные!$A$15:$A$35,$A437,Административные!$B$15:$B$35,$B437)</f>
        <v>0</v>
      </c>
      <c r="T437" s="486">
        <f>SUMIFS(Административные!S$15:S$35,Административные!$A$15:$A$35,$A437,Административные!$B$15:$B$35,$B437)</f>
        <v>0</v>
      </c>
      <c r="U437" s="486">
        <f>SUMIFS(Административные!T$15:T$35,Административные!$A$15:$A$35,$A437,Административные!$B$15:$B$35,$B437)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ГО'!O$15:O$27,'Сбытовые расходы ГО'!$A$15:$A$27,$A438,'Сбытовые расходы ГО'!$B$15:$B$27,"ITOG")</f>
        <v>0</v>
      </c>
      <c r="P438" s="501">
        <f>SUMIFS('Сбытовые расходы ГО'!P$15:P$27,'Сбытовые расходы ГО'!$A$15:$A$27,$A438,'Сбытовые расходы ГО'!$B$15:$B$27,"ITOG")</f>
        <v>0</v>
      </c>
      <c r="Q438" s="501">
        <f>SUMIFS('Сбытовые расходы ГО'!Q$15:Q$27,'Сбытовые расходы ГО'!$A$15:$A$27,$A438,'Сбытовые расходы ГО'!$B$15:$B$27,"ITOG")</f>
        <v>0</v>
      </c>
      <c r="R438" s="464">
        <f t="shared" si="77"/>
        <v>0</v>
      </c>
      <c r="S438" s="501">
        <f>SUMIFS('Сбытовые расходы ГО'!R$15:R$27,'Сбытовые расходы ГО'!$A$15:$A$27,$A438,'Сбытовые расходы ГО'!$B$15:$B$27,"ITOG")</f>
        <v>0</v>
      </c>
      <c r="T438" s="501">
        <f>SUMIFS('Сбытовые расходы ГО'!S$15:S$27,'Сбытовые расходы ГО'!$A$15:$A$27,$A438,'Сбытовые расходы ГО'!$B$15:$B$27,"ITOG")</f>
        <v>0</v>
      </c>
      <c r="U438" s="501">
        <f>SUMIFS('Сбытовые расходы ГО'!T$15:T$27,'Сбытовые расходы ГО'!$A$15:$A$27,$A438,'Сбытовые расходы ГО'!$B$15:$B$27,"ITOG")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SUMIFS(Амортизация!O$15:O$65,Амортизация!$A$15:$A$65,$A439,Амортизация!$M$15:$M$65,"Сумма амортизационных отчислений")</f>
        <v>0</v>
      </c>
      <c r="P439" s="501">
        <f>SUMIFS(Амортизация!P$15:P$65,Амортизация!$A$15:$A$65,$A439,Амортизация!$M$15:$M$65,"Сумма амортизационных отчислений")</f>
        <v>0</v>
      </c>
      <c r="Q439" s="501">
        <f>SUMIFS(Амортизация!Q$15:Q$65,Амортизация!$A$15:$A$65,$A439,Амортизация!$M$15:$M$65,"Сумма амортизационных отчислений")</f>
        <v>0</v>
      </c>
      <c r="R439" s="464">
        <f t="shared" si="77"/>
        <v>0</v>
      </c>
      <c r="S439" s="501">
        <f>SUMIFS(Амортизация!R$15:R$65,Амортизация!$A$15:$A$65,$A439,Амортизация!$M$15:$M$65,"Сумма амортизационных отчислений")</f>
        <v>0</v>
      </c>
      <c r="T439" s="501">
        <f>SUMIFS(Амортизация!S$15:S$65,Амортизация!$A$15:$A$65,$A439,Амортизация!$M$15:$M$65,"Сумма амортизационных отчислений")</f>
        <v>0</v>
      </c>
      <c r="U439" s="501">
        <f>SUMIFS(Амортизация!T$15:T$65,Амортизация!$A$15:$A$65,$A439,Амортизация!$M$15:$M$65,"Сумма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источники'!P$15:P$65,'ИП + источники'!$A$15:$A$65,$A440,'ИП + источники'!$M$15:$M$65,"Амортизационные отчисления")+SUMIFS('ИП + источники'!P$15:P$65,'ИП + источники'!$A$15:$A$65,$A440,'ИП + источники'!$M$15:$M$65,"погашение займов и кредитов из амортизации")</f>
        <v>0</v>
      </c>
      <c r="P440" s="468">
        <f>SUMIFS('ИП + источники'!Q$15:Q$65,'ИП + источники'!$A$15:$A$65,$A440,'ИП + источники'!$M$15:$M$65,"Амортизационные отчисления")+SUMIFS('ИП + источники'!Q$15:Q$65,'ИП + источники'!$A$15:$A$65,$A440,'ИП + источники'!$M$15:$M$65,"погашение займов и кредитов из амортизации")</f>
        <v>0</v>
      </c>
      <c r="Q440" s="468">
        <f>SUMIFS('ИП + источники'!R$15:R$65,'ИП + источники'!$A$15:$A$65,$A440,'ИП + источники'!$M$15:$M$65,"Амортизационные отчисления")+SUMIFS('ИП + источники'!R$15:R$65,'ИП + источники'!$A$15:$A$65,$A440,'ИП + источники'!$M$15:$M$65,"погашение займов и кредитов из амортизации")</f>
        <v>0</v>
      </c>
      <c r="R440" s="465">
        <f t="shared" si="77"/>
        <v>0</v>
      </c>
      <c r="S440" s="468">
        <f>SUMIFS('ИП + источники'!T$15:T$65,'ИП + источники'!$A$15:$A$65,$A440,'ИП + источники'!$M$15:$M$65,"Амортизационные отчисления")+SUMIFS('ИП + источники'!T$15:T$65,'ИП + источники'!$A$15:$A$65,$A440,'ИП + источники'!$M$15:$M$65,"погашение займов и кредитов из амортизации")</f>
        <v>0</v>
      </c>
      <c r="T440" s="468">
        <f>SUMIFS('ИП + источники'!U$15:U$65,'ИП + источники'!$A$15:$A$65,$A440,'ИП + источники'!$M$15:$M$65,"Амортизационные отчисления")+SUMIFS('ИП + источники'!U$15:U$65,'ИП + источники'!$A$15:$A$65,$A440,'ИП + источники'!$M$15:$M$65,"погашение займов и кредитов из амортизации")</f>
        <v>0</v>
      </c>
      <c r="U440" s="468">
        <f>SUMIFS('ИП + источники'!V$15:V$65,'ИП + источники'!$A$15:$A$65,$A440,'ИП + источники'!$M$15:$M$65,"Амортизационные отчисления")+SUMIFS('ИП + источники'!V$15:V$65,'ИП + источники'!$A$15:$A$65,$A440,'ИП + источники'!$M$15:$M$65,"погашение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SUMIFS(Аренда!O$15:O$24,Аренда!$A$15:$A$24,$A441,Аренда!$M$15:$M$24,"Арендная и концессионная плата. Лизинговые платежи")</f>
        <v>0</v>
      </c>
      <c r="P441" s="501">
        <f>SUMIFS(Аренда!P$15:P$24,Аренда!$A$15:$A$24,$A441,Аренда!$M$15:$M$24,"Арендная и концессионная плата. Лизинговые платежи")</f>
        <v>0</v>
      </c>
      <c r="Q441" s="501">
        <f>SUMIFS(Аренда!Q$15:Q$24,Аренда!$A$15:$A$24,$A441,Аренда!$M$15:$M$24,"Арендная и концессионная плата. Лизинговые платежи")</f>
        <v>0</v>
      </c>
      <c r="R441" s="464">
        <f t="shared" si="77"/>
        <v>0</v>
      </c>
      <c r="S441" s="501">
        <f>SUMIFS(Аренда!R$15:R$24,Аренда!$A$15:$A$24,$A441,Аренда!$M$15:$M$24,"Арендная и концессионная плата. Лизинговые платежи")</f>
        <v>0</v>
      </c>
      <c r="T441" s="501">
        <f>SUMIFS(Аренда!S$15:S$24,Аренда!$A$15:$A$24,$A441,Аренда!$M$15:$M$24,"Арендная и концессионная плата. Лизинговые платежи")</f>
        <v>0</v>
      </c>
      <c r="U441" s="501">
        <f>SUMIFS(Аренда!T$15:T$24,Аренда!$A$15:$A$24,$A441,Аренда!$M$15:$M$24,"Арендная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SUMIFS(Налоги!O$15:O$28,Налоги!$A$15:$A$28,$A442,Налоги!$M$15:$M$28,"Налоги и платежи, относимые на указанный вид деятельности")</f>
        <v>0</v>
      </c>
      <c r="P442" s="501">
        <f>SUMIFS(Налоги!P$15:P$28,Налоги!$A$15:$A$28,$A442,Налоги!$M$15:$M$28,"Налоги и платежи, относимые на указанный вид деятельности")</f>
        <v>0</v>
      </c>
      <c r="Q442" s="501">
        <f>SUMIFS(Налоги!Q$15:Q$28,Налоги!$A$15:$A$28,$A442,Налоги!$M$15:$M$28,"Налоги и платежи, относимые на указанный вид деятельности")</f>
        <v>0</v>
      </c>
      <c r="R442" s="464">
        <f t="shared" si="77"/>
        <v>0</v>
      </c>
      <c r="S442" s="501">
        <f>SUMIFS(Налоги!R$15:R$28,Налоги!$A$15:$A$28,$A442,Налоги!$M$15:$M$28,"Налоги и платежи, относимые на указанный вид деятельности")</f>
        <v>0</v>
      </c>
      <c r="T442" s="501">
        <f>SUMIFS(Налоги!S$15:S$28,Налоги!$A$15:$A$28,$A442,Налоги!$M$15:$M$28,"Налоги и платежи, относимые на указанный вид деятельности")</f>
        <v>0</v>
      </c>
      <c r="U442" s="501">
        <f>SUMIFS(Налоги!T$15:T$28,Налоги!$A$15:$A$28,$A442,Налоги!$M$15:$M$28,"Налоги и платежи, относимые на указанный вид деятельности")</f>
        <v>0</v>
      </c>
      <c r="V442" s="464">
        <f t="shared" si="81"/>
        <v>0</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источники'!P$15:P$65,'ИП + источники'!$A$15:$A$65,$A444,'ИП + источники'!$M$15:$M$65,"погашение займов и кредитов из нормативной прибыли")+SUMIFS('ИП + источники'!P$15:P$65,'ИП + источники'!$A$15:$A$65,$A444,'ИП + источники'!$M$15:$M$65,"уплата процентов по кредитам из нормативной прибыли")</f>
        <v>0</v>
      </c>
      <c r="P444" s="468">
        <f>SUMIFS('ИП + источники'!Q$15:Q$65,'ИП + источники'!$A$15:$A$65,$A444,'ИП + источники'!$M$15:$M$65,"погашение займов и кредитов из нормативной прибыли")+SUMIFS('ИП + источники'!Q$15:Q$65,'ИП + источники'!$A$15:$A$65,$A444,'ИП + источники'!$M$15:$M$65,"уплата процентов по кредитам из нормативной прибыли")</f>
        <v>0</v>
      </c>
      <c r="Q444" s="468">
        <f>SUMIFS('ИП + источники'!R$15:R$65,'ИП + источники'!$A$15:$A$65,$A444,'ИП + источники'!$M$15:$M$65,"погашение займов и кредитов из нормативной прибыли")+SUMIFS('ИП + источники'!R$15:R$65,'ИП + источники'!$A$15:$A$65,$A444,'ИП + источники'!$M$15:$M$65,"уплата процентов по кредитам из нормативной прибыли")</f>
        <v>0</v>
      </c>
      <c r="R444" s="465">
        <f t="shared" si="77"/>
        <v>0</v>
      </c>
      <c r="S444" s="468">
        <f>SUMIFS('ИП + источники'!T$15:T$65,'ИП + источники'!$A$15:$A$65,$A444,'ИП + источники'!$M$15:$M$65,"погашение займов и кредитов из нормативной прибыли")+SUMIFS('ИП + источники'!T$15:T$65,'ИП + источники'!$A$15:$A$65,$A444,'ИП + источники'!$M$15:$M$65,"уплата процентов по кредитам из нормативной прибыли")</f>
        <v>0</v>
      </c>
      <c r="T444" s="468">
        <f>SUMIFS('ИП + источники'!U$15:U$65,'ИП + источники'!$A$15:$A$65,$A444,'ИП + источники'!$M$15:$M$65,"погашение займов и кредитов из нормативной прибыли")+SUMIFS('ИП + источники'!U$15:U$65,'ИП + источники'!$A$15:$A$65,$A444,'ИП + источники'!$M$15:$M$65,"уплата процентов по кредитам из нормативной прибыли")</f>
        <v>0</v>
      </c>
      <c r="U444" s="468">
        <f>SUMIFS('ИП + источники'!V$15:V$65,'ИП + источники'!$A$15:$A$65,$A444,'ИП + источники'!$M$15:$M$65,"погашение займов и кредитов из нормативной прибыли")+SUMIFS('ИП + источники'!V$15:V$65,'ИП + источники'!$A$15:$A$65,$A444,'ИП + источники'!$M$15:$M$65,"уплата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источники'!P$15:P$65,'ИП + источники'!$A$15:$A$65,$A445,'ИП + источники'!$M$15:$M$65,"Прибыль на капвложения")</f>
        <v>0</v>
      </c>
      <c r="P445" s="468">
        <f>SUMIFS('ИП + источники'!Q$15:Q$65,'ИП + источники'!$A$15:$A$65,$A445,'ИП + источники'!$M$15:$M$65,"Прибыль на капвложения")</f>
        <v>0</v>
      </c>
      <c r="Q445" s="468">
        <f>SUMIFS('ИП + источники'!R$15:R$65,'ИП + источники'!$A$15:$A$65,$A445,'ИП + источники'!$M$15:$M$65,"Прибыль на капвложения")</f>
        <v>0</v>
      </c>
      <c r="R445" s="465">
        <f t="shared" si="77"/>
        <v>0</v>
      </c>
      <c r="S445" s="468">
        <f>SUMIFS('ИП + источники'!T$15:T$65,'ИП + источники'!$A$15:$A$65,$A445,'ИП + источники'!$M$15:$M$65,"Прибыль на капвложения")</f>
        <v>0</v>
      </c>
      <c r="T445" s="468">
        <f>SUMIFS('ИП + источники'!U$15:U$65,'ИП + источники'!$A$15:$A$65,$A445,'ИП + источники'!$M$15:$M$65,"Прибыль на капвложения")</f>
        <v>0</v>
      </c>
      <c r="U445" s="468">
        <f>SUMIFS('ИП + источники'!V$15:V$65,'ИП + источники'!$A$15:$A$65,$A445,'ИП + источники'!$M$15:$M$65,"Прибыль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1</v>
      </c>
      <c r="L449" s="466" t="s">
        <v>128</v>
      </c>
      <c r="M449" s="482" t="s">
        <v>965</v>
      </c>
      <c r="N449" s="460" t="s">
        <v>355</v>
      </c>
      <c r="O449" s="468"/>
      <c r="P449" s="468"/>
      <c r="Q449" s="468"/>
      <c r="R449" s="465">
        <f t="shared" ref="R449:R466" si="82">Q449-P449</f>
        <v>0</v>
      </c>
      <c r="S449" s="468"/>
      <c r="T449" s="468"/>
      <c r="U449" s="355">
        <f>IFERROR( SUMIFS('Плата за негативное возд'!$V$14:$V$18,'Плата за негативное возд'!$A$14:$A$18,A449,'Плата за негативное возд'!$L$14:$L$18,"1"),0)</f>
        <v>0</v>
      </c>
      <c r="V449" s="465">
        <f t="shared" si="81"/>
        <v>0</v>
      </c>
      <c r="W449" s="436"/>
      <c r="X449" s="436"/>
      <c r="Y449" s="436"/>
    </row>
    <row r="450" spans="1:25" s="459" customFormat="1" ht="67.5" outlineLevel="1">
      <c r="A450" s="549" t="str">
        <f t="shared" si="79"/>
        <v>1</v>
      </c>
      <c r="C450" s="72" t="b">
        <f>ISERR(SEARCH("Водоснабжение",L392))</f>
        <v>1</v>
      </c>
      <c r="L450" s="466" t="s">
        <v>129</v>
      </c>
      <c r="M450" s="482" t="s">
        <v>480</v>
      </c>
      <c r="N450" s="460" t="s">
        <v>355</v>
      </c>
      <c r="O450" s="468"/>
      <c r="P450" s="468"/>
      <c r="Q450" s="468"/>
      <c r="R450" s="465">
        <f t="shared" si="82"/>
        <v>0</v>
      </c>
      <c r="S450" s="468"/>
      <c r="T450" s="468"/>
      <c r="U450" s="355">
        <f>IFERROR( SUMIFS('Плата за негативное возд'!$V$14:$V$18,'Плата за негативное возд'!$A$14:$A$18,A450,'Плата за негативное возд'!$L$14:$L$18,"2"),0)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218.74</v>
      </c>
      <c r="P457" s="476">
        <f>P393+P420+P425+P438+P439+P441+P442+P443+P447+P448-P449-P450+P451-P452+P455+P456</f>
        <v>0</v>
      </c>
      <c r="Q457" s="476">
        <f>Q393+Q420+Q425+Q438+Q439+Q441+Q442+Q443+Q447+Q448-Q449-Q450+Q451-Q452+Q455+Q456</f>
        <v>218.74</v>
      </c>
      <c r="R457" s="464">
        <f>Q457-P457</f>
        <v>218.74</v>
      </c>
      <c r="S457" s="476">
        <f>S393+S420+S425+S438+S439+S441+S442+S443+S447+S448-S449-S450+S451-S452+S455+S456</f>
        <v>218.74</v>
      </c>
      <c r="T457" s="476">
        <f>T393+T420+T425+T438+T439+T441+T442+T443+T447+T448-T449-T450+T451-T452+T455+T456</f>
        <v>0</v>
      </c>
      <c r="U457" s="476">
        <f>U393+U420+U425+U438+U439+U441+U442+U443+U447+U448-U449-U450+U451-U452+U455+U456</f>
        <v>237.48000000000002</v>
      </c>
      <c r="V457" s="464">
        <f t="shared" si="81"/>
        <v>8.56724878851605</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SUMIFS(Баланс!O$16:O$57,Баланс!$A$16:$A$57,$A460,Баланс!$B$16:$B$57,"ПО")</f>
        <v>16.720000000000002</v>
      </c>
      <c r="P460" s="503">
        <f>SUMIFS(Баланс!P$16:P$57,Баланс!$A$16:$A$57,$A460,Баланс!$B$16:$B$57,"ПО")</f>
        <v>0</v>
      </c>
      <c r="Q460" s="503">
        <f>SUMIFS(Баланс!Q$16:Q$57,Баланс!$A$16:$A$57,$A460,Баланс!$B$16:$B$57,"ПО")</f>
        <v>16.720000000000002</v>
      </c>
      <c r="R460" s="503">
        <f>Q460-P460</f>
        <v>16.720000000000002</v>
      </c>
      <c r="S460" s="503">
        <f>SUMIFS(Баланс!R$16:R$57,Баланс!$A$16:$A$57,$A460,Баланс!$B$16:$B$57,"ПО")</f>
        <v>16.720000000000002</v>
      </c>
      <c r="T460" s="503">
        <f>SUMIFS(Баланс!S$16:S$57,Баланс!$A$16:$A$57,$A460,Баланс!$B$16:$B$57,"ПО")</f>
        <v>0</v>
      </c>
      <c r="U460" s="503">
        <f>SUMIFS(Баланс!T$16:T$57,Баланс!$A$16:$A$57,$A460,Баланс!$B$16:$B$57,"ПО")</f>
        <v>16.720000000000002</v>
      </c>
      <c r="V460" s="502"/>
      <c r="W460" s="478"/>
      <c r="X460" s="478"/>
      <c r="Y460" s="478"/>
    </row>
    <row r="461" spans="1:25" s="459" customFormat="1" ht="15" outlineLevel="1">
      <c r="A461" s="549" t="str">
        <f t="shared" si="79"/>
        <v>1</v>
      </c>
      <c r="B461" s="103" t="s">
        <v>988</v>
      </c>
      <c r="L461" s="466" t="s">
        <v>1008</v>
      </c>
      <c r="M461" s="467" t="s">
        <v>926</v>
      </c>
      <c r="N461" s="470" t="s">
        <v>314</v>
      </c>
      <c r="O461" s="504">
        <f>O460/2</f>
        <v>8.3600000000000012</v>
      </c>
      <c r="P461" s="504">
        <f>P460/2</f>
        <v>0</v>
      </c>
      <c r="Q461" s="504">
        <f>Q460/2</f>
        <v>8.3600000000000012</v>
      </c>
      <c r="R461" s="505">
        <f t="shared" si="82"/>
        <v>8.3600000000000012</v>
      </c>
      <c r="S461" s="504">
        <f>S460/2</f>
        <v>8.3600000000000012</v>
      </c>
      <c r="T461" s="504">
        <f>T460/2</f>
        <v>0</v>
      </c>
      <c r="U461" s="504">
        <f>U460/2</f>
        <v>8.3600000000000012</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8.3600000000000012</v>
      </c>
      <c r="P463" s="505">
        <f>P460-P461</f>
        <v>0</v>
      </c>
      <c r="Q463" s="505">
        <f>Q460-Q461</f>
        <v>8.3600000000000012</v>
      </c>
      <c r="R463" s="505">
        <f t="shared" si="82"/>
        <v>8.3600000000000012</v>
      </c>
      <c r="S463" s="505">
        <f>S460-S461</f>
        <v>8.3600000000000012</v>
      </c>
      <c r="T463" s="505">
        <f>T460-T461</f>
        <v>0</v>
      </c>
      <c r="U463" s="505">
        <f>U460-U461</f>
        <v>8.3600000000000012</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26.165071770334926</v>
      </c>
      <c r="P464" s="468">
        <f>IF(P463=0,0,(P457-P461*P462)/P463)</f>
        <v>0</v>
      </c>
      <c r="Q464" s="468">
        <f>IF(Q463=0,0,(Q457-Q461*Q462)/Q463)</f>
        <v>26.165071770334926</v>
      </c>
      <c r="R464" s="465">
        <f t="shared" si="82"/>
        <v>26.165071770334926</v>
      </c>
      <c r="S464" s="468">
        <f>IF(S463=0,0,(S457-S461*S462)/S463)</f>
        <v>26.165071770334926</v>
      </c>
      <c r="T464" s="468">
        <f>IF(T463=0,0,(T457-T461*T462)/T463)</f>
        <v>0</v>
      </c>
      <c r="U464" s="468">
        <f>IF(U463=0,0,(U457-U461*U462)/U463)</f>
        <v>28.406698564593299</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13.082535885167463</v>
      </c>
      <c r="P466" s="468">
        <f>IF(P460=0,0,P457/P460)</f>
        <v>0</v>
      </c>
      <c r="Q466" s="468">
        <f>IF(Q460=0,0,Q457/Q460)</f>
        <v>13.082535885167463</v>
      </c>
      <c r="R466" s="465">
        <f t="shared" si="82"/>
        <v>13.082535885167463</v>
      </c>
      <c r="S466" s="468">
        <f>IF(S460=0,0,S457/S460)</f>
        <v>13.082535885167463</v>
      </c>
      <c r="T466" s="468">
        <f>IF(T460=0,0,T457/T460)</f>
        <v>0</v>
      </c>
      <c r="U466" s="468">
        <f>IF(U460=0,0,U457/U460)</f>
        <v>14.203349282296649</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210.89047846889952</v>
      </c>
      <c r="P467" s="476">
        <f>IF(P460=0,0,P457/P460*P468)</f>
        <v>0</v>
      </c>
      <c r="Q467" s="476">
        <f>IF(Q460=0,0,Q457/Q460*Q468)</f>
        <v>210.89047846889952</v>
      </c>
      <c r="R467" s="476">
        <f>R469*R470+R471*R472</f>
        <v>210.89047846889952</v>
      </c>
      <c r="S467" s="476">
        <f>IF(S460=0,0,S457/S460*S468)</f>
        <v>210.89047846889952</v>
      </c>
      <c r="T467" s="476">
        <f>IF(T460=0,0,T457/T460*T468)</f>
        <v>0</v>
      </c>
      <c r="U467" s="476">
        <f>IF(U460=0,0,U457/U460*U468)</f>
        <v>228.957990430622</v>
      </c>
      <c r="V467" s="464">
        <f>IF(S467=0,0,(U467-S467)/S467*100)</f>
        <v>8.5672487885160464</v>
      </c>
      <c r="W467" s="478"/>
      <c r="X467" s="478"/>
      <c r="Y467" s="478"/>
    </row>
    <row r="468" spans="1:27" s="479" customFormat="1" ht="15" outlineLevel="1">
      <c r="A468" s="550" t="str">
        <f t="shared" si="83"/>
        <v>1</v>
      </c>
      <c r="B468" s="103" t="s">
        <v>993</v>
      </c>
      <c r="L468" s="469" t="s">
        <v>139</v>
      </c>
      <c r="M468" s="474" t="s">
        <v>489</v>
      </c>
      <c r="N468" s="473" t="s">
        <v>314</v>
      </c>
      <c r="O468" s="503">
        <f>SUMIFS(Баланс!O$16:O$57,Баланс!$A$16:$A$57,$A468,Баланс!$B$16:$B$57,"население")</f>
        <v>16.12</v>
      </c>
      <c r="P468" s="503">
        <f>SUMIFS(Баланс!P$16:P$57,Баланс!$A$16:$A$57,$A468,Баланс!$B$16:$B$57,"население")</f>
        <v>0</v>
      </c>
      <c r="Q468" s="503">
        <f>SUMIFS(Баланс!Q$16:Q$57,Баланс!$A$16:$A$57,$A468,Баланс!$B$16:$B$57,"население")</f>
        <v>16.12</v>
      </c>
      <c r="R468" s="503">
        <f>Q468-P468</f>
        <v>16.12</v>
      </c>
      <c r="S468" s="503">
        <f>SUMIFS(Баланс!R$16:R$57,Баланс!$A$16:$A$57,$A468,Баланс!$B$16:$B$57,"население")</f>
        <v>16.12</v>
      </c>
      <c r="T468" s="503">
        <f>SUMIFS(Баланс!S$16:S$57,Баланс!$A$16:$A$57,$A468,Баланс!$B$16:$B$57,"население")</f>
        <v>0</v>
      </c>
      <c r="U468" s="503">
        <f>SUMIFS(Баланс!T$16:T$57,Баланс!$A$16:$A$57,$A468,Баланс!$B$16:$B$57,"население")</f>
        <v>16.12</v>
      </c>
      <c r="V468" s="502"/>
      <c r="W468" s="478"/>
      <c r="X468" s="478"/>
      <c r="Y468" s="478"/>
    </row>
    <row r="469" spans="1:27" s="459" customFormat="1" ht="15" outlineLevel="1">
      <c r="A469" s="549" t="str">
        <f t="shared" si="83"/>
        <v>1</v>
      </c>
      <c r="B469" s="103" t="s">
        <v>990</v>
      </c>
      <c r="L469" s="466" t="s">
        <v>1174</v>
      </c>
      <c r="M469" s="467" t="s">
        <v>976</v>
      </c>
      <c r="N469" s="470" t="s">
        <v>314</v>
      </c>
      <c r="O469" s="504">
        <f>O468/2</f>
        <v>8.06</v>
      </c>
      <c r="P469" s="504">
        <f>P468/2</f>
        <v>0</v>
      </c>
      <c r="Q469" s="504">
        <f>Q468/2</f>
        <v>8.06</v>
      </c>
      <c r="R469" s="505">
        <f>Q469-P469</f>
        <v>8.06</v>
      </c>
      <c r="S469" s="504">
        <f>S468/2</f>
        <v>8.06</v>
      </c>
      <c r="T469" s="504">
        <f>T468/2</f>
        <v>0</v>
      </c>
      <c r="U469" s="504">
        <f>U468/2</f>
        <v>8.06</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8.06</v>
      </c>
      <c r="P471" s="505">
        <f>P468-P469</f>
        <v>0</v>
      </c>
      <c r="Q471" s="505">
        <f>Q468-Q469</f>
        <v>8.06</v>
      </c>
      <c r="R471" s="505">
        <f>Q471-P471</f>
        <v>8.06</v>
      </c>
      <c r="S471" s="505">
        <f>S468-S469</f>
        <v>8.06</v>
      </c>
      <c r="T471" s="505">
        <f>T468-T469</f>
        <v>0</v>
      </c>
      <c r="U471" s="505">
        <f>U468-U469</f>
        <v>8.06</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26.165071770334926</v>
      </c>
      <c r="P472" s="468">
        <f>IF(P468=0,0,P464*IF(plat_nds="да",1.2,1) )</f>
        <v>0</v>
      </c>
      <c r="Q472" s="468">
        <f>IF(Q468=0,0,Q464*IF(plat_nds="да",1.2,1) )</f>
        <v>26.165071770334926</v>
      </c>
      <c r="R472" s="465">
        <f>Q472-P472</f>
        <v>26.165071770334926</v>
      </c>
      <c r="S472" s="468">
        <f>IF(S468=0,0,S464*IF(plat_nds="да",1.2,1) )</f>
        <v>26.165071770334926</v>
      </c>
      <c r="T472" s="468">
        <f>IF(T468=0,0,T464*IF(plat_nds="да",1.2,1) )</f>
        <v>0</v>
      </c>
      <c r="U472" s="468">
        <f>IF(U468=0,0,U464*IF(plat_nds="да",1.2,1) )</f>
        <v>28.406698564593299</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сведения'!$N$110:$N$123,MATCH($A478,'Общие сведения'!$D$110:$D$123,0))</f>
        <v>одноставочный</v>
      </c>
      <c r="G478" s="282"/>
      <c r="L478" s="607" t="s">
        <v>15</v>
      </c>
      <c r="M478" s="608"/>
      <c r="N478" s="334" t="str">
        <f>"Тариф " &amp; A478</f>
        <v>Тариф 1</v>
      </c>
      <c r="O478" s="335"/>
      <c r="P478" s="533"/>
    </row>
    <row r="479" spans="1:27" s="281" customFormat="1" outlineLevel="1">
      <c r="A479" s="539" t="str">
        <f>A478</f>
        <v>1</v>
      </c>
      <c r="L479" s="600" t="s">
        <v>491</v>
      </c>
      <c r="M479" s="601"/>
      <c r="N479" s="334" t="str">
        <f>INDEX('Общие сведения'!$K$110:$K$123,MATCH($A479,'Общие сведения'!$D$110:$D$123,0))</f>
        <v>без дифференциации</v>
      </c>
      <c r="O479" s="336"/>
      <c r="P479" s="534"/>
    </row>
    <row r="480" spans="1:27" s="281" customFormat="1" outlineLevel="1">
      <c r="A480" s="539" t="str">
        <f t="shared" ref="A480:A517" si="84">A479</f>
        <v>1</v>
      </c>
      <c r="L480" s="600" t="s">
        <v>492</v>
      </c>
      <c r="M480" s="601"/>
      <c r="N480" s="334" t="str">
        <f>INDEX('Общие сведения'!$L$110:$L$123,MATCH($A480,'Общие сведения'!$D$110:$D$123,0))</f>
        <v>тариф на водоотведение</v>
      </c>
      <c r="O480" s="336"/>
      <c r="P480" s="534"/>
    </row>
    <row r="481" spans="1:16" s="281" customFormat="1" outlineLevel="1">
      <c r="A481" s="539" t="str">
        <f t="shared" si="84"/>
        <v>1</v>
      </c>
      <c r="L481" s="600" t="s">
        <v>267</v>
      </c>
      <c r="M481" s="601"/>
      <c r="N481" s="334">
        <f>INDEX('Общие сведения'!$M$110:$M$123,MATCH($A481,'Общие сведения'!$D$110:$D$123,0))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SUMIFS(INDEX(Калькуляция!$T$15:$AM$96,,MATCH(N$3,Калькуляция!$T$3:$AM$3,0)),Калькуляция!$A$15:$A$96,$A483,Калькуляция!$B$15:$B$96,$B483)</f>
        <v>#N/A</v>
      </c>
      <c r="O483" s="343" t="e">
        <f>SUMIFS(INDEX(Калькуляция!$T$15:$AM$96,,MATCH(O$3,Калькуляция!$T$3:$AM$3,0)),Калькуляция!$A$15:$A$96,$A483,Калькуляция!$B$15:$B$96,$B483)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SUMIFS(INDEX(Калькуляция!$T$15:$AM$96,,MATCH(N$3,Калькуляция!$T$3:$AM$3,0)),Калькуляция!$A$15:$A$96,$A484,Калькуляция!$B$15:$B$96,$B484)</f>
        <v>#N/A</v>
      </c>
      <c r="O484" s="343" t="e">
        <f>SUMIFS(INDEX(Калькуляция!$T$15:$AM$96,,MATCH(O$3,Калькуляция!$T$3:$AM$3,0)),Калькуляция!$A$15:$A$96,$A484,Калькуляция!$B$15:$B$96,$B484)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SUMIFS(INDEX(Калькуляция!$T$15:$AM$96,,MATCH(N$3,Калькуляция!$T$3:$AM$3,0)),Калькуляция!$A$15:$A$96,$A486,Калькуляция!$B$15:$B$96,$B486)</f>
        <v>#N/A</v>
      </c>
      <c r="O486" s="529" t="e">
        <f>SUMIFS(INDEX(Калькуляция!$T$15:$AM$96,,MATCH(O$3,Калькуляция!$T$3:$AM$3,0)),Калькуляция!$A$15:$A$96,$A486,Калькуляция!$B$15:$B$96,$B486)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SUMIFS(INDEX(Калькуляция!$T$15:$AM$96,,MATCH(N$3,Калькуляция!$T$3:$AM$3,0)),Калькуляция!$A$15:$A$96,$A487,Калькуляция!$B$15:$B$96,$B487)</f>
        <v>#N/A</v>
      </c>
      <c r="O487" s="343" t="e">
        <f>SUMIFS(INDEX(Калькуляция!$T$15:$AM$96,,MATCH(O$3,Калькуляция!$T$3:$AM$3,0)),Калькуляция!$A$15:$A$96,$A487,Калькуляция!$B$15:$B$96,$B487)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SUMIFS(INDEX(Калькуляция!$T$15:$AM$96,,MATCH(N$3,Калькуляция!$T$3:$AM$3,0)),Калькуляция!$A$15:$A$96,$A488,Калькуляция!$B$15:$B$96,$B488)</f>
        <v>#N/A</v>
      </c>
      <c r="O488" s="343" t="e">
        <f>SUMIFS(INDEX(Калькуляция!$T$15:$AM$96,,MATCH(O$3,Калькуляция!$T$3:$AM$3,0)),Калькуляция!$A$15:$A$96,$A488,Калькуляция!$B$15:$B$96,$B488)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SUMIFS(INDEX(Калькуляция!$T$15:$AM$96,,MATCH(N$3,Калькуляция!$T$3:$AM$3,0)),Калькуляция!$A$15:$A$96,$A490,Калькуляция!$B$15:$B$96,$B490)</f>
        <v>#N/A</v>
      </c>
      <c r="O490" s="529" t="e">
        <f>SUMIFS(INDEX(Калькуляция!$T$15:$AM$96,,MATCH(O$3,Калькуляция!$T$3:$AM$3,0)),Калькуляция!$A$15:$A$96,$A490,Калькуляция!$B$15:$B$96,$B490)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SUMIFS(INDEX(Калькуляция!$T$15:$AM$96,,MATCH(N$3,Калькуляция!$T$3:$AM$3,0)),Калькуляция!$A$15:$A$96,$A496,Калькуляция!$B$15:$B$96,$B496)</f>
        <v>#N/A</v>
      </c>
      <c r="O496" s="529" t="e">
        <f>SUMIFS(INDEX(Калькуляция!$T$15:$AM$96,,MATCH(O$3,Калькуляция!$T$3:$AM$3,0)),Калькуляция!$A$15:$A$96,$A496,Калькуляция!$B$15:$B$96,$B496)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SUMIFS(INDEX(Калькуляция!$T$15:$AM$96,,MATCH(N$3,Калькуляция!$T$3:$AM$3,0)),Калькуляция!$A$15:$A$96,$A502,Калькуляция!$B$15:$B$96,$B502)</f>
        <v>#N/A</v>
      </c>
      <c r="O502" s="529" t="e">
        <f>SUMIFS(INDEX(Калькуляция!$T$15:$AM$96,,MATCH(O$3,Калькуляция!$T$3:$AM$3,0)),Калькуляция!$A$15:$A$96,$A502,Калькуляция!$B$15:$B$96,$B502)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SUMIFS(INDEX(Калькуляция!$T$15:$AM$96,,MATCH(N$3,Калькуляция!$T$3:$AM$3,0)),Калькуляция!$A$15:$A$96,$A508,Калькуляция!$B$15:$B$96,$B508)</f>
        <v>#N/A</v>
      </c>
      <c r="O508" s="529" t="e">
        <f>SUMIFS(INDEX(Калькуляция!$T$15:$AM$96,,MATCH(O$3,Калькуляция!$T$3:$AM$3,0)),Калькуляция!$A$15:$A$96,$A508,Калькуляция!$B$15:$B$96,$B508)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SUMIFS(INDEX(Калькуляция!$T$15:$AM$96,,MATCH(N$3,Калькуляция!$T$3:$AM$3,0)),Калькуляция!$A$15:$A$96,$A514,Калькуляция!$B$15:$B$96,$B514)</f>
        <v>#N/A</v>
      </c>
      <c r="O514" s="529" t="e">
        <f>SUMIFS(INDEX(Калькуляция!$T$15:$AM$96,,MATCH(O$3,Калькуляция!$T$3:$AM$3,0)),Калькуляция!$A$15:$A$96,$A514,Калькуляция!$B$15:$B$96,$B514)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09" t="s">
        <v>15</v>
      </c>
      <c r="M519" s="610"/>
      <c r="N519" s="334" t="str">
        <f>"Тариф " &amp; A519</f>
        <v>Тариф 1</v>
      </c>
      <c r="O519" s="335"/>
      <c r="P519" s="533"/>
    </row>
    <row r="520" spans="1:16" s="281" customFormat="1" outlineLevel="1">
      <c r="A520" s="539" t="str">
        <f t="shared" ref="A520:A526" si="85">A519</f>
        <v>1</v>
      </c>
      <c r="L520" s="600" t="s">
        <v>491</v>
      </c>
      <c r="M520" s="601"/>
      <c r="N520" s="334" t="str">
        <f>INDEX('Общие сведения'!$K$110:$K$123,MATCH($A520,'Общие сведения'!$D$110:$D$123,0))</f>
        <v>без дифференциации</v>
      </c>
      <c r="O520" s="336"/>
      <c r="P520" s="534"/>
    </row>
    <row r="521" spans="1:16" s="281" customFormat="1" outlineLevel="1">
      <c r="A521" s="539" t="str">
        <f t="shared" si="85"/>
        <v>1</v>
      </c>
      <c r="L521" s="600" t="s">
        <v>492</v>
      </c>
      <c r="M521" s="601"/>
      <c r="N521" s="334" t="str">
        <f>INDEX('Общие сведения'!$L$110:$L$123,MATCH($A521,'Общие сведения'!$D$110:$D$123,0))</f>
        <v>тариф на водоотведение</v>
      </c>
      <c r="O521" s="336"/>
      <c r="P521" s="534"/>
    </row>
    <row r="522" spans="1:16" s="281" customFormat="1" outlineLevel="1">
      <c r="A522" s="539" t="str">
        <f t="shared" si="85"/>
        <v>1</v>
      </c>
      <c r="L522" s="602" t="s">
        <v>267</v>
      </c>
      <c r="M522" s="603"/>
      <c r="N522" s="334">
        <f>INDEX('Общие сведения'!$M$110:$M$123,MATCH($A522,'Общие сведения'!$D$110:$D$123,0))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05"/>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05"/>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05"/>
      <c r="K531" s="135" t="s">
        <v>268</v>
      </c>
      <c r="L531" s="540"/>
      <c r="M531" s="536"/>
      <c r="N531" s="537"/>
      <c r="O531" s="538"/>
      <c r="P531" s="538"/>
    </row>
    <row r="532" spans="1:27" s="281" customFormat="1" ht="22.5" outlineLevel="1">
      <c r="A532" s="539" t="str">
        <f t="shared" ca="1" si="86"/>
        <v>et_List16_line_d</v>
      </c>
      <c r="G532" s="281">
        <f t="shared" ca="1" si="87"/>
        <v>0</v>
      </c>
      <c r="J532" s="605"/>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05"/>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05"/>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05"/>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05"/>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сведения'!$J$110:$J$123,MATCH($A542,'Общие сведения'!$D$110:$D$123,0))</f>
        <v>Тариф 1 (Водоотведение) - тариф на водоотведение</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O543*SUMIFS(INDEX(Сценарии!$O$15:$Y$35,,MATCH(O$3,Сценарии!$O$3:$Y$3,0)),Сценарии!$A$15:$A$35,$A546,Сценарии!$B$15:$B$35,"СВФОТ")/100</f>
        <v>#N/A</v>
      </c>
      <c r="P546" s="490" t="e">
        <f>P543*SUMIFS(INDEX(Сценарии!$O$15:$Y$35,,MATCH(P$3,Сценарии!$O$3:$Y$3,0)),Сценарии!$A$15:$A$35,$A546,Сценарии!$B$15:$B$35,"СВФОТ")/100</f>
        <v>#N/A</v>
      </c>
      <c r="Q546" s="490" t="e">
        <f>Q543*SUMIFS(INDEX(Сценарии!$O$15:$Y$35,,MATCH(Q$3,Сценарии!$O$3:$Y$3,0)),Сценарии!$A$15:$A$35,$A546,Сценарии!$B$15:$B$35,"СВФОТ")/100</f>
        <v>#N/A</v>
      </c>
      <c r="R546" s="490" t="e">
        <f>R543*SUMIFS(INDEX(Сценарии!$O$15:$Y$35,,MATCH(R$3,Сценарии!$O$3:$Y$3,0)),Сценарии!$A$15:$A$35,$A546,Сценарии!$B$15:$B$35,"СВФОТ")/100</f>
        <v>#N/A</v>
      </c>
      <c r="S546" s="490" t="e">
        <f>S543*SUMIFS(INDEX(Сценарии!$O$15:$Y$35,,MATCH(S$3,Сценарии!$O$3:$Y$3,0)),Сценарии!$A$15:$A$35,$A546,Сценарии!$B$15:$B$35,"СВФОТ")/100</f>
        <v>#N/A</v>
      </c>
      <c r="T546" s="490" t="e">
        <f>T543*SUMIFS(INDEX(Сценарии!$O$15:$Y$35,,MATCH(T$3,Сценарии!$O$3:$Y$3,0)),Сценарии!$A$15:$A$35,$A546,Сценарии!$B$15:$B$35,"СВФОТ")/100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O547*SUMIFS(INDEX(Сценарии!$O$15:$Y$35,,MATCH(O$3,Сценарии!$O$3:$Y$3,0)),Сценарии!$A$15:$A$35,$A550,Сценарии!$B$15:$B$35,"СВФОТ")/100</f>
        <v>#N/A</v>
      </c>
      <c r="P550" s="490" t="e">
        <f>P547*SUMIFS(INDEX(Сценарии!$O$15:$Y$35,,MATCH(P$3,Сценарии!$O$3:$Y$3,0)),Сценарии!$A$15:$A$35,$A550,Сценарии!$B$15:$B$35,"СВФОТ")/100</f>
        <v>#N/A</v>
      </c>
      <c r="Q550" s="490" t="e">
        <f>Q547*SUMIFS(INDEX(Сценарии!$O$15:$Y$35,,MATCH(Q$3,Сценарии!$O$3:$Y$3,0)),Сценарии!$A$15:$A$35,$A550,Сценарии!$B$15:$B$35,"СВФОТ")/100</f>
        <v>#N/A</v>
      </c>
      <c r="R550" s="490" t="e">
        <f>R547*SUMIFS(INDEX(Сценарии!$O$15:$Y$35,,MATCH(R$3,Сценарии!$O$3:$Y$3,0)),Сценарии!$A$15:$A$35,$A550,Сценарии!$B$15:$B$35,"СВФОТ")/100</f>
        <v>#N/A</v>
      </c>
      <c r="S550" s="490" t="e">
        <f>S547*SUMIFS(INDEX(Сценарии!$O$15:$Y$35,,MATCH(S$3,Сценарии!$O$3:$Y$3,0)),Сценарии!$A$15:$A$35,$A550,Сценарии!$B$15:$B$35,"СВФОТ")/100</f>
        <v>#N/A</v>
      </c>
      <c r="T550" s="490" t="e">
        <f>T547*SUMIFS(INDEX(Сценарии!$O$15:$Y$35,,MATCH(T$3,Сценарии!$O$3:$Y$3,0)),Сценарии!$A$15:$A$35,$A550,Сценарии!$B$15:$B$35,"СВФОТ")/100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O551*SUMIFS(INDEX(Сценарии!$O$15:$Y$35,,MATCH(O$3,Сценарии!$O$3:$Y$3,0)),Сценарии!$A$15:$A$35,$A554,Сценарии!$B$15:$B$35,"СВФОТ")/100</f>
        <v>#N/A</v>
      </c>
      <c r="P554" s="490" t="e">
        <f>P551*SUMIFS(INDEX(Сценарии!$O$15:$Y$35,,MATCH(P$3,Сценарии!$O$3:$Y$3,0)),Сценарии!$A$15:$A$35,$A554,Сценарии!$B$15:$B$35,"СВФОТ")/100</f>
        <v>#N/A</v>
      </c>
      <c r="Q554" s="490" t="e">
        <f>Q551*SUMIFS(INDEX(Сценарии!$O$15:$Y$35,,MATCH(Q$3,Сценарии!$O$3:$Y$3,0)),Сценарии!$A$15:$A$35,$A554,Сценарии!$B$15:$B$35,"СВФОТ")/100</f>
        <v>#N/A</v>
      </c>
      <c r="R554" s="490" t="e">
        <f>R551*SUMIFS(INDEX(Сценарии!$O$15:$Y$35,,MATCH(R$3,Сценарии!$O$3:$Y$3,0)),Сценарии!$A$15:$A$35,$A554,Сценарии!$B$15:$B$35,"СВФОТ")/100</f>
        <v>#N/A</v>
      </c>
      <c r="S554" s="490" t="e">
        <f>S551*SUMIFS(INDEX(Сценарии!$O$15:$Y$35,,MATCH(S$3,Сценарии!$O$3:$Y$3,0)),Сценарии!$A$15:$A$35,$A554,Сценарии!$B$15:$B$35,"СВФОТ")/100</f>
        <v>#N/A</v>
      </c>
      <c r="T554" s="490" t="e">
        <f>T551*SUMIFS(INDEX(Сценарии!$O$15:$Y$35,,MATCH(T$3,Сценарии!$O$3:$Y$3,0)),Сценарии!$A$15:$A$35,$A554,Сценарии!$B$15:$B$35,"СВФОТ")/100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O555*SUMIFS(INDEX(Сценарии!$O$15:$Y$35,,MATCH(O$3,Сценарии!$O$3:$Y$3,0)),Сценарии!$A$15:$A$35,$A558,Сценарии!$B$15:$B$35,"СВФОТ")/100</f>
        <v>#N/A</v>
      </c>
      <c r="P558" s="490" t="e">
        <f>P555*SUMIFS(INDEX(Сценарии!$O$15:$Y$35,,MATCH(P$3,Сценарии!$O$3:$Y$3,0)),Сценарии!$A$15:$A$35,$A558,Сценарии!$B$15:$B$35,"СВФОТ")/100</f>
        <v>#N/A</v>
      </c>
      <c r="Q558" s="490" t="e">
        <f>Q555*SUMIFS(INDEX(Сценарии!$O$15:$Y$35,,MATCH(Q$3,Сценарии!$O$3:$Y$3,0)),Сценарии!$A$15:$A$35,$A558,Сценарии!$B$15:$B$35,"СВФОТ")/100</f>
        <v>#N/A</v>
      </c>
      <c r="R558" s="490" t="e">
        <f>R555*SUMIFS(INDEX(Сценарии!$O$15:$Y$35,,MATCH(R$3,Сценарии!$O$3:$Y$3,0)),Сценарии!$A$15:$A$35,$A558,Сценарии!$B$15:$B$35,"СВФОТ")/100</f>
        <v>#N/A</v>
      </c>
      <c r="S558" s="490" t="e">
        <f>S555*SUMIFS(INDEX(Сценарии!$O$15:$Y$35,,MATCH(S$3,Сценарии!$O$3:$Y$3,0)),Сценарии!$A$15:$A$35,$A558,Сценарии!$B$15:$B$35,"СВФОТ")/100</f>
        <v>#N/A</v>
      </c>
      <c r="T558" s="490" t="e">
        <f>T555*SUMIFS(INDEX(Сценарии!$O$15:$Y$35,,MATCH(T$3,Сценарии!$O$3:$Y$3,0)),Сценарии!$A$15:$A$35,$A558,Сценарии!$B$15:$B$35,"СВФОТ")/100</f>
        <v>#N/A</v>
      </c>
      <c r="U558" s="492"/>
    </row>
    <row r="559" spans="1:21">
      <c r="A559" s="178" t="s">
        <v>1101</v>
      </c>
      <c r="U559" s="496"/>
    </row>
    <row r="560" spans="1:21" s="409" customFormat="1" ht="14.25" outlineLevel="1">
      <c r="A560" s="146" t="str">
        <f ca="1">OFFSET(A560,-1,0)</f>
        <v>et_List12_dolj</v>
      </c>
      <c r="J560" s="599"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599"/>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599"/>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сведения'!$J$110:$J$123,MATCH($A566,'Общие сведения'!$D$110:$D$123,0))</f>
        <v>Тариф 1 (Водоотведение) - тариф на водоотведение</v>
      </c>
      <c r="M566" s="145"/>
      <c r="N566" s="145"/>
      <c r="O566" s="365">
        <f t="shared" ref="O566:T566" si="90">O567+O568+O569+O577+O578+O579+O580+O581</f>
        <v>0</v>
      </c>
      <c r="P566" s="365">
        <f t="shared" si="90"/>
        <v>0</v>
      </c>
      <c r="Q566" s="365">
        <f t="shared" si="90"/>
        <v>0</v>
      </c>
      <c r="R566" s="365">
        <f t="shared" si="90"/>
        <v>0</v>
      </c>
      <c r="S566" s="365">
        <f t="shared" si="90"/>
        <v>0</v>
      </c>
      <c r="T566" s="365">
        <f t="shared" si="90"/>
        <v>0</v>
      </c>
      <c r="U566" s="202"/>
    </row>
    <row r="567" spans="1:27" s="415" customFormat="1" ht="22.5" outlineLevel="1">
      <c r="A567" s="552" t="str">
        <f>A566</f>
        <v>1</v>
      </c>
      <c r="L567" s="444">
        <v>1</v>
      </c>
      <c r="M567" s="410" t="s">
        <v>1087</v>
      </c>
      <c r="N567" s="424" t="s">
        <v>355</v>
      </c>
      <c r="O567" s="446">
        <f>SUMIFS(ФОТ!O$15:O$32,ФОТ!$A$15:$A$32,$A567,ФОТ!$M$15:$M$32,$M567)</f>
        <v>0</v>
      </c>
      <c r="P567" s="446">
        <f>SUMIFS(ФОТ!P$15:P$32,ФОТ!$A$15:$A$32,$A567,ФОТ!$M$15:$M$32,$M567)</f>
        <v>0</v>
      </c>
      <c r="Q567" s="446">
        <f>SUMIFS(ФОТ!Q$15:Q$32,ФОТ!$A$15:$A$32,$A567,ФОТ!$M$15:$M$32,$M567)</f>
        <v>0</v>
      </c>
      <c r="R567" s="446">
        <f>SUMIFS(ФОТ!R$15:R$32,ФОТ!$A$15:$A$32,$A567,ФОТ!$M$15:$M$32,$M567)</f>
        <v>0</v>
      </c>
      <c r="S567" s="446">
        <f>SUMIFS(ФОТ!S$15:S$32,ФОТ!$A$15:$A$32,$A567,ФОТ!$M$15:$M$32,$M567)</f>
        <v>0</v>
      </c>
      <c r="T567" s="446">
        <f>SUMIFS(ФОТ!T$15:T$32,ФОТ!$A$15:$A$32,$A567,ФОТ!$M$15:$M$32,$M567)</f>
        <v>0</v>
      </c>
      <c r="U567" s="495"/>
    </row>
    <row r="568" spans="1:27" s="415" customFormat="1" ht="22.5" outlineLevel="1">
      <c r="A568" s="552" t="str">
        <f t="shared" ref="A568:A584" si="91">A567</f>
        <v>1</v>
      </c>
      <c r="L568" s="444" t="s">
        <v>101</v>
      </c>
      <c r="M568" s="410" t="s">
        <v>1088</v>
      </c>
      <c r="N568" s="424" t="s">
        <v>355</v>
      </c>
      <c r="O568" s="446">
        <f>SUMIFS(ФОТ!O$15:O$32,ФОТ!$A$15:$A$32,$A568,ФОТ!$M$15:$M$32,$M568)</f>
        <v>0</v>
      </c>
      <c r="P568" s="446">
        <f>SUMIFS(ФОТ!P$15:P$32,ФОТ!$A$15:$A$32,$A568,ФОТ!$M$15:$M$32,$M568)</f>
        <v>0</v>
      </c>
      <c r="Q568" s="446">
        <f>SUMIFS(ФОТ!Q$15:Q$32,ФОТ!$A$15:$A$32,$A568,ФОТ!$M$15:$M$32,$M568)</f>
        <v>0</v>
      </c>
      <c r="R568" s="446">
        <f>SUMIFS(ФОТ!R$15:R$32,ФОТ!$A$15:$A$32,$A568,ФОТ!$M$15:$M$32,$M568)</f>
        <v>0</v>
      </c>
      <c r="S568" s="446">
        <f>SUMIFS(ФОТ!S$15:S$32,ФОТ!$A$15:$A$32,$A568,ФОТ!$M$15:$M$32,$M568)</f>
        <v>0</v>
      </c>
      <c r="T568" s="446">
        <f>SUMIFS(ФОТ!T$15:T$32,ФОТ!$A$15:$A$32,$A568,ФОТ!$M$15:$M$32,$M568)</f>
        <v>0</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сведения'!$J$110:$J$123,MATCH($A590,'Общие сведения'!$D$110:$D$123,0))</f>
        <v>Тариф 1 (Водоотведение) - тариф на водоотведение</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SUMIFS(ФОТ!O$15:O$32,ФОТ!$A$15:$A$32,$A594,ФОТ!$B$15:$B$32,"СП")+SUMIFS(ФОТ!O$15:O$32,ФОТ!$A$15:$A$32,$A594,ФОТ!$B$15:$B$32,"СОЦ_СП")</f>
        <v>0</v>
      </c>
      <c r="P594" s="515">
        <f>SUMIFS(ФОТ!P$15:P$32,ФОТ!$A$15:$A$32,$A594,ФОТ!$B$15:$B$32,"СП")+SUMIFS(ФОТ!P$15:P$32,ФОТ!$A$15:$A$32,$A594,ФОТ!$B$15:$B$32,"СОЦ_СП")</f>
        <v>0</v>
      </c>
      <c r="Q594" s="515">
        <f>SUMIFS(ФОТ!Q$15:Q$32,ФОТ!$A$15:$A$32,$A594,ФОТ!$B$15:$B$32,"СП")+SUMIFS(ФОТ!Q$15:Q$32,ФОТ!$A$15:$A$32,$A594,ФОТ!$B$15:$B$32,"СОЦ_СП")</f>
        <v>0</v>
      </c>
      <c r="R594" s="515">
        <f>SUMIFS(ФОТ!R$15:R$32,ФОТ!$A$15:$A$32,$A594,ФОТ!$B$15:$B$32,"СП")+SUMIFS(ФОТ!R$15:R$32,ФОТ!$A$15:$A$32,$A594,ФОТ!$B$15:$B$32,"СОЦ_СП")</f>
        <v>0</v>
      </c>
      <c r="S594" s="515">
        <f>SUMIFS(ФОТ!S$15:S$32,ФОТ!$A$15:$A$32,$A594,ФОТ!$B$15:$B$32,"СП")+SUMIFS(ФОТ!S$15:S$32,ФОТ!$A$15:$A$32,$A594,ФОТ!$B$15:$B$32,"СОЦ_СП")</f>
        <v>0</v>
      </c>
      <c r="T594" s="515">
        <f>SUMIFS(ФОТ!T$15:T$32,ФОТ!$A$15:$A$32,$A594,ФОТ!$B$15:$B$32,"СП")+SUMIFS(ФОТ!T$15:T$32,ФОТ!$A$15:$A$32,$A594,ФОТ!$B$15:$B$32,"СОЦ_СП")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17:G17"/>
    <mergeCell ref="E21:E25"/>
    <mergeCell ref="F21:G21"/>
    <mergeCell ref="F22:G22"/>
    <mergeCell ref="F23:G23"/>
    <mergeCell ref="F24:G24"/>
    <mergeCell ref="F25:G25"/>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J560:J562"/>
    <mergeCell ref="J215:J217"/>
    <mergeCell ref="L521:M521"/>
    <mergeCell ref="L522:M522"/>
    <mergeCell ref="J335:J337"/>
    <mergeCell ref="J528:J529"/>
    <mergeCell ref="J531:J536"/>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4"/>
  <sheetViews>
    <sheetView showGridLines="0" view="pageBreakPreview" topLeftCell="K11" zoomScaleNormal="100" zoomScaleSheetLayoutView="100" workbookViewId="0">
      <selection activeCell="Q54" sqref="Q54"/>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75"/>
      <c r="B1" s="876"/>
      <c r="C1" s="875"/>
      <c r="D1" s="875"/>
      <c r="E1" s="875"/>
      <c r="F1" s="875"/>
      <c r="G1" s="875"/>
      <c r="H1" s="875"/>
      <c r="I1" s="875"/>
      <c r="J1" s="875"/>
      <c r="K1" s="875"/>
      <c r="L1" s="875"/>
      <c r="M1" s="875"/>
      <c r="N1" s="875"/>
      <c r="O1" s="875">
        <v>2022</v>
      </c>
      <c r="P1" s="875">
        <v>2022</v>
      </c>
      <c r="Q1" s="875">
        <v>2022</v>
      </c>
      <c r="R1" s="875">
        <v>2023</v>
      </c>
      <c r="S1" s="875">
        <v>2024</v>
      </c>
      <c r="T1" s="875">
        <v>2024</v>
      </c>
      <c r="U1" s="875"/>
    </row>
    <row r="2" spans="1:21" hidden="1">
      <c r="A2" s="875"/>
      <c r="B2" s="876"/>
      <c r="C2" s="875"/>
      <c r="D2" s="875"/>
      <c r="E2" s="875"/>
      <c r="F2" s="875"/>
      <c r="G2" s="875"/>
      <c r="H2" s="875"/>
      <c r="I2" s="875"/>
      <c r="J2" s="875"/>
      <c r="K2" s="875"/>
      <c r="L2" s="875"/>
      <c r="M2" s="875"/>
      <c r="N2" s="875"/>
      <c r="O2" s="741" t="s">
        <v>271</v>
      </c>
      <c r="P2" s="741" t="s">
        <v>309</v>
      </c>
      <c r="Q2" s="741" t="s">
        <v>289</v>
      </c>
      <c r="R2" s="741" t="s">
        <v>271</v>
      </c>
      <c r="S2" s="741" t="s">
        <v>272</v>
      </c>
      <c r="T2" s="741" t="s">
        <v>271</v>
      </c>
      <c r="U2" s="875"/>
    </row>
    <row r="3" spans="1:21" hidden="1">
      <c r="A3" s="875"/>
      <c r="B3" s="876"/>
      <c r="C3" s="875"/>
      <c r="D3" s="875"/>
      <c r="E3" s="875"/>
      <c r="F3" s="875"/>
      <c r="G3" s="875"/>
      <c r="H3" s="875"/>
      <c r="I3" s="875"/>
      <c r="J3" s="875"/>
      <c r="K3" s="875"/>
      <c r="L3" s="875"/>
      <c r="M3" s="875"/>
      <c r="N3" s="875"/>
      <c r="O3" s="741" t="s">
        <v>2398</v>
      </c>
      <c r="P3" s="741" t="s">
        <v>2399</v>
      </c>
      <c r="Q3" s="741" t="s">
        <v>2400</v>
      </c>
      <c r="R3" s="741" t="s">
        <v>2402</v>
      </c>
      <c r="S3" s="741" t="s">
        <v>2403</v>
      </c>
      <c r="T3" s="741" t="s">
        <v>2404</v>
      </c>
      <c r="U3" s="875"/>
    </row>
    <row r="4" spans="1:21" hidden="1">
      <c r="A4" s="875"/>
      <c r="B4" s="876"/>
      <c r="C4" s="875"/>
      <c r="D4" s="875"/>
      <c r="E4" s="875"/>
      <c r="F4" s="875"/>
      <c r="G4" s="875"/>
      <c r="H4" s="875"/>
      <c r="I4" s="875"/>
      <c r="J4" s="875"/>
      <c r="K4" s="875"/>
      <c r="L4" s="875"/>
      <c r="M4" s="875"/>
      <c r="N4" s="875"/>
      <c r="O4" s="875"/>
      <c r="P4" s="875"/>
      <c r="Q4" s="875"/>
      <c r="R4" s="875"/>
      <c r="S4" s="875"/>
      <c r="T4" s="875"/>
      <c r="U4" s="875"/>
    </row>
    <row r="5" spans="1:21" hidden="1">
      <c r="A5" s="875"/>
      <c r="B5" s="876"/>
      <c r="C5" s="875"/>
      <c r="D5" s="875"/>
      <c r="E5" s="875"/>
      <c r="F5" s="875"/>
      <c r="G5" s="875"/>
      <c r="H5" s="875"/>
      <c r="I5" s="875"/>
      <c r="J5" s="875"/>
      <c r="K5" s="875"/>
      <c r="L5" s="875"/>
      <c r="M5" s="875"/>
      <c r="N5" s="875"/>
      <c r="O5" s="875"/>
      <c r="P5" s="875"/>
      <c r="Q5" s="875"/>
      <c r="R5" s="875"/>
      <c r="S5" s="875"/>
      <c r="T5" s="875"/>
      <c r="U5" s="875"/>
    </row>
    <row r="6" spans="1:21" hidden="1">
      <c r="A6" s="875"/>
      <c r="B6" s="876"/>
      <c r="C6" s="875"/>
      <c r="D6" s="875"/>
      <c r="E6" s="875"/>
      <c r="F6" s="875"/>
      <c r="G6" s="875"/>
      <c r="H6" s="875"/>
      <c r="I6" s="875"/>
      <c r="J6" s="875"/>
      <c r="K6" s="875"/>
      <c r="L6" s="875"/>
      <c r="M6" s="875"/>
      <c r="N6" s="875"/>
      <c r="O6" s="875"/>
      <c r="P6" s="875"/>
      <c r="Q6" s="875"/>
      <c r="R6" s="875"/>
      <c r="S6" s="875"/>
      <c r="T6" s="875"/>
      <c r="U6" s="875"/>
    </row>
    <row r="7" spans="1:21" hidden="1">
      <c r="A7" s="875"/>
      <c r="B7" s="876"/>
      <c r="C7" s="875"/>
      <c r="D7" s="875"/>
      <c r="E7" s="875"/>
      <c r="F7" s="875"/>
      <c r="G7" s="875"/>
      <c r="H7" s="875"/>
      <c r="I7" s="875"/>
      <c r="J7" s="875"/>
      <c r="K7" s="875"/>
      <c r="L7" s="875"/>
      <c r="M7" s="875"/>
      <c r="N7" s="875"/>
      <c r="O7" s="714" t="b">
        <v>1</v>
      </c>
      <c r="P7" s="714" t="b">
        <v>1</v>
      </c>
      <c r="Q7" s="714" t="b">
        <v>1</v>
      </c>
      <c r="R7" s="714" t="b">
        <v>1</v>
      </c>
      <c r="S7" s="741"/>
      <c r="T7" s="741"/>
      <c r="U7" s="875"/>
    </row>
    <row r="8" spans="1:21" hidden="1">
      <c r="A8" s="875"/>
      <c r="B8" s="876"/>
      <c r="C8" s="875"/>
      <c r="D8" s="875"/>
      <c r="E8" s="875"/>
      <c r="F8" s="875"/>
      <c r="G8" s="875"/>
      <c r="H8" s="875"/>
      <c r="I8" s="875"/>
      <c r="J8" s="875"/>
      <c r="K8" s="875"/>
      <c r="L8" s="875"/>
      <c r="M8" s="875"/>
      <c r="N8" s="875"/>
      <c r="O8" s="875"/>
      <c r="P8" s="875"/>
      <c r="Q8" s="875"/>
      <c r="R8" s="875"/>
      <c r="S8" s="875"/>
      <c r="T8" s="875"/>
      <c r="U8" s="875"/>
    </row>
    <row r="9" spans="1:21" hidden="1">
      <c r="A9" s="875"/>
      <c r="B9" s="876"/>
      <c r="C9" s="875"/>
      <c r="D9" s="875"/>
      <c r="E9" s="875"/>
      <c r="F9" s="875"/>
      <c r="G9" s="875"/>
      <c r="H9" s="875"/>
      <c r="I9" s="875"/>
      <c r="J9" s="875"/>
      <c r="K9" s="875"/>
      <c r="L9" s="875"/>
      <c r="M9" s="875"/>
      <c r="N9" s="875"/>
      <c r="O9" s="875"/>
      <c r="P9" s="875"/>
      <c r="Q9" s="875"/>
      <c r="R9" s="875"/>
      <c r="S9" s="875"/>
      <c r="T9" s="875"/>
      <c r="U9" s="875"/>
    </row>
    <row r="10" spans="1:21" hidden="1">
      <c r="A10" s="875"/>
      <c r="B10" s="876"/>
      <c r="C10" s="875"/>
      <c r="D10" s="875"/>
      <c r="E10" s="875"/>
      <c r="F10" s="875"/>
      <c r="G10" s="875"/>
      <c r="H10" s="875"/>
      <c r="I10" s="875"/>
      <c r="J10" s="875"/>
      <c r="K10" s="875"/>
      <c r="L10" s="875"/>
      <c r="M10" s="875"/>
      <c r="N10" s="875"/>
      <c r="O10" s="875"/>
      <c r="P10" s="875"/>
      <c r="Q10" s="875"/>
      <c r="R10" s="875"/>
      <c r="S10" s="875"/>
      <c r="T10" s="875"/>
      <c r="U10" s="875"/>
    </row>
    <row r="11" spans="1:21" ht="15" hidden="1" customHeight="1">
      <c r="A11" s="875"/>
      <c r="B11" s="876"/>
      <c r="C11" s="875"/>
      <c r="D11" s="875"/>
      <c r="E11" s="875"/>
      <c r="F11" s="875"/>
      <c r="G11" s="875"/>
      <c r="H11" s="875"/>
      <c r="I11" s="875"/>
      <c r="J11" s="875"/>
      <c r="K11" s="875"/>
      <c r="L11" s="875"/>
      <c r="M11" s="695"/>
      <c r="N11" s="875"/>
      <c r="O11" s="875"/>
      <c r="P11" s="875"/>
      <c r="Q11" s="875"/>
      <c r="R11" s="875"/>
      <c r="S11" s="875"/>
      <c r="T11" s="875"/>
      <c r="U11" s="875"/>
    </row>
    <row r="12" spans="1:21" s="282" customFormat="1" ht="20.100000000000001" customHeight="1">
      <c r="A12" s="877"/>
      <c r="B12" s="878"/>
      <c r="C12" s="877"/>
      <c r="D12" s="877"/>
      <c r="E12" s="877"/>
      <c r="F12" s="877"/>
      <c r="G12" s="877"/>
      <c r="H12" s="877"/>
      <c r="I12" s="877"/>
      <c r="J12" s="877"/>
      <c r="K12" s="877"/>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79"/>
      <c r="B14" s="876"/>
      <c r="C14" s="879"/>
      <c r="D14" s="879"/>
      <c r="E14" s="879"/>
      <c r="F14" s="879"/>
      <c r="G14" s="879"/>
      <c r="H14" s="879"/>
      <c r="I14" s="879"/>
      <c r="J14" s="879"/>
      <c r="K14" s="879"/>
      <c r="L14" s="860" t="s">
        <v>359</v>
      </c>
      <c r="M14" s="861" t="s">
        <v>216</v>
      </c>
      <c r="N14" s="860" t="s">
        <v>141</v>
      </c>
      <c r="O14" s="794" t="s">
        <v>2395</v>
      </c>
      <c r="P14" s="794" t="s">
        <v>2395</v>
      </c>
      <c r="Q14" s="794" t="s">
        <v>2395</v>
      </c>
      <c r="R14" s="795" t="s">
        <v>2396</v>
      </c>
      <c r="S14" s="796" t="s">
        <v>2397</v>
      </c>
      <c r="T14" s="796" t="s">
        <v>2397</v>
      </c>
      <c r="U14" s="792" t="s">
        <v>308</v>
      </c>
    </row>
    <row r="15" spans="1:21" s="408" customFormat="1" ht="45" customHeight="1">
      <c r="A15" s="879"/>
      <c r="B15" s="876"/>
      <c r="C15" s="879"/>
      <c r="D15" s="879"/>
      <c r="E15" s="879"/>
      <c r="F15" s="879"/>
      <c r="G15" s="879"/>
      <c r="H15" s="879"/>
      <c r="I15" s="879"/>
      <c r="J15" s="879"/>
      <c r="K15" s="879"/>
      <c r="L15" s="862"/>
      <c r="M15" s="862"/>
      <c r="N15" s="862"/>
      <c r="O15" s="799" t="s">
        <v>271</v>
      </c>
      <c r="P15" s="799" t="s">
        <v>309</v>
      </c>
      <c r="Q15" s="799" t="s">
        <v>289</v>
      </c>
      <c r="R15" s="799" t="s">
        <v>271</v>
      </c>
      <c r="S15" s="796" t="s">
        <v>272</v>
      </c>
      <c r="T15" s="796" t="s">
        <v>271</v>
      </c>
      <c r="U15" s="862"/>
    </row>
    <row r="16" spans="1:21" s="409" customFormat="1">
      <c r="A16" s="808" t="s">
        <v>17</v>
      </c>
      <c r="B16" s="880"/>
      <c r="C16" s="880"/>
      <c r="D16" s="880"/>
      <c r="E16" s="880"/>
      <c r="F16" s="880"/>
      <c r="G16" s="880"/>
      <c r="H16" s="880"/>
      <c r="I16" s="880"/>
      <c r="J16" s="880"/>
      <c r="K16" s="880"/>
      <c r="L16" s="863" t="s">
        <v>2393</v>
      </c>
      <c r="M16" s="704"/>
      <c r="N16" s="704"/>
      <c r="O16" s="864">
        <v>218.74</v>
      </c>
      <c r="P16" s="864">
        <v>0</v>
      </c>
      <c r="Q16" s="864">
        <v>218.74</v>
      </c>
      <c r="R16" s="864">
        <v>218.74</v>
      </c>
      <c r="S16" s="864">
        <v>0</v>
      </c>
      <c r="T16" s="864">
        <v>237.48000000000002</v>
      </c>
      <c r="U16" s="864"/>
    </row>
    <row r="17" spans="1:21" s="409" customFormat="1" ht="22.5">
      <c r="A17" s="881" t="s">
        <v>17</v>
      </c>
      <c r="B17" s="876" t="s">
        <v>1178</v>
      </c>
      <c r="C17" s="880"/>
      <c r="D17" s="880"/>
      <c r="E17" s="880"/>
      <c r="F17" s="880"/>
      <c r="G17" s="880"/>
      <c r="H17" s="880"/>
      <c r="I17" s="880"/>
      <c r="J17" s="880"/>
      <c r="K17" s="880"/>
      <c r="L17" s="882">
        <v>1</v>
      </c>
      <c r="M17" s="883" t="s">
        <v>1079</v>
      </c>
      <c r="N17" s="884" t="s">
        <v>355</v>
      </c>
      <c r="O17" s="885">
        <v>168</v>
      </c>
      <c r="P17" s="885"/>
      <c r="Q17" s="885">
        <v>168</v>
      </c>
      <c r="R17" s="885">
        <v>168</v>
      </c>
      <c r="S17" s="867">
        <v>0</v>
      </c>
      <c r="T17" s="867">
        <v>182.4</v>
      </c>
      <c r="U17" s="886"/>
    </row>
    <row r="18" spans="1:21" s="409" customFormat="1">
      <c r="A18" s="881" t="s">
        <v>17</v>
      </c>
      <c r="B18" s="876"/>
      <c r="C18" s="880"/>
      <c r="D18" s="880"/>
      <c r="E18" s="880"/>
      <c r="F18" s="880"/>
      <c r="G18" s="880"/>
      <c r="H18" s="880"/>
      <c r="I18" s="880"/>
      <c r="J18" s="880">
        <v>1</v>
      </c>
      <c r="K18" s="880"/>
      <c r="L18" s="882"/>
      <c r="M18" s="883"/>
      <c r="N18" s="884"/>
      <c r="O18" s="439"/>
      <c r="P18" s="439"/>
      <c r="Q18" s="439"/>
      <c r="R18" s="439"/>
      <c r="S18" s="216"/>
      <c r="T18" s="216"/>
      <c r="U18" s="493"/>
    </row>
    <row r="19" spans="1:21" s="409" customFormat="1" ht="22.5">
      <c r="A19" s="706">
        <v>1</v>
      </c>
      <c r="B19" s="880"/>
      <c r="C19" s="880"/>
      <c r="D19" s="880"/>
      <c r="E19" s="880"/>
      <c r="F19" s="880"/>
      <c r="G19" s="880"/>
      <c r="H19" s="880"/>
      <c r="I19" s="880"/>
      <c r="J19" s="887" t="s">
        <v>154</v>
      </c>
      <c r="K19" s="677"/>
      <c r="L19" s="882" t="s">
        <v>154</v>
      </c>
      <c r="M19" s="888" t="s">
        <v>2374</v>
      </c>
      <c r="N19" s="884" t="s">
        <v>355</v>
      </c>
      <c r="O19" s="889"/>
      <c r="P19" s="889"/>
      <c r="Q19" s="889"/>
      <c r="R19" s="889"/>
      <c r="S19" s="890">
        <v>0</v>
      </c>
      <c r="T19" s="890">
        <v>182.4</v>
      </c>
      <c r="U19" s="886"/>
    </row>
    <row r="20" spans="1:21" s="409" customFormat="1">
      <c r="A20" s="843">
        <v>1</v>
      </c>
      <c r="B20" s="880"/>
      <c r="C20" s="880"/>
      <c r="D20" s="880"/>
      <c r="E20" s="880"/>
      <c r="F20" s="880"/>
      <c r="G20" s="880"/>
      <c r="H20" s="880"/>
      <c r="I20" s="880"/>
      <c r="J20" s="887"/>
      <c r="K20" s="880"/>
      <c r="L20" s="891" t="s">
        <v>397</v>
      </c>
      <c r="M20" s="892" t="s">
        <v>1080</v>
      </c>
      <c r="N20" s="884" t="s">
        <v>1081</v>
      </c>
      <c r="O20" s="889"/>
      <c r="P20" s="889"/>
      <c r="Q20" s="889"/>
      <c r="R20" s="889"/>
      <c r="S20" s="885"/>
      <c r="T20" s="885">
        <v>1</v>
      </c>
      <c r="U20" s="886"/>
    </row>
    <row r="21" spans="1:21" s="409" customFormat="1">
      <c r="A21" s="843">
        <v>1</v>
      </c>
      <c r="B21" s="880"/>
      <c r="C21" s="880"/>
      <c r="D21" s="880"/>
      <c r="E21" s="880"/>
      <c r="F21" s="880"/>
      <c r="G21" s="880"/>
      <c r="H21" s="880"/>
      <c r="I21" s="880"/>
      <c r="J21" s="887"/>
      <c r="K21" s="880"/>
      <c r="L21" s="891" t="s">
        <v>399</v>
      </c>
      <c r="M21" s="892" t="s">
        <v>1082</v>
      </c>
      <c r="N21" s="884" t="s">
        <v>1083</v>
      </c>
      <c r="O21" s="889"/>
      <c r="P21" s="889"/>
      <c r="Q21" s="889"/>
      <c r="R21" s="889"/>
      <c r="S21" s="885"/>
      <c r="T21" s="885">
        <v>15200</v>
      </c>
      <c r="U21" s="886"/>
    </row>
    <row r="22" spans="1:21" s="409" customFormat="1" ht="22.5">
      <c r="A22" s="881" t="s">
        <v>17</v>
      </c>
      <c r="B22" s="876" t="s">
        <v>1179</v>
      </c>
      <c r="C22" s="880"/>
      <c r="D22" s="880"/>
      <c r="E22" s="880"/>
      <c r="F22" s="880"/>
      <c r="G22" s="880"/>
      <c r="H22" s="880"/>
      <c r="I22" s="880"/>
      <c r="J22" s="880"/>
      <c r="K22" s="880"/>
      <c r="L22" s="882" t="s">
        <v>101</v>
      </c>
      <c r="M22" s="883" t="s">
        <v>1084</v>
      </c>
      <c r="N22" s="884" t="s">
        <v>355</v>
      </c>
      <c r="O22" s="885">
        <v>50.74</v>
      </c>
      <c r="P22" s="885">
        <v>0</v>
      </c>
      <c r="Q22" s="885">
        <v>50.74</v>
      </c>
      <c r="R22" s="885">
        <v>50.74</v>
      </c>
      <c r="S22" s="885">
        <v>0</v>
      </c>
      <c r="T22" s="885">
        <v>55.08</v>
      </c>
      <c r="U22" s="886"/>
    </row>
    <row r="23" spans="1:21" s="409" customFormat="1">
      <c r="A23" s="881" t="s">
        <v>17</v>
      </c>
      <c r="B23" s="876" t="s">
        <v>1180</v>
      </c>
      <c r="C23" s="880"/>
      <c r="D23" s="880"/>
      <c r="E23" s="880"/>
      <c r="F23" s="880"/>
      <c r="G23" s="880"/>
      <c r="H23" s="880"/>
      <c r="I23" s="880"/>
      <c r="J23" s="880"/>
      <c r="K23" s="880"/>
      <c r="L23" s="882" t="s">
        <v>102</v>
      </c>
      <c r="M23" s="883" t="s">
        <v>1085</v>
      </c>
      <c r="N23" s="884" t="s">
        <v>355</v>
      </c>
      <c r="O23" s="885"/>
      <c r="P23" s="885"/>
      <c r="Q23" s="885"/>
      <c r="R23" s="885"/>
      <c r="S23" s="867">
        <v>0</v>
      </c>
      <c r="T23" s="867">
        <v>0</v>
      </c>
      <c r="U23" s="886"/>
    </row>
    <row r="24" spans="1:21" s="409" customFormat="1">
      <c r="A24" s="881" t="s">
        <v>17</v>
      </c>
      <c r="B24" s="876"/>
      <c r="C24" s="880"/>
      <c r="D24" s="880"/>
      <c r="E24" s="880"/>
      <c r="F24" s="880"/>
      <c r="G24" s="880"/>
      <c r="H24" s="880"/>
      <c r="I24" s="880"/>
      <c r="J24" s="880">
        <v>3</v>
      </c>
      <c r="K24" s="880"/>
      <c r="L24" s="882"/>
      <c r="M24" s="883"/>
      <c r="N24" s="884"/>
      <c r="O24" s="439"/>
      <c r="P24" s="439"/>
      <c r="Q24" s="439"/>
      <c r="R24" s="439"/>
      <c r="S24" s="216"/>
      <c r="T24" s="216"/>
      <c r="U24" s="493"/>
    </row>
    <row r="25" spans="1:21" s="409" customFormat="1">
      <c r="A25" s="881" t="s">
        <v>17</v>
      </c>
      <c r="B25" s="876" t="s">
        <v>1181</v>
      </c>
      <c r="C25" s="880"/>
      <c r="D25" s="880"/>
      <c r="E25" s="880"/>
      <c r="F25" s="880"/>
      <c r="G25" s="880"/>
      <c r="H25" s="880"/>
      <c r="I25" s="880"/>
      <c r="J25" s="880"/>
      <c r="K25" s="880"/>
      <c r="L25" s="882" t="s">
        <v>103</v>
      </c>
      <c r="M25" s="883" t="s">
        <v>1086</v>
      </c>
      <c r="N25" s="884" t="s">
        <v>355</v>
      </c>
      <c r="O25" s="885"/>
      <c r="P25" s="885">
        <v>0</v>
      </c>
      <c r="Q25" s="885"/>
      <c r="R25" s="885"/>
      <c r="S25" s="885">
        <v>0</v>
      </c>
      <c r="T25" s="885"/>
      <c r="U25" s="886"/>
    </row>
    <row r="26" spans="1:21" s="409" customFormat="1" ht="22.5">
      <c r="A26" s="881" t="s">
        <v>17</v>
      </c>
      <c r="B26" s="876" t="s">
        <v>1182</v>
      </c>
      <c r="C26" s="880"/>
      <c r="D26" s="880"/>
      <c r="E26" s="880"/>
      <c r="F26" s="880"/>
      <c r="G26" s="880"/>
      <c r="H26" s="880"/>
      <c r="I26" s="880"/>
      <c r="J26" s="880"/>
      <c r="K26" s="880"/>
      <c r="L26" s="882" t="s">
        <v>119</v>
      </c>
      <c r="M26" s="883" t="s">
        <v>1087</v>
      </c>
      <c r="N26" s="884" t="s">
        <v>355</v>
      </c>
      <c r="O26" s="885"/>
      <c r="P26" s="885"/>
      <c r="Q26" s="885"/>
      <c r="R26" s="885"/>
      <c r="S26" s="867">
        <v>0</v>
      </c>
      <c r="T26" s="867">
        <v>0</v>
      </c>
      <c r="U26" s="886"/>
    </row>
    <row r="27" spans="1:21" s="409" customFormat="1">
      <c r="A27" s="881" t="s">
        <v>17</v>
      </c>
      <c r="B27" s="876"/>
      <c r="C27" s="880"/>
      <c r="D27" s="880"/>
      <c r="E27" s="880"/>
      <c r="F27" s="880"/>
      <c r="G27" s="880"/>
      <c r="H27" s="880"/>
      <c r="I27" s="880"/>
      <c r="J27" s="880">
        <v>5</v>
      </c>
      <c r="K27" s="880"/>
      <c r="L27" s="882"/>
      <c r="M27" s="883"/>
      <c r="N27" s="884"/>
      <c r="O27" s="439"/>
      <c r="P27" s="439"/>
      <c r="Q27" s="439"/>
      <c r="R27" s="439"/>
      <c r="S27" s="216"/>
      <c r="T27" s="216"/>
      <c r="U27" s="493"/>
    </row>
    <row r="28" spans="1:21" s="409" customFormat="1" ht="22.5">
      <c r="A28" s="881" t="s">
        <v>17</v>
      </c>
      <c r="B28" s="876" t="s">
        <v>1183</v>
      </c>
      <c r="C28" s="880"/>
      <c r="D28" s="880"/>
      <c r="E28" s="880"/>
      <c r="F28" s="880"/>
      <c r="G28" s="880"/>
      <c r="H28" s="880"/>
      <c r="I28" s="880"/>
      <c r="J28" s="880"/>
      <c r="K28" s="880"/>
      <c r="L28" s="882" t="s">
        <v>123</v>
      </c>
      <c r="M28" s="883" t="s">
        <v>1088</v>
      </c>
      <c r="N28" s="884" t="s">
        <v>355</v>
      </c>
      <c r="O28" s="885">
        <v>0</v>
      </c>
      <c r="P28" s="885">
        <v>0</v>
      </c>
      <c r="Q28" s="885">
        <v>0</v>
      </c>
      <c r="R28" s="885">
        <v>0</v>
      </c>
      <c r="S28" s="885">
        <v>0</v>
      </c>
      <c r="T28" s="885">
        <v>0</v>
      </c>
      <c r="U28" s="886"/>
    </row>
    <row r="29" spans="1:21" s="409" customFormat="1">
      <c r="A29" s="881" t="s">
        <v>17</v>
      </c>
      <c r="B29" s="876" t="s">
        <v>1223</v>
      </c>
      <c r="C29" s="880"/>
      <c r="D29" s="880"/>
      <c r="E29" s="880"/>
      <c r="F29" s="880"/>
      <c r="G29" s="880"/>
      <c r="H29" s="880"/>
      <c r="I29" s="880"/>
      <c r="J29" s="880"/>
      <c r="K29" s="880"/>
      <c r="L29" s="882" t="s">
        <v>124</v>
      </c>
      <c r="M29" s="883" t="s">
        <v>1225</v>
      </c>
      <c r="N29" s="884" t="s">
        <v>355</v>
      </c>
      <c r="O29" s="885"/>
      <c r="P29" s="885"/>
      <c r="Q29" s="885"/>
      <c r="R29" s="885"/>
      <c r="S29" s="867">
        <v>0</v>
      </c>
      <c r="T29" s="867">
        <v>0</v>
      </c>
      <c r="U29" s="886"/>
    </row>
    <row r="30" spans="1:21" s="409" customFormat="1">
      <c r="A30" s="881" t="s">
        <v>17</v>
      </c>
      <c r="B30" s="876"/>
      <c r="C30" s="880"/>
      <c r="D30" s="880"/>
      <c r="E30" s="880"/>
      <c r="F30" s="880"/>
      <c r="G30" s="880"/>
      <c r="H30" s="880"/>
      <c r="I30" s="880"/>
      <c r="J30" s="880">
        <v>7</v>
      </c>
      <c r="K30" s="880"/>
      <c r="L30" s="882"/>
      <c r="M30" s="883"/>
      <c r="N30" s="884"/>
      <c r="O30" s="439"/>
      <c r="P30" s="439"/>
      <c r="Q30" s="439"/>
      <c r="R30" s="439"/>
      <c r="S30" s="216"/>
      <c r="T30" s="216"/>
      <c r="U30" s="493"/>
    </row>
    <row r="31" spans="1:21" s="409" customFormat="1">
      <c r="A31" s="881" t="s">
        <v>17</v>
      </c>
      <c r="B31" s="876" t="s">
        <v>1224</v>
      </c>
      <c r="C31" s="880"/>
      <c r="D31" s="880"/>
      <c r="E31" s="880"/>
      <c r="F31" s="880"/>
      <c r="G31" s="880"/>
      <c r="H31" s="880"/>
      <c r="I31" s="880"/>
      <c r="J31" s="880"/>
      <c r="K31" s="880"/>
      <c r="L31" s="882" t="s">
        <v>125</v>
      </c>
      <c r="M31" s="883" t="s">
        <v>1226</v>
      </c>
      <c r="N31" s="884" t="s">
        <v>355</v>
      </c>
      <c r="O31" s="885">
        <v>0</v>
      </c>
      <c r="P31" s="885">
        <v>0</v>
      </c>
      <c r="Q31" s="885">
        <v>0</v>
      </c>
      <c r="R31" s="885">
        <v>0</v>
      </c>
      <c r="S31" s="885">
        <v>0</v>
      </c>
      <c r="T31" s="885">
        <v>0</v>
      </c>
      <c r="U31" s="886"/>
    </row>
    <row r="32" spans="1:21">
      <c r="A32" s="875"/>
      <c r="B32" s="876"/>
      <c r="C32" s="875"/>
      <c r="D32" s="875"/>
      <c r="E32" s="875"/>
      <c r="F32" s="875"/>
      <c r="G32" s="875"/>
      <c r="H32" s="875"/>
      <c r="I32" s="875"/>
      <c r="J32" s="875"/>
      <c r="K32" s="875"/>
      <c r="L32" s="875"/>
      <c r="M32" s="875"/>
      <c r="N32" s="875"/>
      <c r="O32" s="875"/>
      <c r="P32" s="875"/>
      <c r="Q32" s="875"/>
      <c r="R32" s="875"/>
      <c r="S32" s="875"/>
      <c r="T32" s="875"/>
      <c r="U32" s="875"/>
    </row>
    <row r="33" spans="1:21" s="88" customFormat="1" ht="15" customHeight="1">
      <c r="A33" s="714"/>
      <c r="B33" s="843"/>
      <c r="C33" s="714"/>
      <c r="D33" s="714"/>
      <c r="E33" s="714"/>
      <c r="F33" s="714"/>
      <c r="G33" s="714"/>
      <c r="H33" s="714"/>
      <c r="I33" s="714"/>
      <c r="J33" s="714"/>
      <c r="K33" s="714"/>
      <c r="L33" s="837" t="s">
        <v>1274</v>
      </c>
      <c r="M33" s="837"/>
      <c r="N33" s="837"/>
      <c r="O33" s="837"/>
      <c r="P33" s="837"/>
      <c r="Q33" s="837"/>
      <c r="R33" s="837"/>
      <c r="S33" s="838"/>
      <c r="T33" s="838"/>
      <c r="U33" s="838"/>
    </row>
    <row r="34" spans="1:21" s="88" customFormat="1" ht="32.25" customHeight="1">
      <c r="A34" s="714"/>
      <c r="B34" s="843"/>
      <c r="C34" s="714"/>
      <c r="D34" s="714"/>
      <c r="E34" s="714"/>
      <c r="F34" s="714"/>
      <c r="G34" s="714"/>
      <c r="H34" s="714"/>
      <c r="I34" s="714"/>
      <c r="J34" s="714"/>
      <c r="K34" s="677"/>
      <c r="L34" s="839" t="s">
        <v>2379</v>
      </c>
      <c r="M34" s="840"/>
      <c r="N34" s="840"/>
      <c r="O34" s="840"/>
      <c r="P34" s="840"/>
      <c r="Q34" s="840"/>
      <c r="R34" s="840"/>
      <c r="S34" s="841"/>
      <c r="T34" s="841"/>
      <c r="U34" s="841"/>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K11" zoomScaleNormal="100" zoomScaleSheetLayoutView="100" workbookViewId="0">
      <selection activeCell="O20" sqref="O20"/>
    </sheetView>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893"/>
      <c r="B1" s="894"/>
      <c r="C1" s="893"/>
      <c r="D1" s="893"/>
      <c r="E1" s="893"/>
      <c r="F1" s="893"/>
      <c r="G1" s="893"/>
      <c r="H1" s="893"/>
      <c r="I1" s="893"/>
      <c r="J1" s="893"/>
      <c r="K1" s="893"/>
      <c r="L1" s="893"/>
      <c r="M1" s="893"/>
      <c r="N1" s="893"/>
      <c r="O1" s="893"/>
      <c r="P1" s="893"/>
      <c r="Q1" s="893"/>
      <c r="R1" s="893"/>
      <c r="S1" s="893"/>
      <c r="T1" s="893"/>
      <c r="U1" s="893"/>
    </row>
    <row r="2" spans="1:21" hidden="1">
      <c r="A2" s="893"/>
      <c r="B2" s="894"/>
      <c r="C2" s="893"/>
      <c r="D2" s="893"/>
      <c r="E2" s="893"/>
      <c r="F2" s="893"/>
      <c r="G2" s="893"/>
      <c r="H2" s="893"/>
      <c r="I2" s="893"/>
      <c r="J2" s="893"/>
      <c r="K2" s="893"/>
      <c r="L2" s="893"/>
      <c r="M2" s="893"/>
      <c r="N2" s="893"/>
      <c r="O2" s="893"/>
      <c r="P2" s="893"/>
      <c r="Q2" s="893"/>
      <c r="R2" s="893"/>
      <c r="S2" s="893"/>
      <c r="T2" s="893"/>
      <c r="U2" s="893"/>
    </row>
    <row r="3" spans="1:21" hidden="1">
      <c r="A3" s="893"/>
      <c r="B3" s="894"/>
      <c r="C3" s="893"/>
      <c r="D3" s="893"/>
      <c r="E3" s="893"/>
      <c r="F3" s="893"/>
      <c r="G3" s="893"/>
      <c r="H3" s="893"/>
      <c r="I3" s="893"/>
      <c r="J3" s="893"/>
      <c r="K3" s="893"/>
      <c r="L3" s="893"/>
      <c r="M3" s="893"/>
      <c r="N3" s="893"/>
      <c r="O3" s="893"/>
      <c r="P3" s="893"/>
      <c r="Q3" s="893"/>
      <c r="R3" s="893"/>
      <c r="S3" s="893"/>
      <c r="T3" s="893"/>
      <c r="U3" s="893"/>
    </row>
    <row r="4" spans="1:21" hidden="1">
      <c r="A4" s="893"/>
      <c r="B4" s="894"/>
      <c r="C4" s="893"/>
      <c r="D4" s="893"/>
      <c r="E4" s="893"/>
      <c r="F4" s="893"/>
      <c r="G4" s="893"/>
      <c r="H4" s="893"/>
      <c r="I4" s="893"/>
      <c r="J4" s="893"/>
      <c r="K4" s="893"/>
      <c r="L4" s="893"/>
      <c r="M4" s="893"/>
      <c r="N4" s="893"/>
      <c r="O4" s="893"/>
      <c r="P4" s="893"/>
      <c r="Q4" s="893"/>
      <c r="R4" s="893"/>
      <c r="S4" s="893"/>
      <c r="T4" s="893"/>
      <c r="U4" s="893"/>
    </row>
    <row r="5" spans="1:21" hidden="1">
      <c r="A5" s="893"/>
      <c r="B5" s="894"/>
      <c r="C5" s="893"/>
      <c r="D5" s="893"/>
      <c r="E5" s="893"/>
      <c r="F5" s="893"/>
      <c r="G5" s="893"/>
      <c r="H5" s="893"/>
      <c r="I5" s="893"/>
      <c r="J5" s="893"/>
      <c r="K5" s="893"/>
      <c r="L5" s="893"/>
      <c r="M5" s="893"/>
      <c r="N5" s="893"/>
      <c r="O5" s="893"/>
      <c r="P5" s="893"/>
      <c r="Q5" s="893"/>
      <c r="R5" s="893"/>
      <c r="S5" s="893"/>
      <c r="T5" s="893"/>
      <c r="U5" s="893"/>
    </row>
    <row r="6" spans="1:21" hidden="1">
      <c r="A6" s="893"/>
      <c r="B6" s="894"/>
      <c r="C6" s="893"/>
      <c r="D6" s="893"/>
      <c r="E6" s="893"/>
      <c r="F6" s="893"/>
      <c r="G6" s="893"/>
      <c r="H6" s="893"/>
      <c r="I6" s="893"/>
      <c r="J6" s="893"/>
      <c r="K6" s="893"/>
      <c r="L6" s="893"/>
      <c r="M6" s="893"/>
      <c r="N6" s="893"/>
      <c r="O6" s="893"/>
      <c r="P6" s="893"/>
      <c r="Q6" s="893"/>
      <c r="R6" s="893"/>
      <c r="S6" s="893"/>
      <c r="T6" s="893"/>
      <c r="U6" s="893"/>
    </row>
    <row r="7" spans="1:21" hidden="1">
      <c r="A7" s="893"/>
      <c r="B7" s="894"/>
      <c r="C7" s="893"/>
      <c r="D7" s="893"/>
      <c r="E7" s="893"/>
      <c r="F7" s="893"/>
      <c r="G7" s="893"/>
      <c r="H7" s="893"/>
      <c r="I7" s="893"/>
      <c r="J7" s="893"/>
      <c r="K7" s="893"/>
      <c r="L7" s="893"/>
      <c r="M7" s="893"/>
      <c r="N7" s="893"/>
      <c r="O7" s="714" t="b">
        <v>1</v>
      </c>
      <c r="P7" s="714" t="b">
        <v>1</v>
      </c>
      <c r="Q7" s="714" t="b">
        <v>1</v>
      </c>
      <c r="R7" s="714" t="b">
        <v>1</v>
      </c>
      <c r="S7" s="741"/>
      <c r="T7" s="741"/>
      <c r="U7" s="893"/>
    </row>
    <row r="8" spans="1:21" hidden="1">
      <c r="A8" s="893"/>
      <c r="B8" s="894"/>
      <c r="C8" s="893"/>
      <c r="D8" s="893"/>
      <c r="E8" s="893"/>
      <c r="F8" s="893"/>
      <c r="G8" s="893"/>
      <c r="H8" s="893"/>
      <c r="I8" s="893"/>
      <c r="J8" s="893"/>
      <c r="K8" s="893"/>
      <c r="L8" s="893"/>
      <c r="M8" s="893"/>
      <c r="N8" s="893"/>
      <c r="O8" s="893"/>
      <c r="P8" s="893"/>
      <c r="Q8" s="893"/>
      <c r="R8" s="893"/>
      <c r="S8" s="893"/>
      <c r="T8" s="893"/>
      <c r="U8" s="893"/>
    </row>
    <row r="9" spans="1:21" hidden="1">
      <c r="A9" s="893"/>
      <c r="B9" s="894"/>
      <c r="C9" s="893"/>
      <c r="D9" s="893"/>
      <c r="E9" s="893"/>
      <c r="F9" s="893"/>
      <c r="G9" s="893"/>
      <c r="H9" s="893"/>
      <c r="I9" s="893"/>
      <c r="J9" s="893"/>
      <c r="K9" s="893"/>
      <c r="L9" s="893"/>
      <c r="M9" s="893"/>
      <c r="N9" s="893"/>
      <c r="O9" s="893"/>
      <c r="P9" s="893"/>
      <c r="Q9" s="893"/>
      <c r="R9" s="893"/>
      <c r="S9" s="893"/>
      <c r="T9" s="893"/>
      <c r="U9" s="893"/>
    </row>
    <row r="10" spans="1:21" hidden="1">
      <c r="A10" s="893"/>
      <c r="B10" s="894"/>
      <c r="C10" s="893"/>
      <c r="D10" s="893"/>
      <c r="E10" s="893"/>
      <c r="F10" s="893"/>
      <c r="G10" s="893"/>
      <c r="H10" s="893"/>
      <c r="I10" s="893"/>
      <c r="J10" s="893"/>
      <c r="K10" s="893"/>
      <c r="L10" s="893"/>
      <c r="M10" s="893"/>
      <c r="N10" s="893"/>
      <c r="O10" s="893"/>
      <c r="P10" s="893"/>
      <c r="Q10" s="893"/>
      <c r="R10" s="893"/>
      <c r="S10" s="893"/>
      <c r="T10" s="893"/>
      <c r="U10" s="893"/>
    </row>
    <row r="11" spans="1:21" ht="15" hidden="1" customHeight="1">
      <c r="A11" s="893"/>
      <c r="B11" s="894"/>
      <c r="C11" s="893"/>
      <c r="D11" s="893"/>
      <c r="E11" s="893"/>
      <c r="F11" s="893"/>
      <c r="G11" s="893"/>
      <c r="H11" s="893"/>
      <c r="I11" s="893"/>
      <c r="J11" s="893"/>
      <c r="K11" s="893"/>
      <c r="L11" s="893"/>
      <c r="M11" s="695"/>
      <c r="N11" s="893"/>
      <c r="O11" s="893"/>
      <c r="P11" s="893"/>
      <c r="Q11" s="893"/>
      <c r="R11" s="893"/>
      <c r="S11" s="893"/>
      <c r="T11" s="893"/>
      <c r="U11" s="893"/>
    </row>
    <row r="12" spans="1:21" s="282" customFormat="1" ht="20.25" customHeight="1">
      <c r="A12" s="877"/>
      <c r="B12" s="878"/>
      <c r="C12" s="877"/>
      <c r="D12" s="877"/>
      <c r="E12" s="877"/>
      <c r="F12" s="877"/>
      <c r="G12" s="877"/>
      <c r="H12" s="877"/>
      <c r="I12" s="877"/>
      <c r="J12" s="877"/>
      <c r="K12" s="877"/>
      <c r="L12" s="441" t="s">
        <v>1089</v>
      </c>
      <c r="M12" s="440"/>
      <c r="N12" s="440"/>
      <c r="O12" s="440"/>
      <c r="P12" s="440"/>
      <c r="Q12" s="440"/>
      <c r="R12" s="440"/>
      <c r="S12" s="440"/>
      <c r="T12" s="440"/>
      <c r="U12" s="440"/>
    </row>
    <row r="13" spans="1:21" s="282" customFormat="1">
      <c r="A13" s="877"/>
      <c r="B13" s="878"/>
      <c r="C13" s="877"/>
      <c r="D13" s="877"/>
      <c r="E13" s="877"/>
      <c r="F13" s="877"/>
      <c r="G13" s="877"/>
      <c r="H13" s="877"/>
      <c r="I13" s="877"/>
      <c r="J13" s="877"/>
      <c r="K13" s="877"/>
      <c r="L13" s="442"/>
      <c r="M13" s="443"/>
      <c r="N13" s="443"/>
      <c r="O13" s="443"/>
      <c r="P13" s="443"/>
      <c r="Q13" s="443"/>
      <c r="R13" s="443"/>
      <c r="S13" s="443"/>
      <c r="T13" s="443"/>
      <c r="U13" s="443"/>
    </row>
    <row r="14" spans="1:21" s="414" customFormat="1" ht="31.5" customHeight="1">
      <c r="A14" s="895"/>
      <c r="B14" s="894"/>
      <c r="C14" s="895"/>
      <c r="D14" s="895"/>
      <c r="E14" s="895"/>
      <c r="F14" s="895"/>
      <c r="G14" s="895"/>
      <c r="H14" s="895"/>
      <c r="I14" s="895"/>
      <c r="J14" s="895"/>
      <c r="K14" s="895"/>
      <c r="L14" s="860" t="s">
        <v>359</v>
      </c>
      <c r="M14" s="861" t="s">
        <v>216</v>
      </c>
      <c r="N14" s="860" t="s">
        <v>141</v>
      </c>
      <c r="O14" s="794" t="s">
        <v>2395</v>
      </c>
      <c r="P14" s="794" t="s">
        <v>2395</v>
      </c>
      <c r="Q14" s="794" t="s">
        <v>2395</v>
      </c>
      <c r="R14" s="795" t="s">
        <v>2396</v>
      </c>
      <c r="S14" s="796" t="s">
        <v>2397</v>
      </c>
      <c r="T14" s="796" t="s">
        <v>2397</v>
      </c>
      <c r="U14" s="792" t="s">
        <v>308</v>
      </c>
    </row>
    <row r="15" spans="1:21" s="414" customFormat="1" ht="54" customHeight="1">
      <c r="A15" s="895"/>
      <c r="B15" s="894"/>
      <c r="C15" s="895"/>
      <c r="D15" s="895"/>
      <c r="E15" s="895"/>
      <c r="F15" s="895"/>
      <c r="G15" s="895"/>
      <c r="H15" s="895"/>
      <c r="I15" s="895"/>
      <c r="J15" s="895"/>
      <c r="K15" s="895"/>
      <c r="L15" s="862"/>
      <c r="M15" s="862"/>
      <c r="N15" s="862"/>
      <c r="O15" s="799" t="s">
        <v>271</v>
      </c>
      <c r="P15" s="799" t="s">
        <v>309</v>
      </c>
      <c r="Q15" s="799" t="s">
        <v>289</v>
      </c>
      <c r="R15" s="799" t="s">
        <v>271</v>
      </c>
      <c r="S15" s="796" t="s">
        <v>272</v>
      </c>
      <c r="T15" s="796" t="s">
        <v>271</v>
      </c>
      <c r="U15" s="862"/>
    </row>
    <row r="16" spans="1:21" s="415" customFormat="1">
      <c r="A16" s="808" t="s">
        <v>17</v>
      </c>
      <c r="B16" s="896"/>
      <c r="C16" s="896"/>
      <c r="D16" s="896"/>
      <c r="E16" s="896"/>
      <c r="F16" s="896"/>
      <c r="G16" s="896"/>
      <c r="H16" s="896"/>
      <c r="I16" s="896"/>
      <c r="J16" s="896"/>
      <c r="K16" s="896"/>
      <c r="L16" s="863" t="s">
        <v>2393</v>
      </c>
      <c r="M16" s="704"/>
      <c r="N16" s="704"/>
      <c r="O16" s="864">
        <v>0</v>
      </c>
      <c r="P16" s="864">
        <v>0</v>
      </c>
      <c r="Q16" s="864">
        <v>0</v>
      </c>
      <c r="R16" s="864">
        <v>0</v>
      </c>
      <c r="S16" s="864">
        <v>0</v>
      </c>
      <c r="T16" s="864">
        <v>0</v>
      </c>
      <c r="U16" s="842"/>
    </row>
    <row r="17" spans="1:21" s="415" customFormat="1" ht="22.5">
      <c r="A17" s="881" t="s">
        <v>17</v>
      </c>
      <c r="B17" s="896"/>
      <c r="C17" s="896"/>
      <c r="D17" s="896"/>
      <c r="E17" s="896"/>
      <c r="F17" s="896"/>
      <c r="G17" s="896"/>
      <c r="H17" s="896"/>
      <c r="I17" s="896"/>
      <c r="J17" s="896"/>
      <c r="K17" s="896"/>
      <c r="L17" s="897">
        <v>1</v>
      </c>
      <c r="M17" s="883" t="s">
        <v>1087</v>
      </c>
      <c r="N17" s="884" t="s">
        <v>355</v>
      </c>
      <c r="O17" s="898">
        <v>0</v>
      </c>
      <c r="P17" s="898">
        <v>0</v>
      </c>
      <c r="Q17" s="898">
        <v>0</v>
      </c>
      <c r="R17" s="898">
        <v>0</v>
      </c>
      <c r="S17" s="898">
        <v>0</v>
      </c>
      <c r="T17" s="898">
        <v>0</v>
      </c>
      <c r="U17" s="899"/>
    </row>
    <row r="18" spans="1:21" s="415" customFormat="1" ht="22.5">
      <c r="A18" s="881" t="s">
        <v>17</v>
      </c>
      <c r="B18" s="896"/>
      <c r="C18" s="896"/>
      <c r="D18" s="896"/>
      <c r="E18" s="896"/>
      <c r="F18" s="896"/>
      <c r="G18" s="896"/>
      <c r="H18" s="896"/>
      <c r="I18" s="896"/>
      <c r="J18" s="896"/>
      <c r="K18" s="896"/>
      <c r="L18" s="897" t="s">
        <v>101</v>
      </c>
      <c r="M18" s="883" t="s">
        <v>1088</v>
      </c>
      <c r="N18" s="884" t="s">
        <v>355</v>
      </c>
      <c r="O18" s="898">
        <v>0</v>
      </c>
      <c r="P18" s="898">
        <v>0</v>
      </c>
      <c r="Q18" s="898">
        <v>0</v>
      </c>
      <c r="R18" s="898">
        <v>0</v>
      </c>
      <c r="S18" s="898">
        <v>0</v>
      </c>
      <c r="T18" s="898">
        <v>0</v>
      </c>
      <c r="U18" s="899"/>
    </row>
    <row r="19" spans="1:21" s="415" customFormat="1" ht="33.75">
      <c r="A19" s="881" t="s">
        <v>17</v>
      </c>
      <c r="B19" s="894" t="s">
        <v>1184</v>
      </c>
      <c r="C19" s="896"/>
      <c r="D19" s="896"/>
      <c r="E19" s="896"/>
      <c r="F19" s="896"/>
      <c r="G19" s="896"/>
      <c r="H19" s="896"/>
      <c r="I19" s="896"/>
      <c r="J19" s="896"/>
      <c r="K19" s="896"/>
      <c r="L19" s="897" t="s">
        <v>102</v>
      </c>
      <c r="M19" s="883" t="s">
        <v>1090</v>
      </c>
      <c r="N19" s="884" t="s">
        <v>355</v>
      </c>
      <c r="O19" s="890">
        <v>0</v>
      </c>
      <c r="P19" s="890">
        <v>0</v>
      </c>
      <c r="Q19" s="890">
        <v>0</v>
      </c>
      <c r="R19" s="890">
        <v>0</v>
      </c>
      <c r="S19" s="890">
        <v>0</v>
      </c>
      <c r="T19" s="890">
        <v>0</v>
      </c>
      <c r="U19" s="899"/>
    </row>
    <row r="20" spans="1:21" s="415" customFormat="1">
      <c r="A20" s="881" t="s">
        <v>17</v>
      </c>
      <c r="B20" s="894"/>
      <c r="C20" s="896"/>
      <c r="D20" s="896"/>
      <c r="E20" s="896"/>
      <c r="F20" s="896"/>
      <c r="G20" s="896"/>
      <c r="H20" s="896"/>
      <c r="I20" s="896"/>
      <c r="J20" s="896"/>
      <c r="K20" s="896"/>
      <c r="L20" s="897" t="s">
        <v>158</v>
      </c>
      <c r="M20" s="900" t="s">
        <v>468</v>
      </c>
      <c r="N20" s="884" t="s">
        <v>355</v>
      </c>
      <c r="O20" s="901"/>
      <c r="P20" s="901"/>
      <c r="Q20" s="901"/>
      <c r="R20" s="901"/>
      <c r="S20" s="901"/>
      <c r="T20" s="901"/>
      <c r="U20" s="899"/>
    </row>
    <row r="21" spans="1:21" s="415" customFormat="1">
      <c r="A21" s="881" t="s">
        <v>17</v>
      </c>
      <c r="B21" s="894"/>
      <c r="C21" s="896"/>
      <c r="D21" s="896"/>
      <c r="E21" s="896"/>
      <c r="F21" s="896"/>
      <c r="G21" s="896"/>
      <c r="H21" s="896"/>
      <c r="I21" s="896"/>
      <c r="J21" s="896"/>
      <c r="K21" s="896"/>
      <c r="L21" s="897" t="s">
        <v>159</v>
      </c>
      <c r="M21" s="900" t="s">
        <v>469</v>
      </c>
      <c r="N21" s="884" t="s">
        <v>355</v>
      </c>
      <c r="O21" s="901"/>
      <c r="P21" s="901"/>
      <c r="Q21" s="901"/>
      <c r="R21" s="901"/>
      <c r="S21" s="901"/>
      <c r="T21" s="901"/>
      <c r="U21" s="899"/>
    </row>
    <row r="22" spans="1:21" s="415" customFormat="1">
      <c r="A22" s="881" t="s">
        <v>17</v>
      </c>
      <c r="B22" s="894"/>
      <c r="C22" s="896"/>
      <c r="D22" s="896"/>
      <c r="E22" s="896"/>
      <c r="F22" s="896"/>
      <c r="G22" s="896"/>
      <c r="H22" s="896"/>
      <c r="I22" s="896"/>
      <c r="J22" s="896"/>
      <c r="K22" s="896"/>
      <c r="L22" s="897" t="s">
        <v>372</v>
      </c>
      <c r="M22" s="900" t="s">
        <v>470</v>
      </c>
      <c r="N22" s="884" t="s">
        <v>355</v>
      </c>
      <c r="O22" s="901"/>
      <c r="P22" s="901"/>
      <c r="Q22" s="901"/>
      <c r="R22" s="901"/>
      <c r="S22" s="901"/>
      <c r="T22" s="901"/>
      <c r="U22" s="899"/>
    </row>
    <row r="23" spans="1:21" s="415" customFormat="1">
      <c r="A23" s="881" t="s">
        <v>17</v>
      </c>
      <c r="B23" s="894"/>
      <c r="C23" s="896"/>
      <c r="D23" s="896"/>
      <c r="E23" s="896"/>
      <c r="F23" s="896"/>
      <c r="G23" s="896"/>
      <c r="H23" s="896"/>
      <c r="I23" s="896"/>
      <c r="J23" s="896"/>
      <c r="K23" s="896"/>
      <c r="L23" s="897" t="s">
        <v>373</v>
      </c>
      <c r="M23" s="900" t="s">
        <v>471</v>
      </c>
      <c r="N23" s="884" t="s">
        <v>355</v>
      </c>
      <c r="O23" s="901"/>
      <c r="P23" s="901"/>
      <c r="Q23" s="901"/>
      <c r="R23" s="901"/>
      <c r="S23" s="901"/>
      <c r="T23" s="901"/>
      <c r="U23" s="899"/>
    </row>
    <row r="24" spans="1:21" s="415" customFormat="1">
      <c r="A24" s="881" t="s">
        <v>17</v>
      </c>
      <c r="B24" s="894"/>
      <c r="C24" s="896"/>
      <c r="D24" s="896"/>
      <c r="E24" s="896"/>
      <c r="F24" s="896"/>
      <c r="G24" s="896"/>
      <c r="H24" s="896"/>
      <c r="I24" s="896"/>
      <c r="J24" s="896"/>
      <c r="K24" s="896"/>
      <c r="L24" s="897" t="s">
        <v>374</v>
      </c>
      <c r="M24" s="900" t="s">
        <v>472</v>
      </c>
      <c r="N24" s="884" t="s">
        <v>355</v>
      </c>
      <c r="O24" s="901"/>
      <c r="P24" s="901"/>
      <c r="Q24" s="901"/>
      <c r="R24" s="901"/>
      <c r="S24" s="901"/>
      <c r="T24" s="901"/>
      <c r="U24" s="899"/>
    </row>
    <row r="25" spans="1:21" s="415" customFormat="1">
      <c r="A25" s="881" t="s">
        <v>17</v>
      </c>
      <c r="B25" s="894"/>
      <c r="C25" s="896"/>
      <c r="D25" s="896"/>
      <c r="E25" s="896"/>
      <c r="F25" s="896"/>
      <c r="G25" s="896"/>
      <c r="H25" s="896"/>
      <c r="I25" s="896"/>
      <c r="J25" s="896"/>
      <c r="K25" s="896"/>
      <c r="L25" s="897" t="s">
        <v>1091</v>
      </c>
      <c r="M25" s="900" t="s">
        <v>473</v>
      </c>
      <c r="N25" s="884" t="s">
        <v>355</v>
      </c>
      <c r="O25" s="901"/>
      <c r="P25" s="901"/>
      <c r="Q25" s="901"/>
      <c r="R25" s="901"/>
      <c r="S25" s="901"/>
      <c r="T25" s="901"/>
      <c r="U25" s="899"/>
    </row>
    <row r="26" spans="1:21" s="415" customFormat="1">
      <c r="A26" s="881" t="s">
        <v>17</v>
      </c>
      <c r="B26" s="894" t="s">
        <v>1305</v>
      </c>
      <c r="C26" s="896"/>
      <c r="D26" s="896"/>
      <c r="E26" s="896"/>
      <c r="F26" s="896"/>
      <c r="G26" s="896"/>
      <c r="H26" s="896"/>
      <c r="I26" s="896"/>
      <c r="J26" s="896"/>
      <c r="K26" s="896"/>
      <c r="L26" s="897" t="s">
        <v>1092</v>
      </c>
      <c r="M26" s="900" t="s">
        <v>1306</v>
      </c>
      <c r="N26" s="884" t="s">
        <v>355</v>
      </c>
      <c r="O26" s="901"/>
      <c r="P26" s="901"/>
      <c r="Q26" s="901"/>
      <c r="R26" s="901"/>
      <c r="S26" s="901"/>
      <c r="T26" s="901"/>
      <c r="U26" s="899"/>
    </row>
    <row r="27" spans="1:21" s="415" customFormat="1" ht="45">
      <c r="A27" s="881" t="s">
        <v>17</v>
      </c>
      <c r="B27" s="894" t="s">
        <v>1185</v>
      </c>
      <c r="C27" s="896"/>
      <c r="D27" s="896"/>
      <c r="E27" s="896"/>
      <c r="F27" s="896"/>
      <c r="G27" s="896"/>
      <c r="H27" s="896"/>
      <c r="I27" s="896"/>
      <c r="J27" s="896"/>
      <c r="K27" s="896"/>
      <c r="L27" s="897" t="s">
        <v>103</v>
      </c>
      <c r="M27" s="883" t="s">
        <v>1093</v>
      </c>
      <c r="N27" s="884" t="s">
        <v>355</v>
      </c>
      <c r="O27" s="901"/>
      <c r="P27" s="901"/>
      <c r="Q27" s="901"/>
      <c r="R27" s="901"/>
      <c r="S27" s="901"/>
      <c r="T27" s="901"/>
      <c r="U27" s="899"/>
    </row>
    <row r="28" spans="1:21" s="415" customFormat="1">
      <c r="A28" s="881" t="s">
        <v>17</v>
      </c>
      <c r="B28" s="894" t="s">
        <v>1186</v>
      </c>
      <c r="C28" s="896"/>
      <c r="D28" s="896"/>
      <c r="E28" s="896"/>
      <c r="F28" s="896"/>
      <c r="G28" s="896"/>
      <c r="H28" s="896"/>
      <c r="I28" s="896"/>
      <c r="J28" s="896"/>
      <c r="K28" s="896"/>
      <c r="L28" s="897" t="s">
        <v>119</v>
      </c>
      <c r="M28" s="883" t="s">
        <v>1094</v>
      </c>
      <c r="N28" s="884" t="s">
        <v>355</v>
      </c>
      <c r="O28" s="901"/>
      <c r="P28" s="901"/>
      <c r="Q28" s="901"/>
      <c r="R28" s="901"/>
      <c r="S28" s="901"/>
      <c r="T28" s="901"/>
      <c r="U28" s="899"/>
    </row>
    <row r="29" spans="1:21" s="415" customFormat="1">
      <c r="A29" s="881" t="s">
        <v>17</v>
      </c>
      <c r="B29" s="894" t="s">
        <v>1187</v>
      </c>
      <c r="C29" s="896"/>
      <c r="D29" s="896"/>
      <c r="E29" s="896"/>
      <c r="F29" s="896"/>
      <c r="G29" s="896"/>
      <c r="H29" s="896"/>
      <c r="I29" s="896"/>
      <c r="J29" s="896"/>
      <c r="K29" s="896"/>
      <c r="L29" s="897" t="s">
        <v>123</v>
      </c>
      <c r="M29" s="883" t="s">
        <v>1095</v>
      </c>
      <c r="N29" s="884" t="s">
        <v>355</v>
      </c>
      <c r="O29" s="901"/>
      <c r="P29" s="901"/>
      <c r="Q29" s="901"/>
      <c r="R29" s="901"/>
      <c r="S29" s="901"/>
      <c r="T29" s="901"/>
      <c r="U29" s="899"/>
    </row>
    <row r="30" spans="1:21" s="415" customFormat="1">
      <c r="A30" s="881" t="s">
        <v>17</v>
      </c>
      <c r="B30" s="894" t="s">
        <v>1188</v>
      </c>
      <c r="C30" s="896"/>
      <c r="D30" s="896"/>
      <c r="E30" s="896"/>
      <c r="F30" s="896"/>
      <c r="G30" s="896"/>
      <c r="H30" s="896"/>
      <c r="I30" s="896"/>
      <c r="J30" s="896"/>
      <c r="K30" s="896"/>
      <c r="L30" s="897" t="s">
        <v>124</v>
      </c>
      <c r="M30" s="883" t="s">
        <v>1096</v>
      </c>
      <c r="N30" s="884" t="s">
        <v>355</v>
      </c>
      <c r="O30" s="901"/>
      <c r="P30" s="901"/>
      <c r="Q30" s="901"/>
      <c r="R30" s="901"/>
      <c r="S30" s="901"/>
      <c r="T30" s="901"/>
      <c r="U30" s="899"/>
    </row>
    <row r="31" spans="1:21" s="415" customFormat="1">
      <c r="A31" s="881" t="s">
        <v>17</v>
      </c>
      <c r="B31" s="894" t="s">
        <v>1189</v>
      </c>
      <c r="C31" s="896"/>
      <c r="D31" s="896"/>
      <c r="E31" s="896"/>
      <c r="F31" s="896"/>
      <c r="G31" s="896"/>
      <c r="H31" s="896"/>
      <c r="I31" s="896"/>
      <c r="J31" s="896"/>
      <c r="K31" s="896"/>
      <c r="L31" s="897" t="s">
        <v>125</v>
      </c>
      <c r="M31" s="883" t="s">
        <v>1097</v>
      </c>
      <c r="N31" s="884" t="s">
        <v>355</v>
      </c>
      <c r="O31" s="890">
        <v>0</v>
      </c>
      <c r="P31" s="890">
        <v>0</v>
      </c>
      <c r="Q31" s="890">
        <v>0</v>
      </c>
      <c r="R31" s="890">
        <v>0</v>
      </c>
      <c r="S31" s="890">
        <v>0</v>
      </c>
      <c r="T31" s="890">
        <v>0</v>
      </c>
      <c r="U31" s="899"/>
    </row>
    <row r="32" spans="1:21" s="415" customFormat="1">
      <c r="A32" s="881" t="s">
        <v>17</v>
      </c>
      <c r="B32" s="894" t="s">
        <v>1190</v>
      </c>
      <c r="C32" s="896"/>
      <c r="D32" s="896"/>
      <c r="E32" s="896"/>
      <c r="F32" s="896"/>
      <c r="G32" s="896"/>
      <c r="H32" s="896"/>
      <c r="I32" s="896"/>
      <c r="J32" s="896"/>
      <c r="K32" s="896"/>
      <c r="L32" s="897" t="s">
        <v>146</v>
      </c>
      <c r="M32" s="900" t="s">
        <v>1098</v>
      </c>
      <c r="N32" s="884" t="s">
        <v>355</v>
      </c>
      <c r="O32" s="901"/>
      <c r="P32" s="901"/>
      <c r="Q32" s="901"/>
      <c r="R32" s="901"/>
      <c r="S32" s="901"/>
      <c r="T32" s="901"/>
      <c r="U32" s="899"/>
    </row>
    <row r="33" spans="1:21" s="415" customFormat="1" ht="45">
      <c r="A33" s="881" t="s">
        <v>17</v>
      </c>
      <c r="B33" s="894" t="s">
        <v>1191</v>
      </c>
      <c r="C33" s="896"/>
      <c r="D33" s="896"/>
      <c r="E33" s="896"/>
      <c r="F33" s="896"/>
      <c r="G33" s="896"/>
      <c r="H33" s="896"/>
      <c r="I33" s="896"/>
      <c r="J33" s="896"/>
      <c r="K33" s="896"/>
      <c r="L33" s="897" t="s">
        <v>187</v>
      </c>
      <c r="M33" s="900" t="s">
        <v>1099</v>
      </c>
      <c r="N33" s="884" t="s">
        <v>355</v>
      </c>
      <c r="O33" s="901"/>
      <c r="P33" s="901"/>
      <c r="Q33" s="901"/>
      <c r="R33" s="901"/>
      <c r="S33" s="901"/>
      <c r="T33" s="901"/>
      <c r="U33" s="899"/>
    </row>
    <row r="34" spans="1:21" s="415" customFormat="1">
      <c r="A34" s="881" t="s">
        <v>17</v>
      </c>
      <c r="B34" s="894" t="s">
        <v>1307</v>
      </c>
      <c r="C34" s="896"/>
      <c r="D34" s="896"/>
      <c r="E34" s="896"/>
      <c r="F34" s="896"/>
      <c r="G34" s="896"/>
      <c r="H34" s="896"/>
      <c r="I34" s="896"/>
      <c r="J34" s="896"/>
      <c r="K34" s="896"/>
      <c r="L34" s="897" t="s">
        <v>393</v>
      </c>
      <c r="M34" s="900" t="s">
        <v>1308</v>
      </c>
      <c r="N34" s="884" t="s">
        <v>355</v>
      </c>
      <c r="O34" s="901"/>
      <c r="P34" s="901"/>
      <c r="Q34" s="901"/>
      <c r="R34" s="901"/>
      <c r="S34" s="901"/>
      <c r="T34" s="901"/>
      <c r="U34" s="899"/>
    </row>
    <row r="35" spans="1:21">
      <c r="A35" s="893"/>
      <c r="B35" s="894"/>
      <c r="C35" s="893"/>
      <c r="D35" s="893"/>
      <c r="E35" s="893"/>
      <c r="F35" s="893"/>
      <c r="G35" s="893"/>
      <c r="H35" s="893"/>
      <c r="I35" s="893"/>
      <c r="J35" s="893"/>
      <c r="K35" s="893"/>
      <c r="L35" s="893"/>
      <c r="M35" s="893"/>
      <c r="N35" s="893"/>
      <c r="O35" s="893"/>
      <c r="P35" s="893"/>
      <c r="Q35" s="893"/>
      <c r="R35" s="893"/>
      <c r="S35" s="893"/>
      <c r="T35" s="893"/>
      <c r="U35" s="893"/>
    </row>
    <row r="36" spans="1:21" s="88" customFormat="1" ht="15" customHeight="1">
      <c r="A36" s="714"/>
      <c r="B36" s="843"/>
      <c r="C36" s="714"/>
      <c r="D36" s="714"/>
      <c r="E36" s="714"/>
      <c r="F36" s="714"/>
      <c r="G36" s="714"/>
      <c r="H36" s="714"/>
      <c r="I36" s="714"/>
      <c r="J36" s="714"/>
      <c r="K36" s="714"/>
      <c r="L36" s="837" t="s">
        <v>1274</v>
      </c>
      <c r="M36" s="837"/>
      <c r="N36" s="837"/>
      <c r="O36" s="837"/>
      <c r="P36" s="837"/>
      <c r="Q36" s="837"/>
      <c r="R36" s="837"/>
      <c r="S36" s="838"/>
      <c r="T36" s="838"/>
      <c r="U36" s="838"/>
    </row>
    <row r="37" spans="1:21" s="88" customFormat="1" ht="15" customHeight="1">
      <c r="A37" s="714"/>
      <c r="B37" s="843"/>
      <c r="C37" s="714"/>
      <c r="D37" s="714"/>
      <c r="E37" s="714"/>
      <c r="F37" s="714"/>
      <c r="G37" s="714"/>
      <c r="H37" s="714"/>
      <c r="I37" s="714"/>
      <c r="J37" s="714"/>
      <c r="K37" s="677"/>
      <c r="L37" s="840"/>
      <c r="M37" s="840"/>
      <c r="N37" s="840"/>
      <c r="O37" s="840"/>
      <c r="P37" s="840"/>
      <c r="Q37" s="840"/>
      <c r="R37" s="840"/>
      <c r="S37" s="841"/>
      <c r="T37" s="841"/>
      <c r="U37" s="841"/>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72"/>
      <c r="B1" s="872"/>
      <c r="C1" s="872"/>
      <c r="D1" s="872"/>
      <c r="E1" s="872"/>
      <c r="F1" s="872"/>
      <c r="G1" s="872"/>
      <c r="H1" s="872"/>
      <c r="I1" s="872"/>
      <c r="J1" s="872"/>
      <c r="K1" s="872"/>
      <c r="L1" s="872"/>
      <c r="M1" s="872"/>
      <c r="N1" s="871"/>
      <c r="O1" s="871"/>
      <c r="P1" s="871"/>
      <c r="Q1" s="871"/>
      <c r="R1" s="871"/>
      <c r="S1" s="714">
        <v>2024</v>
      </c>
      <c r="T1" s="714">
        <v>2024</v>
      </c>
      <c r="U1" s="872"/>
    </row>
    <row r="2" spans="1:21" hidden="1">
      <c r="A2" s="872"/>
      <c r="B2" s="872"/>
      <c r="C2" s="872"/>
      <c r="D2" s="872"/>
      <c r="E2" s="872"/>
      <c r="F2" s="872"/>
      <c r="G2" s="872"/>
      <c r="H2" s="872"/>
      <c r="I2" s="872"/>
      <c r="J2" s="872"/>
      <c r="K2" s="872"/>
      <c r="L2" s="872"/>
      <c r="M2" s="872"/>
      <c r="N2" s="871"/>
      <c r="O2" s="871"/>
      <c r="P2" s="871"/>
      <c r="Q2" s="871"/>
      <c r="R2" s="871"/>
      <c r="S2" s="714"/>
      <c r="T2" s="714"/>
      <c r="U2" s="872"/>
    </row>
    <row r="3" spans="1:21" hidden="1">
      <c r="A3" s="872"/>
      <c r="B3" s="872"/>
      <c r="C3" s="872"/>
      <c r="D3" s="872"/>
      <c r="E3" s="872"/>
      <c r="F3" s="872"/>
      <c r="G3" s="872"/>
      <c r="H3" s="872"/>
      <c r="I3" s="872"/>
      <c r="J3" s="872"/>
      <c r="K3" s="872"/>
      <c r="L3" s="872"/>
      <c r="M3" s="872"/>
      <c r="N3" s="871"/>
      <c r="O3" s="871"/>
      <c r="P3" s="871"/>
      <c r="Q3" s="871"/>
      <c r="R3" s="871"/>
      <c r="S3" s="714"/>
      <c r="T3" s="714"/>
      <c r="U3" s="872"/>
    </row>
    <row r="4" spans="1:21" hidden="1">
      <c r="A4" s="872"/>
      <c r="B4" s="872"/>
      <c r="C4" s="872"/>
      <c r="D4" s="872"/>
      <c r="E4" s="872"/>
      <c r="F4" s="872"/>
      <c r="G4" s="872"/>
      <c r="H4" s="872"/>
      <c r="I4" s="872"/>
      <c r="J4" s="872"/>
      <c r="K4" s="872"/>
      <c r="L4" s="872"/>
      <c r="M4" s="872"/>
      <c r="N4" s="871"/>
      <c r="O4" s="871"/>
      <c r="P4" s="871"/>
      <c r="Q4" s="871"/>
      <c r="R4" s="871"/>
      <c r="S4" s="714"/>
      <c r="T4" s="714"/>
      <c r="U4" s="872"/>
    </row>
    <row r="5" spans="1:21" hidden="1">
      <c r="A5" s="872"/>
      <c r="B5" s="872"/>
      <c r="C5" s="872"/>
      <c r="D5" s="872"/>
      <c r="E5" s="872"/>
      <c r="F5" s="872"/>
      <c r="G5" s="872"/>
      <c r="H5" s="872"/>
      <c r="I5" s="872"/>
      <c r="J5" s="872"/>
      <c r="K5" s="872"/>
      <c r="L5" s="872"/>
      <c r="M5" s="872"/>
      <c r="N5" s="871"/>
      <c r="O5" s="871"/>
      <c r="P5" s="871"/>
      <c r="Q5" s="871"/>
      <c r="R5" s="871"/>
      <c r="S5" s="714"/>
      <c r="T5" s="714"/>
      <c r="U5" s="872"/>
    </row>
    <row r="6" spans="1:21" hidden="1">
      <c r="A6" s="872"/>
      <c r="B6" s="872"/>
      <c r="C6" s="872"/>
      <c r="D6" s="872"/>
      <c r="E6" s="872"/>
      <c r="F6" s="872"/>
      <c r="G6" s="872"/>
      <c r="H6" s="872"/>
      <c r="I6" s="872"/>
      <c r="J6" s="872"/>
      <c r="K6" s="872"/>
      <c r="L6" s="872"/>
      <c r="M6" s="872"/>
      <c r="N6" s="871"/>
      <c r="O6" s="871"/>
      <c r="P6" s="871"/>
      <c r="Q6" s="871"/>
      <c r="R6" s="871"/>
      <c r="S6" s="714"/>
      <c r="T6" s="714"/>
      <c r="U6" s="872"/>
    </row>
    <row r="7" spans="1:21" hidden="1">
      <c r="A7" s="872"/>
      <c r="B7" s="872"/>
      <c r="C7" s="872"/>
      <c r="D7" s="872"/>
      <c r="E7" s="872"/>
      <c r="F7" s="872"/>
      <c r="G7" s="872"/>
      <c r="H7" s="872"/>
      <c r="I7" s="872"/>
      <c r="J7" s="872"/>
      <c r="K7" s="872"/>
      <c r="L7" s="872"/>
      <c r="M7" s="872"/>
      <c r="N7" s="871"/>
      <c r="O7" s="714" t="b">
        <v>1</v>
      </c>
      <c r="P7" s="714" t="b">
        <v>1</v>
      </c>
      <c r="Q7" s="714" t="b">
        <v>1</v>
      </c>
      <c r="R7" s="714" t="b">
        <v>1</v>
      </c>
      <c r="S7" s="741"/>
      <c r="T7" s="741"/>
      <c r="U7" s="714"/>
    </row>
    <row r="8" spans="1:21" hidden="1">
      <c r="A8" s="872"/>
      <c r="B8" s="872"/>
      <c r="C8" s="872"/>
      <c r="D8" s="872"/>
      <c r="E8" s="872"/>
      <c r="F8" s="872"/>
      <c r="G8" s="872"/>
      <c r="H8" s="872"/>
      <c r="I8" s="872"/>
      <c r="J8" s="872"/>
      <c r="K8" s="872"/>
      <c r="L8" s="872"/>
      <c r="M8" s="872"/>
      <c r="N8" s="871"/>
      <c r="O8" s="871"/>
      <c r="P8" s="871"/>
      <c r="Q8" s="871"/>
      <c r="R8" s="871"/>
      <c r="S8" s="871"/>
      <c r="T8" s="871"/>
      <c r="U8" s="872"/>
    </row>
    <row r="9" spans="1:21" hidden="1">
      <c r="A9" s="872"/>
      <c r="B9" s="872"/>
      <c r="C9" s="872"/>
      <c r="D9" s="872"/>
      <c r="E9" s="872"/>
      <c r="F9" s="872"/>
      <c r="G9" s="872"/>
      <c r="H9" s="872"/>
      <c r="I9" s="872"/>
      <c r="J9" s="872"/>
      <c r="K9" s="872"/>
      <c r="L9" s="872"/>
      <c r="M9" s="872"/>
      <c r="N9" s="871"/>
      <c r="O9" s="871"/>
      <c r="P9" s="871"/>
      <c r="Q9" s="871"/>
      <c r="R9" s="871"/>
      <c r="S9" s="871"/>
      <c r="T9" s="871"/>
      <c r="U9" s="872"/>
    </row>
    <row r="10" spans="1:21" hidden="1">
      <c r="A10" s="872"/>
      <c r="B10" s="872"/>
      <c r="C10" s="872"/>
      <c r="D10" s="872"/>
      <c r="E10" s="872"/>
      <c r="F10" s="872"/>
      <c r="G10" s="872"/>
      <c r="H10" s="872"/>
      <c r="I10" s="872"/>
      <c r="J10" s="872"/>
      <c r="K10" s="872"/>
      <c r="L10" s="872"/>
      <c r="M10" s="872"/>
      <c r="N10" s="871"/>
      <c r="O10" s="871"/>
      <c r="P10" s="871"/>
      <c r="Q10" s="871"/>
      <c r="R10" s="871"/>
      <c r="S10" s="871"/>
      <c r="T10" s="871"/>
      <c r="U10" s="872"/>
    </row>
    <row r="11" spans="1:21" ht="15" hidden="1" customHeight="1">
      <c r="A11" s="872"/>
      <c r="B11" s="872"/>
      <c r="C11" s="872"/>
      <c r="D11" s="872"/>
      <c r="E11" s="872"/>
      <c r="F11" s="872"/>
      <c r="G11" s="872"/>
      <c r="H11" s="872"/>
      <c r="I11" s="872"/>
      <c r="J11" s="872"/>
      <c r="K11" s="872"/>
      <c r="L11" s="872"/>
      <c r="M11" s="695"/>
      <c r="N11" s="871"/>
      <c r="O11" s="871"/>
      <c r="P11" s="871"/>
      <c r="Q11" s="871"/>
      <c r="R11" s="871"/>
      <c r="S11" s="871"/>
      <c r="T11" s="871"/>
      <c r="U11" s="872"/>
    </row>
    <row r="12" spans="1:21" s="203" customFormat="1" ht="20.100000000000001" customHeight="1">
      <c r="A12" s="902"/>
      <c r="B12" s="902"/>
      <c r="C12" s="902"/>
      <c r="D12" s="902"/>
      <c r="E12" s="902"/>
      <c r="F12" s="902"/>
      <c r="G12" s="902"/>
      <c r="H12" s="902"/>
      <c r="I12" s="902"/>
      <c r="J12" s="902"/>
      <c r="K12" s="902"/>
      <c r="L12" s="372" t="s">
        <v>1105</v>
      </c>
      <c r="M12" s="204"/>
      <c r="N12" s="206"/>
      <c r="O12" s="204"/>
      <c r="P12" s="204"/>
      <c r="Q12" s="204"/>
      <c r="R12" s="204"/>
      <c r="S12" s="204"/>
      <c r="T12" s="204"/>
      <c r="U12" s="205"/>
    </row>
    <row r="13" spans="1:21" s="203" customFormat="1">
      <c r="A13" s="902"/>
      <c r="B13" s="902"/>
      <c r="C13" s="902"/>
      <c r="D13" s="902"/>
      <c r="E13" s="902"/>
      <c r="F13" s="902"/>
      <c r="G13" s="902"/>
      <c r="H13" s="902"/>
      <c r="I13" s="902"/>
      <c r="J13" s="902"/>
      <c r="K13" s="902"/>
      <c r="L13" s="903"/>
      <c r="M13" s="903"/>
      <c r="N13" s="903"/>
      <c r="O13" s="903"/>
      <c r="P13" s="903"/>
      <c r="Q13" s="903"/>
      <c r="R13" s="903"/>
      <c r="S13" s="903"/>
      <c r="T13" s="903"/>
      <c r="U13" s="902"/>
    </row>
    <row r="14" spans="1:21" ht="15" customHeight="1">
      <c r="A14" s="872"/>
      <c r="B14" s="872"/>
      <c r="C14" s="872"/>
      <c r="D14" s="872"/>
      <c r="E14" s="872"/>
      <c r="F14" s="872"/>
      <c r="G14" s="872"/>
      <c r="H14" s="872"/>
      <c r="I14" s="872"/>
      <c r="J14" s="872"/>
      <c r="K14" s="872"/>
      <c r="L14" s="860" t="s">
        <v>359</v>
      </c>
      <c r="M14" s="861" t="s">
        <v>216</v>
      </c>
      <c r="N14" s="860" t="s">
        <v>141</v>
      </c>
      <c r="O14" s="794" t="s">
        <v>2395</v>
      </c>
      <c r="P14" s="794" t="s">
        <v>2395</v>
      </c>
      <c r="Q14" s="794" t="s">
        <v>2395</v>
      </c>
      <c r="R14" s="795" t="s">
        <v>2396</v>
      </c>
      <c r="S14" s="796" t="s">
        <v>2397</v>
      </c>
      <c r="T14" s="796" t="s">
        <v>2397</v>
      </c>
      <c r="U14" s="904" t="s">
        <v>308</v>
      </c>
    </row>
    <row r="15" spans="1:21" ht="50.1" customHeight="1">
      <c r="A15" s="872"/>
      <c r="B15" s="872"/>
      <c r="C15" s="872"/>
      <c r="D15" s="872"/>
      <c r="E15" s="872"/>
      <c r="F15" s="872"/>
      <c r="G15" s="872"/>
      <c r="H15" s="872"/>
      <c r="I15" s="872"/>
      <c r="J15" s="872"/>
      <c r="K15" s="872"/>
      <c r="L15" s="860"/>
      <c r="M15" s="861"/>
      <c r="N15" s="860"/>
      <c r="O15" s="799" t="s">
        <v>271</v>
      </c>
      <c r="P15" s="799" t="s">
        <v>309</v>
      </c>
      <c r="Q15" s="799" t="s">
        <v>289</v>
      </c>
      <c r="R15" s="799" t="s">
        <v>271</v>
      </c>
      <c r="S15" s="796" t="s">
        <v>272</v>
      </c>
      <c r="T15" s="796" t="s">
        <v>271</v>
      </c>
      <c r="U15" s="905"/>
    </row>
    <row r="16" spans="1:21">
      <c r="A16" s="808" t="s">
        <v>17</v>
      </c>
      <c r="B16" s="872"/>
      <c r="C16" s="872"/>
      <c r="D16" s="872"/>
      <c r="E16" s="872"/>
      <c r="F16" s="872"/>
      <c r="G16" s="872"/>
      <c r="H16" s="872"/>
      <c r="I16" s="872"/>
      <c r="J16" s="872"/>
      <c r="K16" s="872"/>
      <c r="L16" s="863" t="s">
        <v>2393</v>
      </c>
      <c r="M16" s="704"/>
      <c r="N16" s="705"/>
      <c r="O16" s="705"/>
      <c r="P16" s="705"/>
      <c r="Q16" s="705"/>
      <c r="R16" s="705"/>
      <c r="S16" s="705"/>
      <c r="T16" s="705"/>
      <c r="U16" s="906"/>
    </row>
    <row r="17" spans="1:21" s="95" customFormat="1" ht="22.5">
      <c r="A17" s="843">
        <v>1</v>
      </c>
      <c r="B17" s="907"/>
      <c r="C17" s="907"/>
      <c r="D17" s="907"/>
      <c r="E17" s="907"/>
      <c r="F17" s="907"/>
      <c r="G17" s="907"/>
      <c r="H17" s="907"/>
      <c r="I17" s="907"/>
      <c r="J17" s="907"/>
      <c r="K17" s="907"/>
      <c r="L17" s="866">
        <v>1</v>
      </c>
      <c r="M17" s="209" t="s">
        <v>360</v>
      </c>
      <c r="N17" s="844" t="s">
        <v>355</v>
      </c>
      <c r="O17" s="867">
        <v>0</v>
      </c>
      <c r="P17" s="867">
        <v>0</v>
      </c>
      <c r="Q17" s="867">
        <v>0</v>
      </c>
      <c r="R17" s="867">
        <v>0</v>
      </c>
      <c r="S17" s="867">
        <v>0</v>
      </c>
      <c r="T17" s="867">
        <v>0</v>
      </c>
      <c r="U17" s="836"/>
    </row>
    <row r="18" spans="1:21">
      <c r="A18" s="843">
        <v>1</v>
      </c>
      <c r="B18" s="872"/>
      <c r="C18" s="872"/>
      <c r="D18" s="872"/>
      <c r="E18" s="872"/>
      <c r="F18" s="872"/>
      <c r="G18" s="872"/>
      <c r="H18" s="872"/>
      <c r="I18" s="872"/>
      <c r="J18" s="872"/>
      <c r="K18" s="872"/>
      <c r="L18" s="908">
        <v>1.1000000000000001</v>
      </c>
      <c r="M18" s="213" t="s">
        <v>361</v>
      </c>
      <c r="N18" s="844" t="s">
        <v>355</v>
      </c>
      <c r="O18" s="909"/>
      <c r="P18" s="909"/>
      <c r="Q18" s="909"/>
      <c r="R18" s="909"/>
      <c r="S18" s="909"/>
      <c r="T18" s="909"/>
      <c r="U18" s="836"/>
    </row>
    <row r="19" spans="1:21">
      <c r="A19" s="843">
        <v>1</v>
      </c>
      <c r="B19" s="872"/>
      <c r="C19" s="872"/>
      <c r="D19" s="872"/>
      <c r="E19" s="872"/>
      <c r="F19" s="872"/>
      <c r="G19" s="872"/>
      <c r="H19" s="872"/>
      <c r="I19" s="872"/>
      <c r="J19" s="872"/>
      <c r="K19" s="872"/>
      <c r="L19" s="908">
        <v>1.2</v>
      </c>
      <c r="M19" s="213" t="s">
        <v>362</v>
      </c>
      <c r="N19" s="844" t="s">
        <v>355</v>
      </c>
      <c r="O19" s="909"/>
      <c r="P19" s="909"/>
      <c r="Q19" s="909"/>
      <c r="R19" s="909"/>
      <c r="S19" s="909"/>
      <c r="T19" s="909"/>
      <c r="U19" s="836"/>
    </row>
    <row r="20" spans="1:21">
      <c r="A20" s="843">
        <v>1</v>
      </c>
      <c r="B20" s="872"/>
      <c r="C20" s="872"/>
      <c r="D20" s="872"/>
      <c r="E20" s="872"/>
      <c r="F20" s="872"/>
      <c r="G20" s="872"/>
      <c r="H20" s="872"/>
      <c r="I20" s="872"/>
      <c r="J20" s="872"/>
      <c r="K20" s="872"/>
      <c r="L20" s="908">
        <v>1.3</v>
      </c>
      <c r="M20" s="213" t="s">
        <v>364</v>
      </c>
      <c r="N20" s="844" t="s">
        <v>355</v>
      </c>
      <c r="O20" s="909"/>
      <c r="P20" s="909"/>
      <c r="Q20" s="909"/>
      <c r="R20" s="909"/>
      <c r="S20" s="909"/>
      <c r="T20" s="909"/>
      <c r="U20" s="836"/>
    </row>
    <row r="21" spans="1:21">
      <c r="A21" s="843">
        <v>1</v>
      </c>
      <c r="B21" s="872"/>
      <c r="C21" s="872"/>
      <c r="D21" s="872"/>
      <c r="E21" s="872"/>
      <c r="F21" s="872"/>
      <c r="G21" s="872"/>
      <c r="H21" s="872"/>
      <c r="I21" s="872"/>
      <c r="J21" s="872"/>
      <c r="K21" s="872"/>
      <c r="L21" s="908">
        <v>1.4</v>
      </c>
      <c r="M21" s="213" t="s">
        <v>366</v>
      </c>
      <c r="N21" s="844" t="s">
        <v>355</v>
      </c>
      <c r="O21" s="909"/>
      <c r="P21" s="909"/>
      <c r="Q21" s="909"/>
      <c r="R21" s="909"/>
      <c r="S21" s="909"/>
      <c r="T21" s="909"/>
      <c r="U21" s="836"/>
    </row>
    <row r="22" spans="1:21">
      <c r="A22" s="843">
        <v>1</v>
      </c>
      <c r="B22" s="872"/>
      <c r="C22" s="872"/>
      <c r="D22" s="872"/>
      <c r="E22" s="872"/>
      <c r="F22" s="872"/>
      <c r="G22" s="872"/>
      <c r="H22" s="872"/>
      <c r="I22" s="872"/>
      <c r="J22" s="872"/>
      <c r="K22" s="872"/>
      <c r="L22" s="908">
        <v>1.5</v>
      </c>
      <c r="M22" s="213" t="s">
        <v>368</v>
      </c>
      <c r="N22" s="844" t="s">
        <v>355</v>
      </c>
      <c r="O22" s="909"/>
      <c r="P22" s="909"/>
      <c r="Q22" s="909"/>
      <c r="R22" s="909"/>
      <c r="S22" s="909"/>
      <c r="T22" s="909"/>
      <c r="U22" s="836"/>
    </row>
    <row r="23" spans="1:21" s="95" customFormat="1">
      <c r="A23" s="843">
        <v>1</v>
      </c>
      <c r="B23" s="907"/>
      <c r="C23" s="907"/>
      <c r="D23" s="907"/>
      <c r="E23" s="907"/>
      <c r="F23" s="907"/>
      <c r="G23" s="907"/>
      <c r="H23" s="907"/>
      <c r="I23" s="907"/>
      <c r="J23" s="907"/>
      <c r="K23" s="907"/>
      <c r="L23" s="866">
        <v>2</v>
      </c>
      <c r="M23" s="209" t="s">
        <v>369</v>
      </c>
      <c r="N23" s="844" t="s">
        <v>355</v>
      </c>
      <c r="O23" s="867">
        <v>0</v>
      </c>
      <c r="P23" s="867">
        <v>0</v>
      </c>
      <c r="Q23" s="867">
        <v>0</v>
      </c>
      <c r="R23" s="867">
        <v>0</v>
      </c>
      <c r="S23" s="867">
        <v>0</v>
      </c>
      <c r="T23" s="867">
        <v>0</v>
      </c>
      <c r="U23" s="836"/>
    </row>
    <row r="24" spans="1:21">
      <c r="A24" s="843">
        <v>1</v>
      </c>
      <c r="B24" s="872"/>
      <c r="C24" s="872"/>
      <c r="D24" s="872"/>
      <c r="E24" s="872"/>
      <c r="F24" s="872"/>
      <c r="G24" s="872"/>
      <c r="H24" s="872"/>
      <c r="I24" s="872"/>
      <c r="J24" s="872"/>
      <c r="K24" s="872"/>
      <c r="L24" s="908">
        <v>2.1</v>
      </c>
      <c r="M24" s="213" t="s">
        <v>361</v>
      </c>
      <c r="N24" s="844" t="s">
        <v>355</v>
      </c>
      <c r="O24" s="909"/>
      <c r="P24" s="909"/>
      <c r="Q24" s="909"/>
      <c r="R24" s="909"/>
      <c r="S24" s="909"/>
      <c r="T24" s="909"/>
      <c r="U24" s="836"/>
    </row>
    <row r="25" spans="1:21">
      <c r="A25" s="843">
        <v>1</v>
      </c>
      <c r="B25" s="872"/>
      <c r="C25" s="872"/>
      <c r="D25" s="872"/>
      <c r="E25" s="872"/>
      <c r="F25" s="872"/>
      <c r="G25" s="872"/>
      <c r="H25" s="872"/>
      <c r="I25" s="872"/>
      <c r="J25" s="872"/>
      <c r="K25" s="872"/>
      <c r="L25" s="908">
        <v>2.2000000000000002</v>
      </c>
      <c r="M25" s="213" t="s">
        <v>362</v>
      </c>
      <c r="N25" s="844" t="s">
        <v>355</v>
      </c>
      <c r="O25" s="909"/>
      <c r="P25" s="909"/>
      <c r="Q25" s="909"/>
      <c r="R25" s="909"/>
      <c r="S25" s="909"/>
      <c r="T25" s="909"/>
      <c r="U25" s="836"/>
    </row>
    <row r="26" spans="1:21">
      <c r="A26" s="843">
        <v>1</v>
      </c>
      <c r="B26" s="872"/>
      <c r="C26" s="872"/>
      <c r="D26" s="872"/>
      <c r="E26" s="872"/>
      <c r="F26" s="872"/>
      <c r="G26" s="872"/>
      <c r="H26" s="872"/>
      <c r="I26" s="872"/>
      <c r="J26" s="872"/>
      <c r="K26" s="872"/>
      <c r="L26" s="908">
        <v>2.2999999999999998</v>
      </c>
      <c r="M26" s="213" t="s">
        <v>364</v>
      </c>
      <c r="N26" s="844" t="s">
        <v>355</v>
      </c>
      <c r="O26" s="909"/>
      <c r="P26" s="909"/>
      <c r="Q26" s="909"/>
      <c r="R26" s="909"/>
      <c r="S26" s="909"/>
      <c r="T26" s="909"/>
      <c r="U26" s="836"/>
    </row>
    <row r="27" spans="1:21">
      <c r="A27" s="843">
        <v>1</v>
      </c>
      <c r="B27" s="872"/>
      <c r="C27" s="872"/>
      <c r="D27" s="872"/>
      <c r="E27" s="872"/>
      <c r="F27" s="872"/>
      <c r="G27" s="872"/>
      <c r="H27" s="872"/>
      <c r="I27" s="872"/>
      <c r="J27" s="872"/>
      <c r="K27" s="872"/>
      <c r="L27" s="908">
        <v>2.4</v>
      </c>
      <c r="M27" s="213" t="s">
        <v>366</v>
      </c>
      <c r="N27" s="844" t="s">
        <v>355</v>
      </c>
      <c r="O27" s="909"/>
      <c r="P27" s="909"/>
      <c r="Q27" s="909"/>
      <c r="R27" s="909"/>
      <c r="S27" s="909"/>
      <c r="T27" s="909"/>
      <c r="U27" s="836"/>
    </row>
    <row r="28" spans="1:21">
      <c r="A28" s="843">
        <v>1</v>
      </c>
      <c r="B28" s="872"/>
      <c r="C28" s="872"/>
      <c r="D28" s="872"/>
      <c r="E28" s="872"/>
      <c r="F28" s="872"/>
      <c r="G28" s="872"/>
      <c r="H28" s="872"/>
      <c r="I28" s="872"/>
      <c r="J28" s="872"/>
      <c r="K28" s="872"/>
      <c r="L28" s="908">
        <v>2.5</v>
      </c>
      <c r="M28" s="213" t="s">
        <v>368</v>
      </c>
      <c r="N28" s="844" t="s">
        <v>355</v>
      </c>
      <c r="O28" s="909"/>
      <c r="P28" s="909"/>
      <c r="Q28" s="909"/>
      <c r="R28" s="909"/>
      <c r="S28" s="909"/>
      <c r="T28" s="909"/>
      <c r="U28" s="836"/>
    </row>
    <row r="29" spans="1:21" s="95" customFormat="1">
      <c r="A29" s="843">
        <v>1</v>
      </c>
      <c r="B29" s="907"/>
      <c r="C29" s="907"/>
      <c r="D29" s="907"/>
      <c r="E29" s="907"/>
      <c r="F29" s="907"/>
      <c r="G29" s="907"/>
      <c r="H29" s="907"/>
      <c r="I29" s="907"/>
      <c r="J29" s="907"/>
      <c r="K29" s="907"/>
      <c r="L29" s="866">
        <v>3</v>
      </c>
      <c r="M29" s="209" t="s">
        <v>371</v>
      </c>
      <c r="N29" s="844" t="s">
        <v>355</v>
      </c>
      <c r="O29" s="867">
        <v>0</v>
      </c>
      <c r="P29" s="867">
        <v>0</v>
      </c>
      <c r="Q29" s="867">
        <v>0</v>
      </c>
      <c r="R29" s="867">
        <v>0</v>
      </c>
      <c r="S29" s="867">
        <v>0</v>
      </c>
      <c r="T29" s="867">
        <v>0</v>
      </c>
      <c r="U29" s="836"/>
    </row>
    <row r="30" spans="1:21">
      <c r="A30" s="843">
        <v>1</v>
      </c>
      <c r="B30" s="872"/>
      <c r="C30" s="872"/>
      <c r="D30" s="872"/>
      <c r="E30" s="872"/>
      <c r="F30" s="872"/>
      <c r="G30" s="872"/>
      <c r="H30" s="872"/>
      <c r="I30" s="872"/>
      <c r="J30" s="872"/>
      <c r="K30" s="872"/>
      <c r="L30" s="908">
        <v>3.1</v>
      </c>
      <c r="M30" s="213" t="s">
        <v>361</v>
      </c>
      <c r="N30" s="844" t="s">
        <v>355</v>
      </c>
      <c r="O30" s="909"/>
      <c r="P30" s="909"/>
      <c r="Q30" s="909"/>
      <c r="R30" s="909"/>
      <c r="S30" s="909"/>
      <c r="T30" s="909"/>
      <c r="U30" s="836"/>
    </row>
    <row r="31" spans="1:21">
      <c r="A31" s="843">
        <v>1</v>
      </c>
      <c r="B31" s="872"/>
      <c r="C31" s="872"/>
      <c r="D31" s="872"/>
      <c r="E31" s="872"/>
      <c r="F31" s="872"/>
      <c r="G31" s="872"/>
      <c r="H31" s="872"/>
      <c r="I31" s="872"/>
      <c r="J31" s="872"/>
      <c r="K31" s="872"/>
      <c r="L31" s="908">
        <v>3.2</v>
      </c>
      <c r="M31" s="213" t="s">
        <v>362</v>
      </c>
      <c r="N31" s="844" t="s">
        <v>355</v>
      </c>
      <c r="O31" s="909"/>
      <c r="P31" s="909"/>
      <c r="Q31" s="909"/>
      <c r="R31" s="909"/>
      <c r="S31" s="909"/>
      <c r="T31" s="909"/>
      <c r="U31" s="836"/>
    </row>
    <row r="32" spans="1:21">
      <c r="A32" s="843">
        <v>1</v>
      </c>
      <c r="B32" s="872"/>
      <c r="C32" s="872"/>
      <c r="D32" s="872"/>
      <c r="E32" s="872"/>
      <c r="F32" s="872"/>
      <c r="G32" s="872"/>
      <c r="H32" s="872"/>
      <c r="I32" s="872"/>
      <c r="J32" s="872"/>
      <c r="K32" s="872"/>
      <c r="L32" s="908">
        <v>3.3</v>
      </c>
      <c r="M32" s="213" t="s">
        <v>364</v>
      </c>
      <c r="N32" s="844" t="s">
        <v>355</v>
      </c>
      <c r="O32" s="909"/>
      <c r="P32" s="909"/>
      <c r="Q32" s="909"/>
      <c r="R32" s="909"/>
      <c r="S32" s="909"/>
      <c r="T32" s="909"/>
      <c r="U32" s="836"/>
    </row>
    <row r="33" spans="1:21">
      <c r="A33" s="843">
        <v>1</v>
      </c>
      <c r="B33" s="872"/>
      <c r="C33" s="872"/>
      <c r="D33" s="872"/>
      <c r="E33" s="872"/>
      <c r="F33" s="872"/>
      <c r="G33" s="872"/>
      <c r="H33" s="872"/>
      <c r="I33" s="872"/>
      <c r="J33" s="872"/>
      <c r="K33" s="872"/>
      <c r="L33" s="908">
        <v>3.4</v>
      </c>
      <c r="M33" s="213" t="s">
        <v>366</v>
      </c>
      <c r="N33" s="844" t="s">
        <v>355</v>
      </c>
      <c r="O33" s="909"/>
      <c r="P33" s="909"/>
      <c r="Q33" s="909"/>
      <c r="R33" s="909"/>
      <c r="S33" s="909"/>
      <c r="T33" s="909"/>
      <c r="U33" s="836"/>
    </row>
    <row r="34" spans="1:21">
      <c r="A34" s="843">
        <v>1</v>
      </c>
      <c r="B34" s="872"/>
      <c r="C34" s="872"/>
      <c r="D34" s="872"/>
      <c r="E34" s="872"/>
      <c r="F34" s="872"/>
      <c r="G34" s="872"/>
      <c r="H34" s="872"/>
      <c r="I34" s="872"/>
      <c r="J34" s="872"/>
      <c r="K34" s="872"/>
      <c r="L34" s="908">
        <v>3.5</v>
      </c>
      <c r="M34" s="213" t="s">
        <v>368</v>
      </c>
      <c r="N34" s="844" t="s">
        <v>355</v>
      </c>
      <c r="O34" s="909"/>
      <c r="P34" s="909"/>
      <c r="Q34" s="909"/>
      <c r="R34" s="909"/>
      <c r="S34" s="909"/>
      <c r="T34" s="909"/>
      <c r="U34" s="836"/>
    </row>
    <row r="35" spans="1:21" s="95" customFormat="1" ht="22.5">
      <c r="A35" s="843">
        <v>1</v>
      </c>
      <c r="B35" s="907"/>
      <c r="C35" s="907"/>
      <c r="D35" s="907"/>
      <c r="E35" s="907"/>
      <c r="F35" s="907"/>
      <c r="G35" s="907"/>
      <c r="H35" s="907"/>
      <c r="I35" s="907"/>
      <c r="J35" s="907"/>
      <c r="K35" s="907"/>
      <c r="L35" s="866">
        <v>4</v>
      </c>
      <c r="M35" s="209" t="s">
        <v>375</v>
      </c>
      <c r="N35" s="844" t="s">
        <v>355</v>
      </c>
      <c r="O35" s="867">
        <v>0</v>
      </c>
      <c r="P35" s="867">
        <v>0</v>
      </c>
      <c r="Q35" s="867">
        <v>0</v>
      </c>
      <c r="R35" s="867">
        <v>0</v>
      </c>
      <c r="S35" s="867">
        <v>0</v>
      </c>
      <c r="T35" s="867">
        <v>0</v>
      </c>
      <c r="U35" s="836"/>
    </row>
    <row r="36" spans="1:21">
      <c r="A36" s="843">
        <v>1</v>
      </c>
      <c r="B36" s="872"/>
      <c r="C36" s="872"/>
      <c r="D36" s="872"/>
      <c r="E36" s="872"/>
      <c r="F36" s="872"/>
      <c r="G36" s="872"/>
      <c r="H36" s="872"/>
      <c r="I36" s="872"/>
      <c r="J36" s="872"/>
      <c r="K36" s="872"/>
      <c r="L36" s="908">
        <v>4.0999999999999996</v>
      </c>
      <c r="M36" s="213" t="s">
        <v>361</v>
      </c>
      <c r="N36" s="844" t="s">
        <v>355</v>
      </c>
      <c r="O36" s="909">
        <v>0</v>
      </c>
      <c r="P36" s="909">
        <v>0</v>
      </c>
      <c r="Q36" s="909">
        <v>0</v>
      </c>
      <c r="R36" s="909">
        <v>0</v>
      </c>
      <c r="S36" s="909">
        <v>0</v>
      </c>
      <c r="T36" s="909">
        <v>0</v>
      </c>
      <c r="U36" s="836"/>
    </row>
    <row r="37" spans="1:21">
      <c r="A37" s="843">
        <v>1</v>
      </c>
      <c r="B37" s="872"/>
      <c r="C37" s="872"/>
      <c r="D37" s="872"/>
      <c r="E37" s="872"/>
      <c r="F37" s="872"/>
      <c r="G37" s="872"/>
      <c r="H37" s="872"/>
      <c r="I37" s="872"/>
      <c r="J37" s="872"/>
      <c r="K37" s="872"/>
      <c r="L37" s="908">
        <v>4.2</v>
      </c>
      <c r="M37" s="213" t="s">
        <v>362</v>
      </c>
      <c r="N37" s="844" t="s">
        <v>355</v>
      </c>
      <c r="O37" s="909">
        <v>0</v>
      </c>
      <c r="P37" s="909">
        <v>0</v>
      </c>
      <c r="Q37" s="909">
        <v>0</v>
      </c>
      <c r="R37" s="909">
        <v>0</v>
      </c>
      <c r="S37" s="909">
        <v>0</v>
      </c>
      <c r="T37" s="909">
        <v>0</v>
      </c>
      <c r="U37" s="836"/>
    </row>
    <row r="38" spans="1:21">
      <c r="A38" s="843">
        <v>1</v>
      </c>
      <c r="B38" s="872"/>
      <c r="C38" s="872"/>
      <c r="D38" s="872"/>
      <c r="E38" s="872"/>
      <c r="F38" s="872"/>
      <c r="G38" s="872"/>
      <c r="H38" s="872"/>
      <c r="I38" s="872"/>
      <c r="J38" s="872"/>
      <c r="K38" s="872"/>
      <c r="L38" s="908">
        <v>4.3</v>
      </c>
      <c r="M38" s="213" t="s">
        <v>364</v>
      </c>
      <c r="N38" s="844" t="s">
        <v>355</v>
      </c>
      <c r="O38" s="909">
        <v>0</v>
      </c>
      <c r="P38" s="909">
        <v>0</v>
      </c>
      <c r="Q38" s="909">
        <v>0</v>
      </c>
      <c r="R38" s="909">
        <v>0</v>
      </c>
      <c r="S38" s="909">
        <v>0</v>
      </c>
      <c r="T38" s="909">
        <v>0</v>
      </c>
      <c r="U38" s="836"/>
    </row>
    <row r="39" spans="1:21">
      <c r="A39" s="843">
        <v>1</v>
      </c>
      <c r="B39" s="872"/>
      <c r="C39" s="872"/>
      <c r="D39" s="872"/>
      <c r="E39" s="872"/>
      <c r="F39" s="872"/>
      <c r="G39" s="872"/>
      <c r="H39" s="872"/>
      <c r="I39" s="872"/>
      <c r="J39" s="872"/>
      <c r="K39" s="872"/>
      <c r="L39" s="908">
        <v>4.4000000000000004</v>
      </c>
      <c r="M39" s="213" t="s">
        <v>366</v>
      </c>
      <c r="N39" s="844" t="s">
        <v>355</v>
      </c>
      <c r="O39" s="909">
        <v>0</v>
      </c>
      <c r="P39" s="909">
        <v>0</v>
      </c>
      <c r="Q39" s="909">
        <v>0</v>
      </c>
      <c r="R39" s="909">
        <v>0</v>
      </c>
      <c r="S39" s="909">
        <v>0</v>
      </c>
      <c r="T39" s="909">
        <v>0</v>
      </c>
      <c r="U39" s="836"/>
    </row>
    <row r="40" spans="1:21">
      <c r="A40" s="843">
        <v>1</v>
      </c>
      <c r="B40" s="872"/>
      <c r="C40" s="872"/>
      <c r="D40" s="872"/>
      <c r="E40" s="872"/>
      <c r="F40" s="872"/>
      <c r="G40" s="872"/>
      <c r="H40" s="872"/>
      <c r="I40" s="872"/>
      <c r="J40" s="872"/>
      <c r="K40" s="872"/>
      <c r="L40" s="908">
        <v>4.5</v>
      </c>
      <c r="M40" s="213" t="s">
        <v>368</v>
      </c>
      <c r="N40" s="844" t="s">
        <v>355</v>
      </c>
      <c r="O40" s="909">
        <v>0</v>
      </c>
      <c r="P40" s="909">
        <v>0</v>
      </c>
      <c r="Q40" s="909">
        <v>0</v>
      </c>
      <c r="R40" s="909">
        <v>0</v>
      </c>
      <c r="S40" s="909">
        <v>0</v>
      </c>
      <c r="T40" s="909">
        <v>0</v>
      </c>
      <c r="U40" s="836"/>
    </row>
    <row r="41" spans="1:21" s="95" customFormat="1">
      <c r="A41" s="843">
        <v>1</v>
      </c>
      <c r="B41" s="907"/>
      <c r="C41" s="907"/>
      <c r="D41" s="907"/>
      <c r="E41" s="907"/>
      <c r="F41" s="907"/>
      <c r="G41" s="907"/>
      <c r="H41" s="907"/>
      <c r="I41" s="907"/>
      <c r="J41" s="907"/>
      <c r="K41" s="907"/>
      <c r="L41" s="866">
        <v>5</v>
      </c>
      <c r="M41" s="209" t="s">
        <v>380</v>
      </c>
      <c r="N41" s="844" t="s">
        <v>355</v>
      </c>
      <c r="O41" s="867">
        <v>0</v>
      </c>
      <c r="P41" s="867">
        <v>0</v>
      </c>
      <c r="Q41" s="867">
        <v>0</v>
      </c>
      <c r="R41" s="867">
        <v>0</v>
      </c>
      <c r="S41" s="867">
        <v>0</v>
      </c>
      <c r="T41" s="867">
        <v>0</v>
      </c>
      <c r="U41" s="836"/>
    </row>
    <row r="42" spans="1:21">
      <c r="A42" s="843">
        <v>1</v>
      </c>
      <c r="B42" s="872"/>
      <c r="C42" s="872"/>
      <c r="D42" s="872"/>
      <c r="E42" s="872"/>
      <c r="F42" s="872"/>
      <c r="G42" s="872"/>
      <c r="H42" s="872"/>
      <c r="I42" s="872"/>
      <c r="J42" s="872"/>
      <c r="K42" s="872"/>
      <c r="L42" s="908">
        <v>5.0999999999999996</v>
      </c>
      <c r="M42" s="213" t="s">
        <v>361</v>
      </c>
      <c r="N42" s="844" t="s">
        <v>355</v>
      </c>
      <c r="O42" s="909">
        <v>0</v>
      </c>
      <c r="P42" s="909">
        <v>0</v>
      </c>
      <c r="Q42" s="909">
        <v>0</v>
      </c>
      <c r="R42" s="909">
        <v>0</v>
      </c>
      <c r="S42" s="909">
        <v>0</v>
      </c>
      <c r="T42" s="909">
        <v>0</v>
      </c>
      <c r="U42" s="836"/>
    </row>
    <row r="43" spans="1:21">
      <c r="A43" s="843">
        <v>1</v>
      </c>
      <c r="B43" s="872"/>
      <c r="C43" s="872"/>
      <c r="D43" s="872"/>
      <c r="E43" s="872"/>
      <c r="F43" s="872"/>
      <c r="G43" s="872"/>
      <c r="H43" s="872"/>
      <c r="I43" s="872"/>
      <c r="J43" s="872"/>
      <c r="K43" s="872"/>
      <c r="L43" s="908">
        <v>5.2</v>
      </c>
      <c r="M43" s="213" t="s">
        <v>362</v>
      </c>
      <c r="N43" s="844" t="s">
        <v>355</v>
      </c>
      <c r="O43" s="909">
        <v>0</v>
      </c>
      <c r="P43" s="909">
        <v>0</v>
      </c>
      <c r="Q43" s="909">
        <v>0</v>
      </c>
      <c r="R43" s="909">
        <v>0</v>
      </c>
      <c r="S43" s="909">
        <v>0</v>
      </c>
      <c r="T43" s="909">
        <v>0</v>
      </c>
      <c r="U43" s="836"/>
    </row>
    <row r="44" spans="1:21">
      <c r="A44" s="843">
        <v>1</v>
      </c>
      <c r="B44" s="872"/>
      <c r="C44" s="872"/>
      <c r="D44" s="872"/>
      <c r="E44" s="872"/>
      <c r="F44" s="872"/>
      <c r="G44" s="872"/>
      <c r="H44" s="872"/>
      <c r="I44" s="872"/>
      <c r="J44" s="872"/>
      <c r="K44" s="872"/>
      <c r="L44" s="908">
        <v>5.3</v>
      </c>
      <c r="M44" s="213" t="s">
        <v>364</v>
      </c>
      <c r="N44" s="844" t="s">
        <v>355</v>
      </c>
      <c r="O44" s="909">
        <v>0</v>
      </c>
      <c r="P44" s="909">
        <v>0</v>
      </c>
      <c r="Q44" s="909">
        <v>0</v>
      </c>
      <c r="R44" s="909">
        <v>0</v>
      </c>
      <c r="S44" s="909">
        <v>0</v>
      </c>
      <c r="T44" s="909">
        <v>0</v>
      </c>
      <c r="U44" s="836"/>
    </row>
    <row r="45" spans="1:21">
      <c r="A45" s="843">
        <v>1</v>
      </c>
      <c r="B45" s="872"/>
      <c r="C45" s="872"/>
      <c r="D45" s="872"/>
      <c r="E45" s="872"/>
      <c r="F45" s="872"/>
      <c r="G45" s="872"/>
      <c r="H45" s="872"/>
      <c r="I45" s="872"/>
      <c r="J45" s="872"/>
      <c r="K45" s="872"/>
      <c r="L45" s="908">
        <v>5.4</v>
      </c>
      <c r="M45" s="213" t="s">
        <v>366</v>
      </c>
      <c r="N45" s="844" t="s">
        <v>355</v>
      </c>
      <c r="O45" s="909">
        <v>0</v>
      </c>
      <c r="P45" s="909">
        <v>0</v>
      </c>
      <c r="Q45" s="909">
        <v>0</v>
      </c>
      <c r="R45" s="909">
        <v>0</v>
      </c>
      <c r="S45" s="909">
        <v>0</v>
      </c>
      <c r="T45" s="909">
        <v>0</v>
      </c>
      <c r="U45" s="836"/>
    </row>
    <row r="46" spans="1:21">
      <c r="A46" s="843">
        <v>1</v>
      </c>
      <c r="B46" s="872"/>
      <c r="C46" s="872"/>
      <c r="D46" s="872"/>
      <c r="E46" s="872"/>
      <c r="F46" s="872"/>
      <c r="G46" s="872"/>
      <c r="H46" s="872"/>
      <c r="I46" s="872"/>
      <c r="J46" s="872"/>
      <c r="K46" s="872"/>
      <c r="L46" s="908">
        <v>5.5</v>
      </c>
      <c r="M46" s="213" t="s">
        <v>368</v>
      </c>
      <c r="N46" s="844" t="s">
        <v>355</v>
      </c>
      <c r="O46" s="909">
        <v>0</v>
      </c>
      <c r="P46" s="909">
        <v>0</v>
      </c>
      <c r="Q46" s="909">
        <v>0</v>
      </c>
      <c r="R46" s="909">
        <v>0</v>
      </c>
      <c r="S46" s="909">
        <v>0</v>
      </c>
      <c r="T46" s="909">
        <v>0</v>
      </c>
      <c r="U46" s="836"/>
    </row>
    <row r="47" spans="1:21" s="95" customFormat="1" ht="22.5">
      <c r="A47" s="843">
        <v>1</v>
      </c>
      <c r="B47" s="907"/>
      <c r="C47" s="907"/>
      <c r="D47" s="907"/>
      <c r="E47" s="907"/>
      <c r="F47" s="907"/>
      <c r="G47" s="907"/>
      <c r="H47" s="907"/>
      <c r="I47" s="907"/>
      <c r="J47" s="907"/>
      <c r="K47" s="907"/>
      <c r="L47" s="866">
        <v>6</v>
      </c>
      <c r="M47" s="209" t="s">
        <v>384</v>
      </c>
      <c r="N47" s="215"/>
      <c r="O47" s="216"/>
      <c r="P47" s="216"/>
      <c r="Q47" s="216"/>
      <c r="R47" s="216"/>
      <c r="S47" s="216"/>
      <c r="T47" s="216"/>
      <c r="U47" s="836"/>
    </row>
    <row r="48" spans="1:21">
      <c r="A48" s="843">
        <v>1</v>
      </c>
      <c r="B48" s="872"/>
      <c r="C48" s="872"/>
      <c r="D48" s="872"/>
      <c r="E48" s="872"/>
      <c r="F48" s="872"/>
      <c r="G48" s="872"/>
      <c r="H48" s="872"/>
      <c r="I48" s="872"/>
      <c r="J48" s="872"/>
      <c r="K48" s="872"/>
      <c r="L48" s="908">
        <v>6.1</v>
      </c>
      <c r="M48" s="213" t="s">
        <v>361</v>
      </c>
      <c r="N48" s="210" t="s">
        <v>142</v>
      </c>
      <c r="O48" s="909">
        <v>0</v>
      </c>
      <c r="P48" s="909">
        <v>0</v>
      </c>
      <c r="Q48" s="909">
        <v>0</v>
      </c>
      <c r="R48" s="909">
        <v>0</v>
      </c>
      <c r="S48" s="909">
        <v>0</v>
      </c>
      <c r="T48" s="909">
        <v>0</v>
      </c>
      <c r="U48" s="836"/>
    </row>
    <row r="49" spans="1:21">
      <c r="A49" s="843">
        <v>1</v>
      </c>
      <c r="B49" s="872"/>
      <c r="C49" s="872"/>
      <c r="D49" s="872"/>
      <c r="E49" s="872"/>
      <c r="F49" s="872"/>
      <c r="G49" s="872"/>
      <c r="H49" s="872"/>
      <c r="I49" s="872"/>
      <c r="J49" s="872"/>
      <c r="K49" s="872"/>
      <c r="L49" s="908">
        <v>6.2</v>
      </c>
      <c r="M49" s="213" t="s">
        <v>362</v>
      </c>
      <c r="N49" s="210" t="s">
        <v>142</v>
      </c>
      <c r="O49" s="909">
        <v>0</v>
      </c>
      <c r="P49" s="909">
        <v>0</v>
      </c>
      <c r="Q49" s="909">
        <v>0</v>
      </c>
      <c r="R49" s="909">
        <v>0</v>
      </c>
      <c r="S49" s="909">
        <v>0</v>
      </c>
      <c r="T49" s="909">
        <v>0</v>
      </c>
      <c r="U49" s="836"/>
    </row>
    <row r="50" spans="1:21">
      <c r="A50" s="843">
        <v>1</v>
      </c>
      <c r="B50" s="872"/>
      <c r="C50" s="872"/>
      <c r="D50" s="872"/>
      <c r="E50" s="872"/>
      <c r="F50" s="872"/>
      <c r="G50" s="872"/>
      <c r="H50" s="872"/>
      <c r="I50" s="872"/>
      <c r="J50" s="872"/>
      <c r="K50" s="872"/>
      <c r="L50" s="908">
        <v>6.3</v>
      </c>
      <c r="M50" s="213" t="s">
        <v>364</v>
      </c>
      <c r="N50" s="210" t="s">
        <v>142</v>
      </c>
      <c r="O50" s="909">
        <v>0</v>
      </c>
      <c r="P50" s="909">
        <v>0</v>
      </c>
      <c r="Q50" s="909">
        <v>0</v>
      </c>
      <c r="R50" s="909">
        <v>0</v>
      </c>
      <c r="S50" s="909">
        <v>0</v>
      </c>
      <c r="T50" s="909">
        <v>0</v>
      </c>
      <c r="U50" s="836"/>
    </row>
    <row r="51" spans="1:21">
      <c r="A51" s="843">
        <v>1</v>
      </c>
      <c r="B51" s="872"/>
      <c r="C51" s="872"/>
      <c r="D51" s="872"/>
      <c r="E51" s="872"/>
      <c r="F51" s="872"/>
      <c r="G51" s="872"/>
      <c r="H51" s="872"/>
      <c r="I51" s="872"/>
      <c r="J51" s="872"/>
      <c r="K51" s="872"/>
      <c r="L51" s="908">
        <v>6.4</v>
      </c>
      <c r="M51" s="213" t="s">
        <v>366</v>
      </c>
      <c r="N51" s="210" t="s">
        <v>142</v>
      </c>
      <c r="O51" s="909">
        <v>0</v>
      </c>
      <c r="P51" s="909">
        <v>0</v>
      </c>
      <c r="Q51" s="909">
        <v>0</v>
      </c>
      <c r="R51" s="909">
        <v>0</v>
      </c>
      <c r="S51" s="909">
        <v>0</v>
      </c>
      <c r="T51" s="909">
        <v>0</v>
      </c>
      <c r="U51" s="836"/>
    </row>
    <row r="52" spans="1:21">
      <c r="A52" s="843">
        <v>1</v>
      </c>
      <c r="B52" s="872"/>
      <c r="C52" s="872"/>
      <c r="D52" s="872"/>
      <c r="E52" s="872"/>
      <c r="F52" s="872"/>
      <c r="G52" s="872"/>
      <c r="H52" s="872"/>
      <c r="I52" s="872"/>
      <c r="J52" s="872"/>
      <c r="K52" s="872"/>
      <c r="L52" s="908">
        <v>6.5</v>
      </c>
      <c r="M52" s="213" t="s">
        <v>368</v>
      </c>
      <c r="N52" s="210" t="s">
        <v>142</v>
      </c>
      <c r="O52" s="909">
        <v>0</v>
      </c>
      <c r="P52" s="909">
        <v>0</v>
      </c>
      <c r="Q52" s="909">
        <v>0</v>
      </c>
      <c r="R52" s="909">
        <v>0</v>
      </c>
      <c r="S52" s="909">
        <v>0</v>
      </c>
      <c r="T52" s="909">
        <v>0</v>
      </c>
      <c r="U52" s="836"/>
    </row>
    <row r="53" spans="1:21" s="95" customFormat="1">
      <c r="A53" s="843">
        <v>1</v>
      </c>
      <c r="B53" s="907"/>
      <c r="C53" s="907"/>
      <c r="D53" s="907"/>
      <c r="E53" s="907"/>
      <c r="F53" s="907"/>
      <c r="G53" s="907"/>
      <c r="H53" s="907"/>
      <c r="I53" s="907"/>
      <c r="J53" s="907"/>
      <c r="K53" s="907"/>
      <c r="L53" s="866">
        <v>7</v>
      </c>
      <c r="M53" s="209" t="s">
        <v>388</v>
      </c>
      <c r="N53" s="844" t="s">
        <v>355</v>
      </c>
      <c r="O53" s="867">
        <v>0</v>
      </c>
      <c r="P53" s="867">
        <v>0</v>
      </c>
      <c r="Q53" s="867">
        <v>0</v>
      </c>
      <c r="R53" s="867">
        <v>0</v>
      </c>
      <c r="S53" s="867">
        <v>0</v>
      </c>
      <c r="T53" s="867">
        <v>0</v>
      </c>
      <c r="U53" s="836"/>
    </row>
    <row r="54" spans="1:21">
      <c r="A54" s="843">
        <v>1</v>
      </c>
      <c r="B54" s="872"/>
      <c r="C54" s="872"/>
      <c r="D54" s="872"/>
      <c r="E54" s="872"/>
      <c r="F54" s="872"/>
      <c r="G54" s="872"/>
      <c r="H54" s="872"/>
      <c r="I54" s="872"/>
      <c r="J54" s="872"/>
      <c r="K54" s="872"/>
      <c r="L54" s="908">
        <v>7.1</v>
      </c>
      <c r="M54" s="213" t="s">
        <v>361</v>
      </c>
      <c r="N54" s="844" t="s">
        <v>355</v>
      </c>
      <c r="O54" s="909"/>
      <c r="P54" s="909"/>
      <c r="Q54" s="909"/>
      <c r="R54" s="909"/>
      <c r="S54" s="909"/>
      <c r="T54" s="909"/>
      <c r="U54" s="836"/>
    </row>
    <row r="55" spans="1:21">
      <c r="A55" s="843">
        <v>1</v>
      </c>
      <c r="B55" s="872"/>
      <c r="C55" s="872"/>
      <c r="D55" s="872"/>
      <c r="E55" s="872"/>
      <c r="F55" s="872"/>
      <c r="G55" s="872"/>
      <c r="H55" s="872"/>
      <c r="I55" s="872"/>
      <c r="J55" s="872"/>
      <c r="K55" s="872"/>
      <c r="L55" s="908">
        <v>7.2</v>
      </c>
      <c r="M55" s="213" t="s">
        <v>362</v>
      </c>
      <c r="N55" s="844" t="s">
        <v>355</v>
      </c>
      <c r="O55" s="909"/>
      <c r="P55" s="909"/>
      <c r="Q55" s="909"/>
      <c r="R55" s="909"/>
      <c r="S55" s="909"/>
      <c r="T55" s="909"/>
      <c r="U55" s="836"/>
    </row>
    <row r="56" spans="1:21">
      <c r="A56" s="843">
        <v>1</v>
      </c>
      <c r="B56" s="872"/>
      <c r="C56" s="872"/>
      <c r="D56" s="872"/>
      <c r="E56" s="872"/>
      <c r="F56" s="872"/>
      <c r="G56" s="872"/>
      <c r="H56" s="872"/>
      <c r="I56" s="872"/>
      <c r="J56" s="872"/>
      <c r="K56" s="872"/>
      <c r="L56" s="908">
        <v>7.3</v>
      </c>
      <c r="M56" s="213" t="s">
        <v>364</v>
      </c>
      <c r="N56" s="844" t="s">
        <v>355</v>
      </c>
      <c r="O56" s="909"/>
      <c r="P56" s="909"/>
      <c r="Q56" s="909"/>
      <c r="R56" s="909"/>
      <c r="S56" s="909"/>
      <c r="T56" s="909"/>
      <c r="U56" s="836"/>
    </row>
    <row r="57" spans="1:21">
      <c r="A57" s="843">
        <v>1</v>
      </c>
      <c r="B57" s="872"/>
      <c r="C57" s="872"/>
      <c r="D57" s="872"/>
      <c r="E57" s="872"/>
      <c r="F57" s="872"/>
      <c r="G57" s="872"/>
      <c r="H57" s="872"/>
      <c r="I57" s="872"/>
      <c r="J57" s="872"/>
      <c r="K57" s="872"/>
      <c r="L57" s="908">
        <v>7.4</v>
      </c>
      <c r="M57" s="213" t="s">
        <v>366</v>
      </c>
      <c r="N57" s="844" t="s">
        <v>355</v>
      </c>
      <c r="O57" s="909"/>
      <c r="P57" s="909"/>
      <c r="Q57" s="909"/>
      <c r="R57" s="909"/>
      <c r="S57" s="909"/>
      <c r="T57" s="909"/>
      <c r="U57" s="836"/>
    </row>
    <row r="58" spans="1:21">
      <c r="A58" s="843">
        <v>1</v>
      </c>
      <c r="B58" s="872"/>
      <c r="C58" s="872"/>
      <c r="D58" s="872"/>
      <c r="E58" s="872"/>
      <c r="F58" s="872"/>
      <c r="G58" s="872"/>
      <c r="H58" s="872"/>
      <c r="I58" s="872"/>
      <c r="J58" s="872"/>
      <c r="K58" s="872"/>
      <c r="L58" s="908">
        <v>7.5</v>
      </c>
      <c r="M58" s="213" t="s">
        <v>368</v>
      </c>
      <c r="N58" s="844" t="s">
        <v>355</v>
      </c>
      <c r="O58" s="909"/>
      <c r="P58" s="909"/>
      <c r="Q58" s="909"/>
      <c r="R58" s="909"/>
      <c r="S58" s="909"/>
      <c r="T58" s="909"/>
      <c r="U58" s="836"/>
    </row>
    <row r="59" spans="1:21" s="95" customFormat="1">
      <c r="A59" s="843">
        <v>1</v>
      </c>
      <c r="B59" s="907"/>
      <c r="C59" s="907"/>
      <c r="D59" s="907"/>
      <c r="E59" s="907"/>
      <c r="F59" s="907"/>
      <c r="G59" s="907"/>
      <c r="H59" s="907"/>
      <c r="I59" s="907"/>
      <c r="J59" s="907"/>
      <c r="K59" s="907"/>
      <c r="L59" s="866">
        <v>8</v>
      </c>
      <c r="M59" s="209" t="s">
        <v>392</v>
      </c>
      <c r="N59" s="844" t="s">
        <v>355</v>
      </c>
      <c r="O59" s="867">
        <v>0</v>
      </c>
      <c r="P59" s="867">
        <v>0</v>
      </c>
      <c r="Q59" s="867">
        <v>0</v>
      </c>
      <c r="R59" s="867">
        <v>0</v>
      </c>
      <c r="S59" s="867">
        <v>0</v>
      </c>
      <c r="T59" s="867">
        <v>0</v>
      </c>
      <c r="U59" s="836"/>
    </row>
    <row r="60" spans="1:21">
      <c r="A60" s="843">
        <v>1</v>
      </c>
      <c r="B60" s="872"/>
      <c r="C60" s="872"/>
      <c r="D60" s="872"/>
      <c r="E60" s="872"/>
      <c r="F60" s="872"/>
      <c r="G60" s="872"/>
      <c r="H60" s="872"/>
      <c r="I60" s="872"/>
      <c r="J60" s="872"/>
      <c r="K60" s="872"/>
      <c r="L60" s="908">
        <v>8.1</v>
      </c>
      <c r="M60" s="213" t="s">
        <v>361</v>
      </c>
      <c r="N60" s="844" t="s">
        <v>355</v>
      </c>
      <c r="O60" s="909"/>
      <c r="P60" s="909"/>
      <c r="Q60" s="909"/>
      <c r="R60" s="909"/>
      <c r="S60" s="909"/>
      <c r="T60" s="909"/>
      <c r="U60" s="836"/>
    </row>
    <row r="61" spans="1:21">
      <c r="A61" s="843">
        <v>1</v>
      </c>
      <c r="B61" s="872"/>
      <c r="C61" s="872"/>
      <c r="D61" s="872"/>
      <c r="E61" s="872"/>
      <c r="F61" s="872"/>
      <c r="G61" s="872"/>
      <c r="H61" s="872"/>
      <c r="I61" s="872"/>
      <c r="J61" s="872"/>
      <c r="K61" s="872"/>
      <c r="L61" s="908">
        <v>8.1999999999999993</v>
      </c>
      <c r="M61" s="213" t="s">
        <v>362</v>
      </c>
      <c r="N61" s="844" t="s">
        <v>355</v>
      </c>
      <c r="O61" s="909"/>
      <c r="P61" s="909"/>
      <c r="Q61" s="909"/>
      <c r="R61" s="909"/>
      <c r="S61" s="909"/>
      <c r="T61" s="909"/>
      <c r="U61" s="836"/>
    </row>
    <row r="62" spans="1:21">
      <c r="A62" s="843">
        <v>1</v>
      </c>
      <c r="B62" s="872"/>
      <c r="C62" s="872"/>
      <c r="D62" s="872"/>
      <c r="E62" s="872"/>
      <c r="F62" s="872"/>
      <c r="G62" s="872"/>
      <c r="H62" s="872"/>
      <c r="I62" s="872"/>
      <c r="J62" s="872"/>
      <c r="K62" s="872"/>
      <c r="L62" s="908">
        <v>8.3000000000000007</v>
      </c>
      <c r="M62" s="213" t="s">
        <v>364</v>
      </c>
      <c r="N62" s="844" t="s">
        <v>355</v>
      </c>
      <c r="O62" s="909"/>
      <c r="P62" s="909"/>
      <c r="Q62" s="909"/>
      <c r="R62" s="909"/>
      <c r="S62" s="909"/>
      <c r="T62" s="909"/>
      <c r="U62" s="836"/>
    </row>
    <row r="63" spans="1:21">
      <c r="A63" s="843">
        <v>1</v>
      </c>
      <c r="B63" s="872"/>
      <c r="C63" s="872"/>
      <c r="D63" s="872"/>
      <c r="E63" s="872"/>
      <c r="F63" s="872"/>
      <c r="G63" s="872"/>
      <c r="H63" s="872"/>
      <c r="I63" s="872"/>
      <c r="J63" s="872"/>
      <c r="K63" s="872"/>
      <c r="L63" s="908">
        <v>8.4</v>
      </c>
      <c r="M63" s="213" t="s">
        <v>366</v>
      </c>
      <c r="N63" s="844" t="s">
        <v>355</v>
      </c>
      <c r="O63" s="909"/>
      <c r="P63" s="909"/>
      <c r="Q63" s="909"/>
      <c r="R63" s="909"/>
      <c r="S63" s="909"/>
      <c r="T63" s="909"/>
      <c r="U63" s="836"/>
    </row>
    <row r="64" spans="1:21">
      <c r="A64" s="843">
        <v>1</v>
      </c>
      <c r="B64" s="872"/>
      <c r="C64" s="872"/>
      <c r="D64" s="872"/>
      <c r="E64" s="872"/>
      <c r="F64" s="872"/>
      <c r="G64" s="872"/>
      <c r="H64" s="872"/>
      <c r="I64" s="872"/>
      <c r="J64" s="872"/>
      <c r="K64" s="872"/>
      <c r="L64" s="908">
        <v>8.5</v>
      </c>
      <c r="M64" s="213" t="s">
        <v>368</v>
      </c>
      <c r="N64" s="844" t="s">
        <v>355</v>
      </c>
      <c r="O64" s="909"/>
      <c r="P64" s="909"/>
      <c r="Q64" s="909"/>
      <c r="R64" s="909"/>
      <c r="S64" s="909"/>
      <c r="T64" s="909"/>
      <c r="U64" s="836"/>
    </row>
    <row r="65" spans="1:21">
      <c r="A65" s="872"/>
      <c r="B65" s="872"/>
      <c r="C65" s="872"/>
      <c r="D65" s="872"/>
      <c r="E65" s="872"/>
      <c r="F65" s="872"/>
      <c r="G65" s="872"/>
      <c r="H65" s="872"/>
      <c r="I65" s="872"/>
      <c r="J65" s="872"/>
      <c r="K65" s="872"/>
      <c r="L65" s="910"/>
      <c r="M65" s="911"/>
      <c r="N65" s="910"/>
      <c r="O65" s="912"/>
      <c r="P65" s="912"/>
      <c r="Q65" s="912"/>
      <c r="R65" s="912"/>
      <c r="S65" s="912"/>
      <c r="T65" s="871"/>
      <c r="U65" s="872"/>
    </row>
    <row r="66" spans="1:21" s="88" customFormat="1" ht="15" customHeight="1">
      <c r="A66" s="714"/>
      <c r="B66" s="714"/>
      <c r="C66" s="714"/>
      <c r="D66" s="714"/>
      <c r="E66" s="714"/>
      <c r="F66" s="714"/>
      <c r="G66" s="714"/>
      <c r="H66" s="714"/>
      <c r="I66" s="714"/>
      <c r="J66" s="714"/>
      <c r="K66" s="714"/>
      <c r="L66" s="837" t="s">
        <v>1274</v>
      </c>
      <c r="M66" s="837"/>
      <c r="N66" s="837"/>
      <c r="O66" s="837"/>
      <c r="P66" s="837"/>
      <c r="Q66" s="837"/>
      <c r="R66" s="837"/>
      <c r="S66" s="838"/>
      <c r="T66" s="838"/>
      <c r="U66" s="838"/>
    </row>
    <row r="67" spans="1:21" s="88" customFormat="1" ht="15" customHeight="1">
      <c r="A67" s="714"/>
      <c r="B67" s="714"/>
      <c r="C67" s="714"/>
      <c r="D67" s="714"/>
      <c r="E67" s="714"/>
      <c r="F67" s="714"/>
      <c r="G67" s="714"/>
      <c r="H67" s="714"/>
      <c r="I67" s="714"/>
      <c r="J67" s="714"/>
      <c r="K67" s="677"/>
      <c r="L67" s="840"/>
      <c r="M67" s="840"/>
      <c r="N67" s="840"/>
      <c r="O67" s="840"/>
      <c r="P67" s="840"/>
      <c r="Q67" s="840"/>
      <c r="R67" s="840"/>
      <c r="S67" s="841"/>
      <c r="T67" s="841"/>
      <c r="U67" s="841"/>
    </row>
    <row r="68" spans="1:21">
      <c r="A68" s="872"/>
      <c r="B68" s="872"/>
      <c r="C68" s="872"/>
      <c r="D68" s="872"/>
      <c r="E68" s="872"/>
      <c r="F68" s="872"/>
      <c r="G68" s="872"/>
      <c r="H68" s="872"/>
      <c r="I68" s="872"/>
      <c r="J68" s="872"/>
      <c r="K68" s="872"/>
      <c r="L68" s="872"/>
      <c r="M68" s="913"/>
      <c r="N68" s="871"/>
      <c r="O68" s="871"/>
      <c r="P68" s="871"/>
      <c r="Q68" s="871"/>
      <c r="R68" s="871"/>
      <c r="S68" s="871"/>
      <c r="T68" s="871"/>
      <c r="U68" s="872"/>
    </row>
    <row r="69" spans="1:21">
      <c r="A69" s="872"/>
      <c r="B69" s="872"/>
      <c r="C69" s="872"/>
      <c r="D69" s="872"/>
      <c r="E69" s="872"/>
      <c r="F69" s="872"/>
      <c r="G69" s="872"/>
      <c r="H69" s="872"/>
      <c r="I69" s="872"/>
      <c r="J69" s="872"/>
      <c r="K69" s="872"/>
      <c r="L69" s="872"/>
      <c r="M69" s="913"/>
      <c r="N69" s="871"/>
      <c r="O69" s="871"/>
      <c r="P69" s="871"/>
      <c r="Q69" s="871"/>
      <c r="R69" s="871"/>
      <c r="S69" s="871"/>
      <c r="T69" s="871"/>
      <c r="U69" s="872"/>
    </row>
    <row r="70" spans="1:21">
      <c r="A70" s="872"/>
      <c r="B70" s="872"/>
      <c r="C70" s="872"/>
      <c r="D70" s="872"/>
      <c r="E70" s="872"/>
      <c r="F70" s="872"/>
      <c r="G70" s="872"/>
      <c r="H70" s="872"/>
      <c r="I70" s="872"/>
      <c r="J70" s="872"/>
      <c r="K70" s="872"/>
      <c r="L70" s="872"/>
      <c r="M70" s="913"/>
      <c r="N70" s="871"/>
      <c r="O70" s="871"/>
      <c r="P70" s="871"/>
      <c r="Q70" s="871"/>
      <c r="R70" s="871"/>
      <c r="S70" s="871"/>
      <c r="T70" s="871"/>
      <c r="U70" s="872"/>
    </row>
    <row r="71" spans="1:21">
      <c r="A71" s="872"/>
      <c r="B71" s="872"/>
      <c r="C71" s="872"/>
      <c r="D71" s="872"/>
      <c r="E71" s="872"/>
      <c r="F71" s="872"/>
      <c r="G71" s="872"/>
      <c r="H71" s="872"/>
      <c r="I71" s="872"/>
      <c r="J71" s="872"/>
      <c r="K71" s="872"/>
      <c r="L71" s="872"/>
      <c r="M71" s="914"/>
      <c r="N71" s="871"/>
      <c r="O71" s="871"/>
      <c r="P71" s="871"/>
      <c r="Q71" s="871"/>
      <c r="R71" s="871"/>
      <c r="S71" s="871"/>
      <c r="T71" s="871"/>
      <c r="U71" s="872"/>
    </row>
    <row r="72" spans="1:21">
      <c r="A72" s="872"/>
      <c r="B72" s="872"/>
      <c r="C72" s="872"/>
      <c r="D72" s="872"/>
      <c r="E72" s="872"/>
      <c r="F72" s="872"/>
      <c r="G72" s="872"/>
      <c r="H72" s="872"/>
      <c r="I72" s="872"/>
      <c r="J72" s="872"/>
      <c r="K72" s="872"/>
      <c r="L72" s="872"/>
      <c r="M72" s="913"/>
      <c r="N72" s="871"/>
      <c r="O72" s="871"/>
      <c r="P72" s="871"/>
      <c r="Q72" s="871"/>
      <c r="R72" s="871"/>
      <c r="S72" s="871"/>
      <c r="T72" s="871"/>
      <c r="U72" s="872"/>
    </row>
    <row r="73" spans="1:21">
      <c r="A73" s="872"/>
      <c r="B73" s="872"/>
      <c r="C73" s="872"/>
      <c r="D73" s="872"/>
      <c r="E73" s="872"/>
      <c r="F73" s="872"/>
      <c r="G73" s="872"/>
      <c r="H73" s="872"/>
      <c r="I73" s="872"/>
      <c r="J73" s="872"/>
      <c r="K73" s="872"/>
      <c r="L73" s="872"/>
      <c r="M73" s="872"/>
      <c r="N73" s="871"/>
      <c r="O73" s="871"/>
      <c r="P73" s="871"/>
      <c r="Q73" s="871"/>
      <c r="R73" s="871"/>
      <c r="S73" s="871"/>
      <c r="T73" s="871"/>
      <c r="U73" s="872"/>
    </row>
    <row r="74" spans="1:21">
      <c r="A74" s="872"/>
      <c r="B74" s="872"/>
      <c r="C74" s="872"/>
      <c r="D74" s="872"/>
      <c r="E74" s="872"/>
      <c r="F74" s="872"/>
      <c r="G74" s="872"/>
      <c r="H74" s="872"/>
      <c r="I74" s="872"/>
      <c r="J74" s="872"/>
      <c r="K74" s="872"/>
      <c r="L74" s="872"/>
      <c r="M74" s="913"/>
      <c r="N74" s="871"/>
      <c r="O74" s="871"/>
      <c r="P74" s="871"/>
      <c r="Q74" s="871"/>
      <c r="R74" s="871"/>
      <c r="S74" s="871"/>
      <c r="T74" s="871"/>
      <c r="U74" s="872"/>
    </row>
    <row r="75" spans="1:21">
      <c r="A75" s="872"/>
      <c r="B75" s="872"/>
      <c r="C75" s="872"/>
      <c r="D75" s="872"/>
      <c r="E75" s="872"/>
      <c r="F75" s="872"/>
      <c r="G75" s="872"/>
      <c r="H75" s="872"/>
      <c r="I75" s="872"/>
      <c r="J75" s="872"/>
      <c r="K75" s="872"/>
      <c r="L75" s="872"/>
      <c r="M75" s="913"/>
      <c r="N75" s="871"/>
      <c r="O75" s="871"/>
      <c r="P75" s="871"/>
      <c r="Q75" s="871"/>
      <c r="R75" s="871"/>
      <c r="S75" s="871"/>
      <c r="T75" s="871"/>
      <c r="U75" s="872"/>
    </row>
    <row r="76" spans="1:21">
      <c r="A76" s="872"/>
      <c r="B76" s="872"/>
      <c r="C76" s="872"/>
      <c r="D76" s="872"/>
      <c r="E76" s="872"/>
      <c r="F76" s="872"/>
      <c r="G76" s="872"/>
      <c r="H76" s="872"/>
      <c r="I76" s="872"/>
      <c r="J76" s="872"/>
      <c r="K76" s="872"/>
      <c r="L76" s="872"/>
      <c r="M76" s="872"/>
      <c r="N76" s="871"/>
      <c r="O76" s="871"/>
      <c r="P76" s="871"/>
      <c r="Q76" s="871"/>
      <c r="R76" s="871"/>
      <c r="S76" s="871"/>
      <c r="T76" s="871"/>
      <c r="U76" s="872"/>
    </row>
    <row r="77" spans="1:21">
      <c r="A77" s="872"/>
      <c r="B77" s="872"/>
      <c r="C77" s="872"/>
      <c r="D77" s="872"/>
      <c r="E77" s="872"/>
      <c r="F77" s="872"/>
      <c r="G77" s="872"/>
      <c r="H77" s="872"/>
      <c r="I77" s="872"/>
      <c r="J77" s="872"/>
      <c r="K77" s="872"/>
      <c r="L77" s="872"/>
      <c r="M77" s="872"/>
      <c r="N77" s="871"/>
      <c r="O77" s="871"/>
      <c r="P77" s="871"/>
      <c r="Q77" s="871"/>
      <c r="R77" s="871"/>
      <c r="S77" s="871"/>
      <c r="T77" s="871"/>
      <c r="U77" s="872"/>
    </row>
    <row r="78" spans="1:21">
      <c r="A78" s="872"/>
      <c r="B78" s="872"/>
      <c r="C78" s="872"/>
      <c r="D78" s="872"/>
      <c r="E78" s="872"/>
      <c r="F78" s="872"/>
      <c r="G78" s="872"/>
      <c r="H78" s="872"/>
      <c r="I78" s="872"/>
      <c r="J78" s="872"/>
      <c r="K78" s="872"/>
      <c r="L78" s="872"/>
      <c r="M78" s="872"/>
      <c r="N78" s="871"/>
      <c r="O78" s="871"/>
      <c r="P78" s="871"/>
      <c r="Q78" s="871"/>
      <c r="R78" s="871"/>
      <c r="S78" s="871"/>
      <c r="T78" s="871"/>
      <c r="U78" s="872"/>
    </row>
    <row r="79" spans="1:21">
      <c r="A79" s="872"/>
      <c r="B79" s="872"/>
      <c r="C79" s="872"/>
      <c r="D79" s="872"/>
      <c r="E79" s="872"/>
      <c r="F79" s="872"/>
      <c r="G79" s="872"/>
      <c r="H79" s="872"/>
      <c r="I79" s="872"/>
      <c r="J79" s="872"/>
      <c r="K79" s="872"/>
      <c r="L79" s="872"/>
      <c r="M79" s="872"/>
      <c r="N79" s="871"/>
      <c r="O79" s="871"/>
      <c r="P79" s="871"/>
      <c r="Q79" s="871"/>
      <c r="R79" s="871"/>
      <c r="S79" s="871"/>
      <c r="T79" s="871"/>
      <c r="U79" s="872"/>
    </row>
    <row r="80" spans="1:21">
      <c r="A80" s="872"/>
      <c r="B80" s="872"/>
      <c r="C80" s="872"/>
      <c r="D80" s="872"/>
      <c r="E80" s="872"/>
      <c r="F80" s="872"/>
      <c r="G80" s="872"/>
      <c r="H80" s="872"/>
      <c r="I80" s="872"/>
      <c r="J80" s="872"/>
      <c r="K80" s="872"/>
      <c r="L80" s="872"/>
      <c r="M80" s="913"/>
      <c r="N80" s="871"/>
      <c r="O80" s="871"/>
      <c r="P80" s="871"/>
      <c r="Q80" s="871"/>
      <c r="R80" s="871"/>
      <c r="S80" s="871"/>
      <c r="T80" s="871"/>
      <c r="U80" s="872"/>
    </row>
    <row r="81" spans="1:21">
      <c r="A81" s="872"/>
      <c r="B81" s="872"/>
      <c r="C81" s="872"/>
      <c r="D81" s="872"/>
      <c r="E81" s="872"/>
      <c r="F81" s="872"/>
      <c r="G81" s="872"/>
      <c r="H81" s="872"/>
      <c r="I81" s="872"/>
      <c r="J81" s="872"/>
      <c r="K81" s="872"/>
      <c r="L81" s="872"/>
      <c r="M81" s="913"/>
      <c r="N81" s="871"/>
      <c r="O81" s="871"/>
      <c r="P81" s="871"/>
      <c r="Q81" s="871"/>
      <c r="R81" s="871"/>
      <c r="S81" s="871"/>
      <c r="T81" s="871"/>
      <c r="U81" s="872"/>
    </row>
    <row r="82" spans="1:21">
      <c r="A82" s="872"/>
      <c r="B82" s="872"/>
      <c r="C82" s="872"/>
      <c r="D82" s="872"/>
      <c r="E82" s="872"/>
      <c r="F82" s="872"/>
      <c r="G82" s="872"/>
      <c r="H82" s="872"/>
      <c r="I82" s="872"/>
      <c r="J82" s="872"/>
      <c r="K82" s="872"/>
      <c r="L82" s="872"/>
      <c r="M82" s="914"/>
      <c r="N82" s="871"/>
      <c r="O82" s="871"/>
      <c r="P82" s="871"/>
      <c r="Q82" s="871"/>
      <c r="R82" s="871"/>
      <c r="S82" s="871"/>
      <c r="T82" s="871"/>
      <c r="U82" s="872"/>
    </row>
    <row r="83" spans="1:21">
      <c r="A83" s="872"/>
      <c r="B83" s="872"/>
      <c r="C83" s="872"/>
      <c r="D83" s="872"/>
      <c r="E83" s="872"/>
      <c r="F83" s="872"/>
      <c r="G83" s="872"/>
      <c r="H83" s="872"/>
      <c r="I83" s="872"/>
      <c r="J83" s="872"/>
      <c r="K83" s="872"/>
      <c r="L83" s="872"/>
      <c r="M83" s="913"/>
      <c r="N83" s="871"/>
      <c r="O83" s="871"/>
      <c r="P83" s="871"/>
      <c r="Q83" s="871"/>
      <c r="R83" s="871"/>
      <c r="S83" s="871"/>
      <c r="T83" s="871"/>
      <c r="U83" s="872"/>
    </row>
    <row r="84" spans="1:21">
      <c r="A84" s="872"/>
      <c r="B84" s="872"/>
      <c r="C84" s="872"/>
      <c r="D84" s="872"/>
      <c r="E84" s="872"/>
      <c r="F84" s="872"/>
      <c r="G84" s="872"/>
      <c r="H84" s="872"/>
      <c r="I84" s="872"/>
      <c r="J84" s="872"/>
      <c r="K84" s="872"/>
      <c r="L84" s="872"/>
      <c r="M84" s="913"/>
      <c r="N84" s="871"/>
      <c r="O84" s="871"/>
      <c r="P84" s="871"/>
      <c r="Q84" s="871"/>
      <c r="R84" s="871"/>
      <c r="S84" s="871"/>
      <c r="T84" s="871"/>
      <c r="U84" s="872"/>
    </row>
    <row r="85" spans="1:21">
      <c r="A85" s="872"/>
      <c r="B85" s="872"/>
      <c r="C85" s="872"/>
      <c r="D85" s="872"/>
      <c r="E85" s="872"/>
      <c r="F85" s="872"/>
      <c r="G85" s="872"/>
      <c r="H85" s="872"/>
      <c r="I85" s="872"/>
      <c r="J85" s="872"/>
      <c r="K85" s="872"/>
      <c r="L85" s="872"/>
      <c r="M85" s="913"/>
      <c r="N85" s="871"/>
      <c r="O85" s="871"/>
      <c r="P85" s="871"/>
      <c r="Q85" s="871"/>
      <c r="R85" s="871"/>
      <c r="S85" s="871"/>
      <c r="T85" s="871"/>
      <c r="U85" s="872"/>
    </row>
    <row r="86" spans="1:21">
      <c r="A86" s="872"/>
      <c r="B86" s="872"/>
      <c r="C86" s="872"/>
      <c r="D86" s="872"/>
      <c r="E86" s="872"/>
      <c r="F86" s="872"/>
      <c r="G86" s="872"/>
      <c r="H86" s="872"/>
      <c r="I86" s="872"/>
      <c r="J86" s="872"/>
      <c r="K86" s="872"/>
      <c r="L86" s="872"/>
      <c r="M86" s="913"/>
      <c r="N86" s="871"/>
      <c r="O86" s="871"/>
      <c r="P86" s="871"/>
      <c r="Q86" s="871"/>
      <c r="R86" s="871"/>
      <c r="S86" s="871"/>
      <c r="T86" s="871"/>
      <c r="U86" s="872"/>
    </row>
    <row r="87" spans="1:21">
      <c r="A87" s="872"/>
      <c r="B87" s="872"/>
      <c r="C87" s="872"/>
      <c r="D87" s="872"/>
      <c r="E87" s="872"/>
      <c r="F87" s="872"/>
      <c r="G87" s="872"/>
      <c r="H87" s="872"/>
      <c r="I87" s="872"/>
      <c r="J87" s="872"/>
      <c r="K87" s="872"/>
      <c r="L87" s="872"/>
      <c r="M87" s="913"/>
      <c r="N87" s="871"/>
      <c r="O87" s="871"/>
      <c r="P87" s="871"/>
      <c r="Q87" s="871"/>
      <c r="R87" s="871"/>
      <c r="S87" s="871"/>
      <c r="T87" s="871"/>
      <c r="U87" s="872"/>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K11" zoomScale="60" zoomScaleNormal="100" workbookViewId="0"/>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15"/>
      <c r="B1" s="915"/>
      <c r="C1" s="915"/>
      <c r="D1" s="915"/>
      <c r="E1" s="915"/>
      <c r="F1" s="915"/>
      <c r="G1" s="915"/>
      <c r="H1" s="915"/>
      <c r="I1" s="915"/>
      <c r="J1" s="915"/>
      <c r="K1" s="915"/>
      <c r="L1" s="915"/>
      <c r="M1" s="915"/>
      <c r="N1" s="915"/>
      <c r="O1" s="916"/>
      <c r="P1" s="915"/>
      <c r="Q1" s="915"/>
      <c r="R1" s="915"/>
      <c r="S1" s="714">
        <v>2024</v>
      </c>
      <c r="T1" s="714">
        <v>2024</v>
      </c>
      <c r="U1" s="915"/>
    </row>
    <row r="2" spans="1:21" hidden="1">
      <c r="A2" s="915"/>
      <c r="B2" s="915"/>
      <c r="C2" s="915"/>
      <c r="D2" s="915"/>
      <c r="E2" s="915"/>
      <c r="F2" s="915"/>
      <c r="G2" s="915"/>
      <c r="H2" s="915"/>
      <c r="I2" s="915"/>
      <c r="J2" s="915"/>
      <c r="K2" s="915"/>
      <c r="L2" s="915"/>
      <c r="M2" s="915"/>
      <c r="N2" s="915"/>
      <c r="O2" s="916"/>
      <c r="P2" s="915"/>
      <c r="Q2" s="915"/>
      <c r="R2" s="915"/>
      <c r="S2" s="714"/>
      <c r="T2" s="714"/>
      <c r="U2" s="915"/>
    </row>
    <row r="3" spans="1:21" hidden="1">
      <c r="A3" s="915"/>
      <c r="B3" s="915"/>
      <c r="C3" s="915"/>
      <c r="D3" s="915"/>
      <c r="E3" s="915"/>
      <c r="F3" s="915"/>
      <c r="G3" s="915"/>
      <c r="H3" s="915"/>
      <c r="I3" s="915"/>
      <c r="J3" s="915"/>
      <c r="K3" s="915"/>
      <c r="L3" s="915"/>
      <c r="M3" s="915"/>
      <c r="N3" s="915"/>
      <c r="O3" s="916"/>
      <c r="P3" s="915"/>
      <c r="Q3" s="915"/>
      <c r="R3" s="915"/>
      <c r="S3" s="714"/>
      <c r="T3" s="714"/>
      <c r="U3" s="915"/>
    </row>
    <row r="4" spans="1:21" hidden="1">
      <c r="A4" s="915"/>
      <c r="B4" s="915"/>
      <c r="C4" s="915"/>
      <c r="D4" s="915"/>
      <c r="E4" s="915"/>
      <c r="F4" s="915"/>
      <c r="G4" s="915"/>
      <c r="H4" s="915"/>
      <c r="I4" s="915"/>
      <c r="J4" s="915"/>
      <c r="K4" s="915"/>
      <c r="L4" s="915"/>
      <c r="M4" s="915"/>
      <c r="N4" s="915"/>
      <c r="O4" s="916"/>
      <c r="P4" s="915"/>
      <c r="Q4" s="915"/>
      <c r="R4" s="915"/>
      <c r="S4" s="714"/>
      <c r="T4" s="714"/>
      <c r="U4" s="915"/>
    </row>
    <row r="5" spans="1:21" hidden="1">
      <c r="A5" s="915"/>
      <c r="B5" s="915"/>
      <c r="C5" s="915"/>
      <c r="D5" s="915"/>
      <c r="E5" s="915"/>
      <c r="F5" s="915"/>
      <c r="G5" s="915"/>
      <c r="H5" s="915"/>
      <c r="I5" s="915"/>
      <c r="J5" s="915"/>
      <c r="K5" s="915"/>
      <c r="L5" s="915"/>
      <c r="M5" s="915"/>
      <c r="N5" s="915"/>
      <c r="O5" s="916"/>
      <c r="P5" s="915"/>
      <c r="Q5" s="915"/>
      <c r="R5" s="915"/>
      <c r="S5" s="714"/>
      <c r="T5" s="714"/>
      <c r="U5" s="915"/>
    </row>
    <row r="6" spans="1:21" hidden="1">
      <c r="A6" s="915"/>
      <c r="B6" s="915"/>
      <c r="C6" s="915"/>
      <c r="D6" s="915"/>
      <c r="E6" s="915"/>
      <c r="F6" s="915"/>
      <c r="G6" s="915"/>
      <c r="H6" s="915"/>
      <c r="I6" s="915"/>
      <c r="J6" s="915"/>
      <c r="K6" s="915"/>
      <c r="L6" s="915"/>
      <c r="M6" s="915"/>
      <c r="N6" s="915"/>
      <c r="O6" s="916"/>
      <c r="P6" s="915"/>
      <c r="Q6" s="915"/>
      <c r="R6" s="915"/>
      <c r="S6" s="714"/>
      <c r="T6" s="714"/>
      <c r="U6" s="915"/>
    </row>
    <row r="7" spans="1:21" hidden="1">
      <c r="A7" s="915"/>
      <c r="B7" s="915"/>
      <c r="C7" s="915"/>
      <c r="D7" s="915"/>
      <c r="E7" s="915"/>
      <c r="F7" s="915"/>
      <c r="G7" s="915"/>
      <c r="H7" s="915"/>
      <c r="I7" s="915"/>
      <c r="J7" s="915"/>
      <c r="K7" s="915"/>
      <c r="L7" s="915"/>
      <c r="M7" s="915"/>
      <c r="N7" s="915"/>
      <c r="O7" s="714" t="b">
        <v>1</v>
      </c>
      <c r="P7" s="714" t="b">
        <v>1</v>
      </c>
      <c r="Q7" s="714" t="b">
        <v>1</v>
      </c>
      <c r="R7" s="714" t="b">
        <v>1</v>
      </c>
      <c r="S7" s="741"/>
      <c r="T7" s="741"/>
      <c r="U7" s="714"/>
    </row>
    <row r="8" spans="1:21" hidden="1">
      <c r="A8" s="915"/>
      <c r="B8" s="915"/>
      <c r="C8" s="915"/>
      <c r="D8" s="915"/>
      <c r="E8" s="915"/>
      <c r="F8" s="915"/>
      <c r="G8" s="915"/>
      <c r="H8" s="915"/>
      <c r="I8" s="915"/>
      <c r="J8" s="915"/>
      <c r="K8" s="915"/>
      <c r="L8" s="915"/>
      <c r="M8" s="915"/>
      <c r="N8" s="915"/>
      <c r="O8" s="916"/>
      <c r="P8" s="915"/>
      <c r="Q8" s="915"/>
      <c r="R8" s="915"/>
      <c r="S8" s="915"/>
      <c r="T8" s="915"/>
      <c r="U8" s="915"/>
    </row>
    <row r="9" spans="1:21" hidden="1">
      <c r="A9" s="915"/>
      <c r="B9" s="915"/>
      <c r="C9" s="915"/>
      <c r="D9" s="915"/>
      <c r="E9" s="915"/>
      <c r="F9" s="915"/>
      <c r="G9" s="915"/>
      <c r="H9" s="915"/>
      <c r="I9" s="915"/>
      <c r="J9" s="915"/>
      <c r="K9" s="915"/>
      <c r="L9" s="915"/>
      <c r="M9" s="915"/>
      <c r="N9" s="915"/>
      <c r="O9" s="916"/>
      <c r="P9" s="915"/>
      <c r="Q9" s="915"/>
      <c r="R9" s="915"/>
      <c r="S9" s="915"/>
      <c r="T9" s="915"/>
      <c r="U9" s="915"/>
    </row>
    <row r="10" spans="1:21" hidden="1">
      <c r="A10" s="915"/>
      <c r="B10" s="915"/>
      <c r="C10" s="915"/>
      <c r="D10" s="915"/>
      <c r="E10" s="915"/>
      <c r="F10" s="915"/>
      <c r="G10" s="915"/>
      <c r="H10" s="915"/>
      <c r="I10" s="915"/>
      <c r="J10" s="915"/>
      <c r="K10" s="915"/>
      <c r="L10" s="915"/>
      <c r="M10" s="915"/>
      <c r="N10" s="915"/>
      <c r="O10" s="916"/>
      <c r="P10" s="915"/>
      <c r="Q10" s="915"/>
      <c r="R10" s="915"/>
      <c r="S10" s="915"/>
      <c r="T10" s="915"/>
      <c r="U10" s="915"/>
    </row>
    <row r="11" spans="1:21" ht="15" hidden="1" customHeight="1">
      <c r="A11" s="915"/>
      <c r="B11" s="915"/>
      <c r="C11" s="915"/>
      <c r="D11" s="915"/>
      <c r="E11" s="915"/>
      <c r="F11" s="915"/>
      <c r="G11" s="915"/>
      <c r="H11" s="915"/>
      <c r="I11" s="915"/>
      <c r="J11" s="915"/>
      <c r="K11" s="915"/>
      <c r="L11" s="915"/>
      <c r="M11" s="695"/>
      <c r="N11" s="915"/>
      <c r="O11" s="916"/>
      <c r="P11" s="915"/>
      <c r="Q11" s="915"/>
      <c r="R11" s="915"/>
      <c r="S11" s="915"/>
      <c r="T11" s="915"/>
      <c r="U11" s="915"/>
    </row>
    <row r="12" spans="1:21" s="82" customFormat="1" ht="20.100000000000001" customHeight="1">
      <c r="A12" s="783"/>
      <c r="B12" s="783"/>
      <c r="C12" s="783"/>
      <c r="D12" s="783"/>
      <c r="E12" s="783"/>
      <c r="F12" s="783"/>
      <c r="G12" s="783"/>
      <c r="H12" s="783"/>
      <c r="I12" s="783"/>
      <c r="J12" s="783"/>
      <c r="K12" s="783"/>
      <c r="L12" s="372" t="s">
        <v>1106</v>
      </c>
      <c r="M12" s="217"/>
      <c r="N12" s="217"/>
      <c r="O12" s="217"/>
      <c r="P12" s="217"/>
      <c r="Q12" s="217"/>
      <c r="R12" s="217"/>
      <c r="S12" s="217"/>
      <c r="T12" s="217"/>
      <c r="U12" s="217"/>
    </row>
    <row r="13" spans="1:21" s="82" customFormat="1" ht="11.25" customHeight="1">
      <c r="A13" s="783"/>
      <c r="B13" s="783"/>
      <c r="C13" s="783"/>
      <c r="D13" s="783"/>
      <c r="E13" s="783"/>
      <c r="F13" s="783"/>
      <c r="G13" s="783"/>
      <c r="H13" s="783"/>
      <c r="I13" s="783"/>
      <c r="J13" s="783"/>
      <c r="K13" s="783"/>
      <c r="L13" s="917"/>
      <c r="M13" s="783"/>
      <c r="N13" s="783"/>
      <c r="O13" s="918"/>
      <c r="P13" s="783"/>
      <c r="Q13" s="783"/>
      <c r="R13" s="783"/>
      <c r="S13" s="783"/>
      <c r="T13" s="783"/>
      <c r="U13" s="783"/>
    </row>
    <row r="14" spans="1:21" s="82" customFormat="1" ht="15" customHeight="1">
      <c r="A14" s="783"/>
      <c r="B14" s="783"/>
      <c r="C14" s="783"/>
      <c r="D14" s="783"/>
      <c r="E14" s="783"/>
      <c r="F14" s="783"/>
      <c r="G14" s="783"/>
      <c r="H14" s="783"/>
      <c r="I14" s="783"/>
      <c r="J14" s="783"/>
      <c r="K14" s="783"/>
      <c r="L14" s="837" t="s">
        <v>15</v>
      </c>
      <c r="M14" s="837" t="s">
        <v>120</v>
      </c>
      <c r="N14" s="837" t="s">
        <v>270</v>
      </c>
      <c r="O14" s="794" t="s">
        <v>2395</v>
      </c>
      <c r="P14" s="794" t="s">
        <v>2395</v>
      </c>
      <c r="Q14" s="794" t="s">
        <v>2395</v>
      </c>
      <c r="R14" s="795" t="s">
        <v>2396</v>
      </c>
      <c r="S14" s="796" t="s">
        <v>2397</v>
      </c>
      <c r="T14" s="796" t="s">
        <v>2397</v>
      </c>
      <c r="U14" s="792" t="s">
        <v>308</v>
      </c>
    </row>
    <row r="15" spans="1:21" s="82" customFormat="1" ht="50.1" customHeight="1">
      <c r="A15" s="783"/>
      <c r="B15" s="783"/>
      <c r="C15" s="783"/>
      <c r="D15" s="783"/>
      <c r="E15" s="783"/>
      <c r="F15" s="783"/>
      <c r="G15" s="783"/>
      <c r="H15" s="783"/>
      <c r="I15" s="783"/>
      <c r="J15" s="783"/>
      <c r="K15" s="783"/>
      <c r="L15" s="837"/>
      <c r="M15" s="837"/>
      <c r="N15" s="837"/>
      <c r="O15" s="799" t="s">
        <v>271</v>
      </c>
      <c r="P15" s="799" t="s">
        <v>309</v>
      </c>
      <c r="Q15" s="799" t="s">
        <v>289</v>
      </c>
      <c r="R15" s="799" t="s">
        <v>271</v>
      </c>
      <c r="S15" s="796" t="s">
        <v>272</v>
      </c>
      <c r="T15" s="796" t="s">
        <v>271</v>
      </c>
      <c r="U15" s="792"/>
    </row>
    <row r="16" spans="1:21" s="82" customFormat="1">
      <c r="A16" s="808" t="s">
        <v>17</v>
      </c>
      <c r="B16" s="783"/>
      <c r="C16" s="783"/>
      <c r="D16" s="783"/>
      <c r="E16" s="783"/>
      <c r="F16" s="783"/>
      <c r="G16" s="783"/>
      <c r="H16" s="783"/>
      <c r="I16" s="783"/>
      <c r="J16" s="783"/>
      <c r="K16" s="783"/>
      <c r="L16" s="863" t="s">
        <v>2393</v>
      </c>
      <c r="M16" s="704"/>
      <c r="N16" s="705"/>
      <c r="O16" s="705"/>
      <c r="P16" s="705"/>
      <c r="Q16" s="705"/>
      <c r="R16" s="705"/>
      <c r="S16" s="705"/>
      <c r="T16" s="705"/>
      <c r="U16" s="906"/>
    </row>
    <row r="17" spans="1:21" s="82" customFormat="1" ht="22.5">
      <c r="A17" s="843">
        <v>1</v>
      </c>
      <c r="B17" s="783"/>
      <c r="C17" s="783"/>
      <c r="D17" s="783"/>
      <c r="E17" s="783"/>
      <c r="F17" s="783"/>
      <c r="G17" s="783"/>
      <c r="H17" s="783"/>
      <c r="I17" s="783"/>
      <c r="J17" s="783"/>
      <c r="K17" s="783"/>
      <c r="L17" s="919" t="s">
        <v>17</v>
      </c>
      <c r="M17" s="219" t="s">
        <v>396</v>
      </c>
      <c r="N17" s="920" t="s">
        <v>355</v>
      </c>
      <c r="O17" s="921">
        <v>0</v>
      </c>
      <c r="P17" s="921">
        <v>0</v>
      </c>
      <c r="Q17" s="921">
        <v>0</v>
      </c>
      <c r="R17" s="921">
        <v>0</v>
      </c>
      <c r="S17" s="921">
        <v>0</v>
      </c>
      <c r="T17" s="921">
        <v>0</v>
      </c>
      <c r="U17" s="836"/>
    </row>
    <row r="18" spans="1:21" s="82" customFormat="1">
      <c r="A18" s="843">
        <v>1</v>
      </c>
      <c r="B18" s="783"/>
      <c r="C18" s="783"/>
      <c r="D18" s="783"/>
      <c r="E18" s="783"/>
      <c r="F18" s="783"/>
      <c r="G18" s="783"/>
      <c r="H18" s="783"/>
      <c r="I18" s="783"/>
      <c r="J18" s="783"/>
      <c r="K18" s="783"/>
      <c r="L18" s="922" t="s">
        <v>154</v>
      </c>
      <c r="M18" s="222" t="s">
        <v>12</v>
      </c>
      <c r="N18" s="844" t="s">
        <v>355</v>
      </c>
      <c r="O18" s="923">
        <v>0</v>
      </c>
      <c r="P18" s="923">
        <v>0</v>
      </c>
      <c r="Q18" s="923">
        <v>0</v>
      </c>
      <c r="R18" s="923">
        <v>0</v>
      </c>
      <c r="S18" s="923">
        <v>0</v>
      </c>
      <c r="T18" s="923">
        <v>0</v>
      </c>
      <c r="U18" s="836"/>
    </row>
    <row r="19" spans="1:21" s="82" customFormat="1" ht="22.5">
      <c r="A19" s="843">
        <v>1</v>
      </c>
      <c r="B19" s="783"/>
      <c r="C19" s="783"/>
      <c r="D19" s="783"/>
      <c r="E19" s="783"/>
      <c r="F19" s="783"/>
      <c r="G19" s="783"/>
      <c r="H19" s="783"/>
      <c r="I19" s="783"/>
      <c r="J19" s="783"/>
      <c r="K19" s="783"/>
      <c r="L19" s="922" t="s">
        <v>397</v>
      </c>
      <c r="M19" s="924" t="s">
        <v>398</v>
      </c>
      <c r="N19" s="844" t="s">
        <v>355</v>
      </c>
      <c r="O19" s="923"/>
      <c r="P19" s="923"/>
      <c r="Q19" s="923"/>
      <c r="R19" s="923"/>
      <c r="S19" s="923"/>
      <c r="T19" s="923"/>
      <c r="U19" s="836"/>
    </row>
    <row r="20" spans="1:21" s="82" customFormat="1">
      <c r="A20" s="843">
        <v>1</v>
      </c>
      <c r="B20" s="783"/>
      <c r="C20" s="783"/>
      <c r="D20" s="783"/>
      <c r="E20" s="783"/>
      <c r="F20" s="783"/>
      <c r="G20" s="783"/>
      <c r="H20" s="783"/>
      <c r="I20" s="783"/>
      <c r="J20" s="783"/>
      <c r="K20" s="783"/>
      <c r="L20" s="922" t="s">
        <v>399</v>
      </c>
      <c r="M20" s="924" t="s">
        <v>400</v>
      </c>
      <c r="N20" s="844" t="s">
        <v>355</v>
      </c>
      <c r="O20" s="923"/>
      <c r="P20" s="923"/>
      <c r="Q20" s="923"/>
      <c r="R20" s="923"/>
      <c r="S20" s="923"/>
      <c r="T20" s="923"/>
      <c r="U20" s="836"/>
    </row>
    <row r="21" spans="1:21" s="82" customFormat="1">
      <c r="A21" s="843">
        <v>1</v>
      </c>
      <c r="B21" s="783"/>
      <c r="C21" s="783"/>
      <c r="D21" s="783"/>
      <c r="E21" s="783"/>
      <c r="F21" s="783"/>
      <c r="G21" s="783"/>
      <c r="H21" s="783"/>
      <c r="I21" s="783"/>
      <c r="J21" s="783"/>
      <c r="K21" s="783"/>
      <c r="L21" s="922" t="s">
        <v>155</v>
      </c>
      <c r="M21" s="925" t="s">
        <v>401</v>
      </c>
      <c r="N21" s="844" t="s">
        <v>355</v>
      </c>
      <c r="O21" s="923"/>
      <c r="P21" s="923"/>
      <c r="Q21" s="923"/>
      <c r="R21" s="923"/>
      <c r="S21" s="923"/>
      <c r="T21" s="923"/>
      <c r="U21" s="836"/>
    </row>
    <row r="22" spans="1:21" s="82" customFormat="1">
      <c r="A22" s="843">
        <v>1</v>
      </c>
      <c r="B22" s="783"/>
      <c r="C22" s="783"/>
      <c r="D22" s="783"/>
      <c r="E22" s="783"/>
      <c r="F22" s="783"/>
      <c r="G22" s="783"/>
      <c r="H22" s="783"/>
      <c r="I22" s="783"/>
      <c r="J22" s="783"/>
      <c r="K22" s="783"/>
      <c r="L22" s="922" t="s">
        <v>363</v>
      </c>
      <c r="M22" s="926" t="s">
        <v>402</v>
      </c>
      <c r="N22" s="844" t="s">
        <v>355</v>
      </c>
      <c r="O22" s="923"/>
      <c r="P22" s="923"/>
      <c r="Q22" s="923"/>
      <c r="R22" s="923"/>
      <c r="S22" s="923"/>
      <c r="T22" s="923"/>
      <c r="U22" s="836"/>
    </row>
    <row r="23" spans="1:21" s="82" customFormat="1">
      <c r="A23" s="843">
        <v>1</v>
      </c>
      <c r="B23" s="783"/>
      <c r="C23" s="783"/>
      <c r="D23" s="783"/>
      <c r="E23" s="783"/>
      <c r="F23" s="783"/>
      <c r="G23" s="783"/>
      <c r="H23" s="783"/>
      <c r="I23" s="783"/>
      <c r="J23" s="783"/>
      <c r="K23" s="783"/>
      <c r="L23" s="922" t="s">
        <v>365</v>
      </c>
      <c r="M23" s="926" t="s">
        <v>403</v>
      </c>
      <c r="N23" s="844" t="s">
        <v>355</v>
      </c>
      <c r="O23" s="923"/>
      <c r="P23" s="923"/>
      <c r="Q23" s="923"/>
      <c r="R23" s="923"/>
      <c r="S23" s="923"/>
      <c r="T23" s="923"/>
      <c r="U23" s="836"/>
    </row>
    <row r="24" spans="1:21">
      <c r="A24" s="915"/>
      <c r="B24" s="915"/>
      <c r="C24" s="915"/>
      <c r="D24" s="915"/>
      <c r="E24" s="915"/>
      <c r="F24" s="915"/>
      <c r="G24" s="915"/>
      <c r="H24" s="915"/>
      <c r="I24" s="915"/>
      <c r="J24" s="915"/>
      <c r="K24" s="915"/>
      <c r="L24" s="915"/>
      <c r="M24" s="915"/>
      <c r="N24" s="915"/>
      <c r="O24" s="916"/>
      <c r="P24" s="915"/>
      <c r="Q24" s="915"/>
      <c r="R24" s="915"/>
      <c r="S24" s="915"/>
      <c r="T24" s="915"/>
      <c r="U24" s="915"/>
    </row>
    <row r="25" spans="1:21" s="88" customFormat="1" ht="15" customHeight="1">
      <c r="A25" s="714"/>
      <c r="B25" s="714"/>
      <c r="C25" s="714"/>
      <c r="D25" s="714"/>
      <c r="E25" s="714"/>
      <c r="F25" s="714"/>
      <c r="G25" s="714"/>
      <c r="H25" s="714"/>
      <c r="I25" s="714"/>
      <c r="J25" s="714"/>
      <c r="K25" s="714"/>
      <c r="L25" s="837" t="s">
        <v>1274</v>
      </c>
      <c r="M25" s="837"/>
      <c r="N25" s="837"/>
      <c r="O25" s="837"/>
      <c r="P25" s="837"/>
      <c r="Q25" s="837"/>
      <c r="R25" s="837"/>
      <c r="S25" s="838"/>
      <c r="T25" s="838"/>
      <c r="U25" s="838"/>
    </row>
    <row r="26" spans="1:21" s="88" customFormat="1" ht="15" customHeight="1">
      <c r="A26" s="714"/>
      <c r="B26" s="714"/>
      <c r="C26" s="714"/>
      <c r="D26" s="714"/>
      <c r="E26" s="714"/>
      <c r="F26" s="714"/>
      <c r="G26" s="714"/>
      <c r="H26" s="714"/>
      <c r="I26" s="714"/>
      <c r="J26" s="714"/>
      <c r="K26" s="677"/>
      <c r="L26" s="840"/>
      <c r="M26" s="840"/>
      <c r="N26" s="840"/>
      <c r="O26" s="840"/>
      <c r="P26" s="840"/>
      <c r="Q26" s="840"/>
      <c r="R26" s="840"/>
      <c r="S26" s="841"/>
      <c r="T26" s="841"/>
      <c r="U26" s="841"/>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0"/>
  <sheetViews>
    <sheetView showGridLines="0" view="pageBreakPreview" topLeftCell="K11" zoomScale="60" zoomScaleNormal="100" workbookViewId="0">
      <selection activeCell="P34" sqref="P34"/>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915"/>
      <c r="B1" s="915"/>
      <c r="C1" s="915"/>
      <c r="D1" s="915"/>
      <c r="E1" s="915"/>
      <c r="F1" s="915"/>
      <c r="G1" s="915"/>
      <c r="H1" s="915"/>
      <c r="I1" s="915"/>
      <c r="J1" s="915"/>
      <c r="K1" s="915"/>
      <c r="L1" s="915"/>
      <c r="M1" s="915"/>
      <c r="N1" s="915"/>
      <c r="O1" s="915"/>
      <c r="P1" s="915"/>
      <c r="Q1" s="915"/>
      <c r="R1" s="915"/>
      <c r="S1" s="714">
        <v>2024</v>
      </c>
      <c r="T1" s="714">
        <v>2024</v>
      </c>
      <c r="U1" s="915"/>
    </row>
    <row r="2" spans="1:21" hidden="1">
      <c r="A2" s="915"/>
      <c r="B2" s="915"/>
      <c r="C2" s="915"/>
      <c r="D2" s="915"/>
      <c r="E2" s="915"/>
      <c r="F2" s="915"/>
      <c r="G2" s="915"/>
      <c r="H2" s="915"/>
      <c r="I2" s="915"/>
      <c r="J2" s="915"/>
      <c r="K2" s="915"/>
      <c r="L2" s="915"/>
      <c r="M2" s="915"/>
      <c r="N2" s="915"/>
      <c r="O2" s="915"/>
      <c r="P2" s="915"/>
      <c r="Q2" s="915"/>
      <c r="R2" s="915"/>
      <c r="S2" s="714"/>
      <c r="T2" s="714"/>
      <c r="U2" s="915"/>
    </row>
    <row r="3" spans="1:21" hidden="1">
      <c r="A3" s="915"/>
      <c r="B3" s="915"/>
      <c r="C3" s="915"/>
      <c r="D3" s="915"/>
      <c r="E3" s="915"/>
      <c r="F3" s="915"/>
      <c r="G3" s="915"/>
      <c r="H3" s="915"/>
      <c r="I3" s="915"/>
      <c r="J3" s="915"/>
      <c r="K3" s="915"/>
      <c r="L3" s="915"/>
      <c r="M3" s="915"/>
      <c r="N3" s="915"/>
      <c r="O3" s="915"/>
      <c r="P3" s="915"/>
      <c r="Q3" s="915"/>
      <c r="R3" s="915"/>
      <c r="S3" s="714"/>
      <c r="T3" s="714"/>
      <c r="U3" s="915"/>
    </row>
    <row r="4" spans="1:21" hidden="1">
      <c r="A4" s="915"/>
      <c r="B4" s="915"/>
      <c r="C4" s="915"/>
      <c r="D4" s="915"/>
      <c r="E4" s="915"/>
      <c r="F4" s="915"/>
      <c r="G4" s="915"/>
      <c r="H4" s="915"/>
      <c r="I4" s="915"/>
      <c r="J4" s="915"/>
      <c r="K4" s="915"/>
      <c r="L4" s="915"/>
      <c r="M4" s="915"/>
      <c r="N4" s="915"/>
      <c r="O4" s="915"/>
      <c r="P4" s="915"/>
      <c r="Q4" s="915"/>
      <c r="R4" s="915"/>
      <c r="S4" s="714"/>
      <c r="T4" s="714"/>
      <c r="U4" s="915"/>
    </row>
    <row r="5" spans="1:21" hidden="1">
      <c r="A5" s="915"/>
      <c r="B5" s="915"/>
      <c r="C5" s="915"/>
      <c r="D5" s="915"/>
      <c r="E5" s="915"/>
      <c r="F5" s="915"/>
      <c r="G5" s="915"/>
      <c r="H5" s="915"/>
      <c r="I5" s="915"/>
      <c r="J5" s="915"/>
      <c r="K5" s="915"/>
      <c r="L5" s="915"/>
      <c r="M5" s="915"/>
      <c r="N5" s="915"/>
      <c r="O5" s="915"/>
      <c r="P5" s="915"/>
      <c r="Q5" s="915"/>
      <c r="R5" s="915"/>
      <c r="S5" s="714"/>
      <c r="T5" s="714"/>
      <c r="U5" s="915"/>
    </row>
    <row r="6" spans="1:21" hidden="1">
      <c r="A6" s="915"/>
      <c r="B6" s="915"/>
      <c r="C6" s="915"/>
      <c r="D6" s="915"/>
      <c r="E6" s="915"/>
      <c r="F6" s="915"/>
      <c r="G6" s="915"/>
      <c r="H6" s="915"/>
      <c r="I6" s="915"/>
      <c r="J6" s="915"/>
      <c r="K6" s="915"/>
      <c r="L6" s="915"/>
      <c r="M6" s="915"/>
      <c r="N6" s="915"/>
      <c r="O6" s="915"/>
      <c r="P6" s="915"/>
      <c r="Q6" s="915"/>
      <c r="R6" s="915"/>
      <c r="S6" s="714"/>
      <c r="T6" s="714"/>
      <c r="U6" s="915"/>
    </row>
    <row r="7" spans="1:21" hidden="1">
      <c r="A7" s="915"/>
      <c r="B7" s="915"/>
      <c r="C7" s="915"/>
      <c r="D7" s="915"/>
      <c r="E7" s="915"/>
      <c r="F7" s="915"/>
      <c r="G7" s="915"/>
      <c r="H7" s="915"/>
      <c r="I7" s="915"/>
      <c r="J7" s="915"/>
      <c r="K7" s="915"/>
      <c r="L7" s="915"/>
      <c r="M7" s="915"/>
      <c r="N7" s="915"/>
      <c r="O7" s="714" t="b">
        <v>1</v>
      </c>
      <c r="P7" s="714" t="b">
        <v>1</v>
      </c>
      <c r="Q7" s="714" t="b">
        <v>1</v>
      </c>
      <c r="R7" s="714" t="b">
        <v>1</v>
      </c>
      <c r="S7" s="741"/>
      <c r="T7" s="741"/>
      <c r="U7" s="714"/>
    </row>
    <row r="8" spans="1:21" hidden="1">
      <c r="A8" s="915"/>
      <c r="B8" s="915"/>
      <c r="C8" s="915"/>
      <c r="D8" s="915"/>
      <c r="E8" s="915"/>
      <c r="F8" s="915"/>
      <c r="G8" s="915"/>
      <c r="H8" s="915"/>
      <c r="I8" s="915"/>
      <c r="J8" s="915"/>
      <c r="K8" s="915"/>
      <c r="L8" s="915"/>
      <c r="M8" s="915"/>
      <c r="N8" s="915"/>
      <c r="O8" s="915"/>
      <c r="P8" s="915"/>
      <c r="Q8" s="915"/>
      <c r="R8" s="915"/>
      <c r="S8" s="915"/>
      <c r="T8" s="915"/>
      <c r="U8" s="915"/>
    </row>
    <row r="9" spans="1:21" hidden="1">
      <c r="A9" s="915"/>
      <c r="B9" s="915"/>
      <c r="C9" s="915"/>
      <c r="D9" s="915"/>
      <c r="E9" s="915"/>
      <c r="F9" s="915"/>
      <c r="G9" s="915"/>
      <c r="H9" s="915"/>
      <c r="I9" s="915"/>
      <c r="J9" s="915"/>
      <c r="K9" s="915"/>
      <c r="L9" s="915"/>
      <c r="M9" s="915"/>
      <c r="N9" s="915"/>
      <c r="O9" s="915"/>
      <c r="P9" s="915"/>
      <c r="Q9" s="915"/>
      <c r="R9" s="915"/>
      <c r="S9" s="915"/>
      <c r="T9" s="915"/>
      <c r="U9" s="915"/>
    </row>
    <row r="10" spans="1:21" hidden="1">
      <c r="A10" s="915"/>
      <c r="B10" s="915"/>
      <c r="C10" s="915"/>
      <c r="D10" s="915"/>
      <c r="E10" s="915"/>
      <c r="F10" s="915"/>
      <c r="G10" s="915"/>
      <c r="H10" s="915"/>
      <c r="I10" s="915"/>
      <c r="J10" s="915"/>
      <c r="K10" s="915"/>
      <c r="L10" s="915"/>
      <c r="M10" s="915"/>
      <c r="N10" s="915"/>
      <c r="O10" s="915"/>
      <c r="P10" s="915"/>
      <c r="Q10" s="915"/>
      <c r="R10" s="915"/>
      <c r="S10" s="915"/>
      <c r="T10" s="915"/>
      <c r="U10" s="915"/>
    </row>
    <row r="11" spans="1:21" ht="15" hidden="1" customHeight="1">
      <c r="A11" s="915"/>
      <c r="B11" s="915"/>
      <c r="C11" s="915"/>
      <c r="D11" s="915"/>
      <c r="E11" s="915"/>
      <c r="F11" s="915"/>
      <c r="G11" s="915"/>
      <c r="H11" s="915"/>
      <c r="I11" s="915"/>
      <c r="J11" s="915"/>
      <c r="K11" s="915"/>
      <c r="L11" s="915"/>
      <c r="M11" s="695"/>
      <c r="N11" s="915"/>
      <c r="O11" s="915"/>
      <c r="P11" s="915"/>
      <c r="Q11" s="915"/>
      <c r="R11" s="915"/>
      <c r="S11" s="915"/>
      <c r="T11" s="915"/>
      <c r="U11" s="915"/>
    </row>
    <row r="12" spans="1:21" ht="20.100000000000001" customHeight="1">
      <c r="A12" s="915"/>
      <c r="B12" s="915"/>
      <c r="C12" s="915"/>
      <c r="D12" s="915"/>
      <c r="E12" s="915"/>
      <c r="F12" s="915"/>
      <c r="G12" s="915"/>
      <c r="H12" s="915"/>
      <c r="I12" s="915"/>
      <c r="J12" s="915"/>
      <c r="K12" s="915"/>
      <c r="L12" s="372" t="s">
        <v>1107</v>
      </c>
      <c r="M12" s="239"/>
      <c r="N12" s="239"/>
      <c r="O12" s="239"/>
      <c r="P12" s="239"/>
      <c r="Q12" s="239"/>
      <c r="R12" s="239"/>
      <c r="S12" s="239"/>
      <c r="T12" s="239"/>
      <c r="U12" s="240"/>
    </row>
    <row r="13" spans="1:21">
      <c r="A13" s="915"/>
      <c r="B13" s="915"/>
      <c r="C13" s="915"/>
      <c r="D13" s="915"/>
      <c r="E13" s="915"/>
      <c r="F13" s="915"/>
      <c r="G13" s="915"/>
      <c r="H13" s="915"/>
      <c r="I13" s="915"/>
      <c r="J13" s="915"/>
      <c r="K13" s="915"/>
      <c r="L13" s="915"/>
      <c r="M13" s="915"/>
      <c r="N13" s="915"/>
      <c r="O13" s="915"/>
      <c r="P13" s="915"/>
      <c r="Q13" s="915"/>
      <c r="R13" s="915"/>
      <c r="S13" s="915"/>
      <c r="T13" s="915"/>
      <c r="U13" s="915"/>
    </row>
    <row r="14" spans="1:21" s="82" customFormat="1" ht="15" customHeight="1">
      <c r="A14" s="783"/>
      <c r="B14" s="783"/>
      <c r="C14" s="783"/>
      <c r="D14" s="783"/>
      <c r="E14" s="783"/>
      <c r="F14" s="783"/>
      <c r="G14" s="783"/>
      <c r="H14" s="783"/>
      <c r="I14" s="783"/>
      <c r="J14" s="783"/>
      <c r="K14" s="783"/>
      <c r="L14" s="837" t="s">
        <v>15</v>
      </c>
      <c r="M14" s="837" t="s">
        <v>120</v>
      </c>
      <c r="N14" s="837" t="s">
        <v>270</v>
      </c>
      <c r="O14" s="794" t="s">
        <v>2395</v>
      </c>
      <c r="P14" s="794" t="s">
        <v>2395</v>
      </c>
      <c r="Q14" s="794" t="s">
        <v>2395</v>
      </c>
      <c r="R14" s="795" t="s">
        <v>2396</v>
      </c>
      <c r="S14" s="796" t="s">
        <v>2397</v>
      </c>
      <c r="T14" s="796" t="s">
        <v>2397</v>
      </c>
      <c r="U14" s="792" t="s">
        <v>308</v>
      </c>
    </row>
    <row r="15" spans="1:21" s="82" customFormat="1" ht="50.1" customHeight="1">
      <c r="A15" s="783"/>
      <c r="B15" s="783"/>
      <c r="C15" s="783"/>
      <c r="D15" s="783"/>
      <c r="E15" s="783"/>
      <c r="F15" s="783"/>
      <c r="G15" s="783"/>
      <c r="H15" s="783"/>
      <c r="I15" s="783"/>
      <c r="J15" s="783"/>
      <c r="K15" s="783"/>
      <c r="L15" s="837"/>
      <c r="M15" s="837"/>
      <c r="N15" s="837"/>
      <c r="O15" s="799" t="s">
        <v>271</v>
      </c>
      <c r="P15" s="799" t="s">
        <v>309</v>
      </c>
      <c r="Q15" s="799" t="s">
        <v>289</v>
      </c>
      <c r="R15" s="799" t="s">
        <v>271</v>
      </c>
      <c r="S15" s="796" t="s">
        <v>272</v>
      </c>
      <c r="T15" s="796" t="s">
        <v>271</v>
      </c>
      <c r="U15" s="792"/>
    </row>
    <row r="16" spans="1:21" s="82" customFormat="1">
      <c r="A16" s="808" t="s">
        <v>17</v>
      </c>
      <c r="B16" s="783"/>
      <c r="C16" s="783"/>
      <c r="D16" s="783"/>
      <c r="E16" s="783"/>
      <c r="F16" s="783"/>
      <c r="G16" s="783"/>
      <c r="H16" s="783"/>
      <c r="I16" s="783"/>
      <c r="J16" s="783"/>
      <c r="K16" s="783"/>
      <c r="L16" s="863" t="s">
        <v>2393</v>
      </c>
      <c r="M16" s="704"/>
      <c r="N16" s="704"/>
      <c r="O16" s="704"/>
      <c r="P16" s="704"/>
      <c r="Q16" s="704"/>
      <c r="R16" s="704"/>
      <c r="S16" s="704"/>
      <c r="T16" s="704"/>
      <c r="U16" s="704"/>
    </row>
    <row r="17" spans="1:21" s="82" customFormat="1" ht="22.5">
      <c r="A17" s="843">
        <v>1</v>
      </c>
      <c r="B17" s="783"/>
      <c r="C17" s="783"/>
      <c r="D17" s="783"/>
      <c r="E17" s="783"/>
      <c r="F17" s="783"/>
      <c r="G17" s="783"/>
      <c r="H17" s="783"/>
      <c r="I17" s="783"/>
      <c r="J17" s="783"/>
      <c r="K17" s="783"/>
      <c r="L17" s="927">
        <v>0</v>
      </c>
      <c r="M17" s="219" t="s">
        <v>414</v>
      </c>
      <c r="N17" s="220" t="s">
        <v>355</v>
      </c>
      <c r="O17" s="928">
        <v>0</v>
      </c>
      <c r="P17" s="928">
        <v>0</v>
      </c>
      <c r="Q17" s="928">
        <v>0</v>
      </c>
      <c r="R17" s="928">
        <v>0</v>
      </c>
      <c r="S17" s="928">
        <v>0</v>
      </c>
      <c r="T17" s="928">
        <v>0</v>
      </c>
      <c r="U17" s="836"/>
    </row>
    <row r="18" spans="1:21" s="82" customFormat="1">
      <c r="A18" s="843">
        <v>1</v>
      </c>
      <c r="B18" s="783"/>
      <c r="C18" s="783"/>
      <c r="D18" s="783"/>
      <c r="E18" s="783"/>
      <c r="F18" s="783"/>
      <c r="G18" s="783"/>
      <c r="H18" s="783"/>
      <c r="I18" s="783"/>
      <c r="J18" s="783"/>
      <c r="K18" s="783"/>
      <c r="L18" s="922" t="s">
        <v>17</v>
      </c>
      <c r="M18" s="252" t="s">
        <v>415</v>
      </c>
      <c r="N18" s="223" t="s">
        <v>355</v>
      </c>
      <c r="O18" s="929"/>
      <c r="P18" s="930"/>
      <c r="Q18" s="930"/>
      <c r="R18" s="930"/>
      <c r="S18" s="930"/>
      <c r="T18" s="930"/>
      <c r="U18" s="836"/>
    </row>
    <row r="19" spans="1:21" s="82" customFormat="1">
      <c r="A19" s="843">
        <v>1</v>
      </c>
      <c r="B19" s="783"/>
      <c r="C19" s="783"/>
      <c r="D19" s="783"/>
      <c r="E19" s="783"/>
      <c r="F19" s="783"/>
      <c r="G19" s="783"/>
      <c r="H19" s="783"/>
      <c r="I19" s="783"/>
      <c r="J19" s="783"/>
      <c r="K19" s="783"/>
      <c r="L19" s="922" t="s">
        <v>101</v>
      </c>
      <c r="M19" s="252" t="s">
        <v>416</v>
      </c>
      <c r="N19" s="223" t="s">
        <v>355</v>
      </c>
      <c r="O19" s="929"/>
      <c r="P19" s="930"/>
      <c r="Q19" s="930"/>
      <c r="R19" s="930"/>
      <c r="S19" s="930"/>
      <c r="T19" s="930"/>
      <c r="U19" s="836"/>
    </row>
    <row r="20" spans="1:21" s="82" customFormat="1" ht="22.5">
      <c r="A20" s="843">
        <v>1</v>
      </c>
      <c r="B20" s="783"/>
      <c r="C20" s="783"/>
      <c r="D20" s="783"/>
      <c r="E20" s="783"/>
      <c r="F20" s="783"/>
      <c r="G20" s="783"/>
      <c r="H20" s="783"/>
      <c r="I20" s="783"/>
      <c r="J20" s="783"/>
      <c r="K20" s="783"/>
      <c r="L20" s="922" t="s">
        <v>102</v>
      </c>
      <c r="M20" s="252" t="s">
        <v>1242</v>
      </c>
      <c r="N20" s="223" t="s">
        <v>355</v>
      </c>
      <c r="O20" s="929"/>
      <c r="P20" s="930"/>
      <c r="Q20" s="930"/>
      <c r="R20" s="930"/>
      <c r="S20" s="930"/>
      <c r="T20" s="930"/>
      <c r="U20" s="836"/>
    </row>
    <row r="21" spans="1:21">
      <c r="A21" s="843">
        <v>1</v>
      </c>
      <c r="B21" s="915"/>
      <c r="C21" s="915"/>
      <c r="D21" s="915"/>
      <c r="E21" s="915"/>
      <c r="F21" s="915"/>
      <c r="G21" s="915"/>
      <c r="H21" s="915"/>
      <c r="I21" s="915"/>
      <c r="J21" s="915"/>
      <c r="K21" s="915"/>
      <c r="L21" s="931">
        <v>4</v>
      </c>
      <c r="M21" s="252" t="s">
        <v>417</v>
      </c>
      <c r="N21" s="223" t="s">
        <v>355</v>
      </c>
      <c r="O21" s="932"/>
      <c r="P21" s="932"/>
      <c r="Q21" s="932"/>
      <c r="R21" s="932"/>
      <c r="S21" s="932"/>
      <c r="T21" s="932"/>
      <c r="U21" s="836"/>
    </row>
    <row r="22" spans="1:21" s="82" customFormat="1">
      <c r="A22" s="843">
        <v>1</v>
      </c>
      <c r="B22" s="783"/>
      <c r="C22" s="783"/>
      <c r="D22" s="783"/>
      <c r="E22" s="783"/>
      <c r="F22" s="783"/>
      <c r="G22" s="783"/>
      <c r="H22" s="783"/>
      <c r="I22" s="783"/>
      <c r="J22" s="783"/>
      <c r="K22" s="783"/>
      <c r="L22" s="922" t="s">
        <v>119</v>
      </c>
      <c r="M22" s="252" t="s">
        <v>418</v>
      </c>
      <c r="N22" s="223" t="s">
        <v>355</v>
      </c>
      <c r="O22" s="929"/>
      <c r="P22" s="929"/>
      <c r="Q22" s="929"/>
      <c r="R22" s="929"/>
      <c r="S22" s="929"/>
      <c r="T22" s="929"/>
      <c r="U22" s="836"/>
    </row>
    <row r="23" spans="1:21" s="82" customFormat="1">
      <c r="A23" s="843">
        <v>1</v>
      </c>
      <c r="B23" s="783"/>
      <c r="C23" s="783"/>
      <c r="D23" s="783"/>
      <c r="E23" s="783"/>
      <c r="F23" s="783"/>
      <c r="G23" s="783"/>
      <c r="H23" s="783"/>
      <c r="I23" s="783"/>
      <c r="J23" s="783"/>
      <c r="K23" s="783"/>
      <c r="L23" s="922" t="s">
        <v>123</v>
      </c>
      <c r="M23" s="252" t="s">
        <v>136</v>
      </c>
      <c r="N23" s="223" t="s">
        <v>355</v>
      </c>
      <c r="O23" s="929"/>
      <c r="P23" s="929"/>
      <c r="Q23" s="929"/>
      <c r="R23" s="929"/>
      <c r="S23" s="929"/>
      <c r="T23" s="929"/>
      <c r="U23" s="836"/>
    </row>
    <row r="24" spans="1:21" s="82" customFormat="1">
      <c r="A24" s="843">
        <v>1</v>
      </c>
      <c r="B24" s="783"/>
      <c r="C24" s="783"/>
      <c r="D24" s="783"/>
      <c r="E24" s="783"/>
      <c r="F24" s="783"/>
      <c r="G24" s="783"/>
      <c r="H24" s="783"/>
      <c r="I24" s="783"/>
      <c r="J24" s="783"/>
      <c r="K24" s="783"/>
      <c r="L24" s="922" t="s">
        <v>124</v>
      </c>
      <c r="M24" s="252" t="s">
        <v>135</v>
      </c>
      <c r="N24" s="223" t="s">
        <v>355</v>
      </c>
      <c r="O24" s="929"/>
      <c r="P24" s="929"/>
      <c r="Q24" s="929"/>
      <c r="R24" s="929"/>
      <c r="S24" s="929"/>
      <c r="T24" s="929"/>
      <c r="U24" s="836"/>
    </row>
    <row r="25" spans="1:21" s="82" customFormat="1" ht="22.5">
      <c r="A25" s="843">
        <v>1</v>
      </c>
      <c r="B25" s="783"/>
      <c r="C25" s="783"/>
      <c r="D25" s="783"/>
      <c r="E25" s="783"/>
      <c r="F25" s="783"/>
      <c r="G25" s="783"/>
      <c r="H25" s="783"/>
      <c r="I25" s="783"/>
      <c r="J25" s="783"/>
      <c r="K25" s="783"/>
      <c r="L25" s="922" t="s">
        <v>125</v>
      </c>
      <c r="M25" s="252" t="s">
        <v>1243</v>
      </c>
      <c r="N25" s="223" t="s">
        <v>355</v>
      </c>
      <c r="O25" s="929"/>
      <c r="P25" s="929"/>
      <c r="Q25" s="929"/>
      <c r="R25" s="929"/>
      <c r="S25" s="929"/>
      <c r="T25" s="929"/>
      <c r="U25" s="836"/>
    </row>
    <row r="26" spans="1:21">
      <c r="A26" s="843">
        <v>1</v>
      </c>
      <c r="B26" s="915"/>
      <c r="C26" s="915"/>
      <c r="D26" s="915"/>
      <c r="E26" s="915"/>
      <c r="F26" s="915"/>
      <c r="G26" s="915"/>
      <c r="H26" s="915"/>
      <c r="I26" s="915"/>
      <c r="J26" s="915"/>
      <c r="K26" s="915"/>
      <c r="L26" s="931">
        <v>9</v>
      </c>
      <c r="M26" s="252" t="s">
        <v>419</v>
      </c>
      <c r="N26" s="223" t="s">
        <v>355</v>
      </c>
      <c r="O26" s="933">
        <v>0</v>
      </c>
      <c r="P26" s="933">
        <v>0</v>
      </c>
      <c r="Q26" s="933">
        <v>0</v>
      </c>
      <c r="R26" s="933">
        <v>0</v>
      </c>
      <c r="S26" s="933">
        <v>0</v>
      </c>
      <c r="T26" s="933">
        <v>0</v>
      </c>
      <c r="U26" s="836"/>
    </row>
    <row r="27" spans="1:21" ht="0.2" customHeight="1">
      <c r="A27" s="843">
        <v>1</v>
      </c>
      <c r="B27" s="915"/>
      <c r="C27" s="915"/>
      <c r="D27" s="915"/>
      <c r="E27" s="915"/>
      <c r="F27" s="915"/>
      <c r="G27" s="915"/>
      <c r="H27" s="915"/>
      <c r="I27" s="915"/>
      <c r="J27" s="915"/>
      <c r="K27" s="915"/>
      <c r="L27" s="931">
        <v>9</v>
      </c>
      <c r="M27" s="222"/>
      <c r="N27" s="223"/>
      <c r="O27" s="242"/>
      <c r="P27" s="242"/>
      <c r="Q27" s="242"/>
      <c r="R27" s="242"/>
      <c r="S27" s="242"/>
      <c r="T27" s="242"/>
      <c r="U27" s="243"/>
    </row>
    <row r="28" spans="1:21">
      <c r="A28" s="915"/>
      <c r="B28" s="915"/>
      <c r="C28" s="915"/>
      <c r="D28" s="915"/>
      <c r="E28" s="915"/>
      <c r="F28" s="915"/>
      <c r="G28" s="915"/>
      <c r="H28" s="915"/>
      <c r="I28" s="915"/>
      <c r="J28" s="915"/>
      <c r="K28" s="915"/>
      <c r="L28" s="915"/>
      <c r="M28" s="915"/>
      <c r="N28" s="915"/>
      <c r="O28" s="915"/>
      <c r="P28" s="915"/>
      <c r="Q28" s="915"/>
      <c r="R28" s="915"/>
      <c r="S28" s="915"/>
      <c r="T28" s="915"/>
      <c r="U28" s="915"/>
    </row>
    <row r="29" spans="1:21" s="88" customFormat="1" ht="15" customHeight="1">
      <c r="A29" s="714"/>
      <c r="B29" s="714"/>
      <c r="C29" s="714"/>
      <c r="D29" s="714"/>
      <c r="E29" s="714"/>
      <c r="F29" s="714"/>
      <c r="G29" s="714"/>
      <c r="H29" s="714"/>
      <c r="I29" s="714"/>
      <c r="J29" s="714"/>
      <c r="K29" s="714"/>
      <c r="L29" s="837" t="s">
        <v>1274</v>
      </c>
      <c r="M29" s="837"/>
      <c r="N29" s="837"/>
      <c r="O29" s="837"/>
      <c r="P29" s="837"/>
      <c r="Q29" s="837"/>
      <c r="R29" s="837"/>
      <c r="S29" s="838"/>
      <c r="T29" s="838"/>
      <c r="U29" s="838"/>
    </row>
    <row r="30" spans="1:21" s="88" customFormat="1" ht="15" customHeight="1">
      <c r="A30" s="714"/>
      <c r="B30" s="714"/>
      <c r="C30" s="714"/>
      <c r="D30" s="714"/>
      <c r="E30" s="714"/>
      <c r="F30" s="714"/>
      <c r="G30" s="714"/>
      <c r="H30" s="714"/>
      <c r="I30" s="714"/>
      <c r="J30" s="714"/>
      <c r="K30" s="677"/>
      <c r="L30" s="840"/>
      <c r="M30" s="840"/>
      <c r="N30" s="840"/>
      <c r="O30" s="840"/>
      <c r="P30" s="840"/>
      <c r="Q30" s="840"/>
      <c r="R30" s="840"/>
      <c r="S30" s="841"/>
      <c r="T30" s="841"/>
      <c r="U30" s="841"/>
    </row>
  </sheetData>
  <sheetProtection formatColumns="0" formatRows="0" autoFilter="0"/>
  <mergeCells count="6">
    <mergeCell ref="L29:U29"/>
    <mergeCell ref="L30:U30"/>
    <mergeCell ref="L14:L15"/>
    <mergeCell ref="M14:M15"/>
    <mergeCell ref="N14:N15"/>
    <mergeCell ref="U14:U15"/>
  </mergeCells>
  <dataValidations count="3">
    <dataValidation allowBlank="1" showInputMessage="1" showErrorMessage="1" sqref="S27:T27 S28:U65486"/>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65" t="str">
        <f>"Код шаблона: " &amp; GetCode()</f>
        <v>Код шаблона: EXPERT.VSVO.EOR</v>
      </c>
      <c r="C2" s="565"/>
      <c r="D2" s="565"/>
      <c r="E2" s="565"/>
      <c r="F2" s="565"/>
      <c r="G2" s="565"/>
      <c r="H2" s="19"/>
      <c r="I2" s="19"/>
      <c r="J2" s="19"/>
      <c r="K2" s="19"/>
      <c r="L2" s="19"/>
      <c r="M2" s="19"/>
      <c r="N2" s="19"/>
      <c r="O2" s="19"/>
      <c r="P2" s="19"/>
      <c r="Q2" s="19"/>
      <c r="R2" s="19"/>
      <c r="S2" s="19"/>
      <c r="T2" s="19"/>
      <c r="U2" s="19"/>
      <c r="V2" s="19"/>
      <c r="W2" s="17"/>
      <c r="Y2" s="18"/>
      <c r="AA2" s="16"/>
    </row>
    <row r="3" spans="1:29" ht="18" customHeight="1">
      <c r="B3" s="566" t="str">
        <f>"Версия " &amp; Getversion()</f>
        <v>Версия 3.1</v>
      </c>
      <c r="C3" s="56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67" t="s">
        <v>1074</v>
      </c>
      <c r="C5" s="568"/>
      <c r="D5" s="568"/>
      <c r="E5" s="568"/>
      <c r="F5" s="568"/>
      <c r="G5" s="568"/>
      <c r="H5" s="568"/>
      <c r="I5" s="568"/>
      <c r="J5" s="568"/>
      <c r="K5" s="568"/>
      <c r="L5" s="568"/>
      <c r="M5" s="568"/>
      <c r="N5" s="568"/>
      <c r="O5" s="568"/>
      <c r="P5" s="568"/>
      <c r="Q5" s="568"/>
      <c r="R5" s="568"/>
      <c r="S5" s="568"/>
      <c r="T5" s="568"/>
      <c r="U5" s="568"/>
      <c r="V5" s="568"/>
      <c r="W5" s="568"/>
      <c r="X5" s="568"/>
      <c r="Y5" s="569"/>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70" t="s">
        <v>966</v>
      </c>
      <c r="F7" s="570"/>
      <c r="G7" s="570"/>
      <c r="H7" s="570"/>
      <c r="I7" s="570"/>
      <c r="J7" s="570"/>
      <c r="K7" s="570"/>
      <c r="L7" s="570"/>
      <c r="M7" s="570"/>
      <c r="N7" s="570"/>
      <c r="O7" s="570"/>
      <c r="P7" s="570"/>
      <c r="Q7" s="570"/>
      <c r="R7" s="570"/>
      <c r="S7" s="570"/>
      <c r="T7" s="570"/>
      <c r="U7" s="570"/>
      <c r="V7" s="570"/>
      <c r="W7" s="570"/>
      <c r="X7" s="570"/>
      <c r="Y7" s="48"/>
      <c r="Z7" s="24"/>
    </row>
    <row r="8" spans="1:29" ht="15" customHeight="1">
      <c r="A8" s="24"/>
      <c r="B8" s="24"/>
      <c r="C8" s="26"/>
      <c r="D8" s="25"/>
      <c r="E8" s="570"/>
      <c r="F8" s="570"/>
      <c r="G8" s="570"/>
      <c r="H8" s="570"/>
      <c r="I8" s="570"/>
      <c r="J8" s="570"/>
      <c r="K8" s="570"/>
      <c r="L8" s="570"/>
      <c r="M8" s="570"/>
      <c r="N8" s="570"/>
      <c r="O8" s="570"/>
      <c r="P8" s="570"/>
      <c r="Q8" s="570"/>
      <c r="R8" s="570"/>
      <c r="S8" s="570"/>
      <c r="T8" s="570"/>
      <c r="U8" s="570"/>
      <c r="V8" s="570"/>
      <c r="W8" s="570"/>
      <c r="X8" s="570"/>
      <c r="Y8" s="48"/>
      <c r="Z8" s="24"/>
    </row>
    <row r="9" spans="1:29" ht="15" customHeight="1">
      <c r="A9" s="24"/>
      <c r="B9" s="24"/>
      <c r="C9" s="26"/>
      <c r="D9" s="25"/>
      <c r="E9" s="570"/>
      <c r="F9" s="570"/>
      <c r="G9" s="570"/>
      <c r="H9" s="570"/>
      <c r="I9" s="570"/>
      <c r="J9" s="570"/>
      <c r="K9" s="570"/>
      <c r="L9" s="570"/>
      <c r="M9" s="570"/>
      <c r="N9" s="570"/>
      <c r="O9" s="570"/>
      <c r="P9" s="570"/>
      <c r="Q9" s="570"/>
      <c r="R9" s="570"/>
      <c r="S9" s="570"/>
      <c r="T9" s="570"/>
      <c r="U9" s="570"/>
      <c r="V9" s="570"/>
      <c r="W9" s="570"/>
      <c r="X9" s="570"/>
      <c r="Y9" s="48"/>
      <c r="Z9" s="24"/>
    </row>
    <row r="10" spans="1:29" ht="10.5" customHeight="1">
      <c r="A10" s="24"/>
      <c r="B10" s="24"/>
      <c r="C10" s="26"/>
      <c r="D10" s="25"/>
      <c r="E10" s="570"/>
      <c r="F10" s="570"/>
      <c r="G10" s="570"/>
      <c r="H10" s="570"/>
      <c r="I10" s="570"/>
      <c r="J10" s="570"/>
      <c r="K10" s="570"/>
      <c r="L10" s="570"/>
      <c r="M10" s="570"/>
      <c r="N10" s="570"/>
      <c r="O10" s="570"/>
      <c r="P10" s="570"/>
      <c r="Q10" s="570"/>
      <c r="R10" s="570"/>
      <c r="S10" s="570"/>
      <c r="T10" s="570"/>
      <c r="U10" s="570"/>
      <c r="V10" s="570"/>
      <c r="W10" s="570"/>
      <c r="X10" s="570"/>
      <c r="Y10" s="48"/>
      <c r="Z10" s="24"/>
    </row>
    <row r="11" spans="1:29" ht="27" customHeight="1">
      <c r="A11" s="24"/>
      <c r="B11" s="24"/>
      <c r="C11" s="26"/>
      <c r="D11" s="25"/>
      <c r="E11" s="570"/>
      <c r="F11" s="570"/>
      <c r="G11" s="570"/>
      <c r="H11" s="570"/>
      <c r="I11" s="570"/>
      <c r="J11" s="570"/>
      <c r="K11" s="570"/>
      <c r="L11" s="570"/>
      <c r="M11" s="570"/>
      <c r="N11" s="570"/>
      <c r="O11" s="570"/>
      <c r="P11" s="570"/>
      <c r="Q11" s="570"/>
      <c r="R11" s="570"/>
      <c r="S11" s="570"/>
      <c r="T11" s="570"/>
      <c r="U11" s="570"/>
      <c r="V11" s="570"/>
      <c r="W11" s="570"/>
      <c r="X11" s="570"/>
      <c r="Y11" s="48"/>
      <c r="Z11" s="24"/>
    </row>
    <row r="12" spans="1:29" ht="12" customHeight="1">
      <c r="A12" s="24"/>
      <c r="B12" s="24"/>
      <c r="C12" s="26"/>
      <c r="D12" s="25"/>
      <c r="E12" s="570"/>
      <c r="F12" s="570"/>
      <c r="G12" s="570"/>
      <c r="H12" s="570"/>
      <c r="I12" s="570"/>
      <c r="J12" s="570"/>
      <c r="K12" s="570"/>
      <c r="L12" s="570"/>
      <c r="M12" s="570"/>
      <c r="N12" s="570"/>
      <c r="O12" s="570"/>
      <c r="P12" s="570"/>
      <c r="Q12" s="570"/>
      <c r="R12" s="570"/>
      <c r="S12" s="570"/>
      <c r="T12" s="570"/>
      <c r="U12" s="570"/>
      <c r="V12" s="570"/>
      <c r="W12" s="570"/>
      <c r="X12" s="570"/>
      <c r="Y12" s="48"/>
      <c r="Z12" s="24"/>
    </row>
    <row r="13" spans="1:29" ht="38.25" customHeight="1">
      <c r="A13" s="24"/>
      <c r="B13" s="24"/>
      <c r="C13" s="26"/>
      <c r="D13" s="25"/>
      <c r="E13" s="570"/>
      <c r="F13" s="570"/>
      <c r="G13" s="570"/>
      <c r="H13" s="570"/>
      <c r="I13" s="570"/>
      <c r="J13" s="570"/>
      <c r="K13" s="570"/>
      <c r="L13" s="570"/>
      <c r="M13" s="570"/>
      <c r="N13" s="570"/>
      <c r="O13" s="570"/>
      <c r="P13" s="570"/>
      <c r="Q13" s="570"/>
      <c r="R13" s="570"/>
      <c r="S13" s="570"/>
      <c r="T13" s="570"/>
      <c r="U13" s="570"/>
      <c r="V13" s="570"/>
      <c r="W13" s="570"/>
      <c r="X13" s="570"/>
      <c r="Y13" s="49"/>
      <c r="Z13" s="24"/>
    </row>
    <row r="14" spans="1:29" ht="15" customHeight="1">
      <c r="A14" s="24"/>
      <c r="B14" s="24"/>
      <c r="C14" s="26"/>
      <c r="D14" s="25"/>
      <c r="E14" s="570" t="s">
        <v>179</v>
      </c>
      <c r="F14" s="570"/>
      <c r="G14" s="570"/>
      <c r="H14" s="570"/>
      <c r="I14" s="570"/>
      <c r="J14" s="570"/>
      <c r="K14" s="570"/>
      <c r="L14" s="570"/>
      <c r="M14" s="570"/>
      <c r="N14" s="570"/>
      <c r="O14" s="570"/>
      <c r="P14" s="570"/>
      <c r="Q14" s="570"/>
      <c r="R14" s="570"/>
      <c r="S14" s="570"/>
      <c r="T14" s="570"/>
      <c r="U14" s="570"/>
      <c r="V14" s="570"/>
      <c r="W14" s="570"/>
      <c r="X14" s="570"/>
      <c r="Y14" s="48"/>
      <c r="Z14" s="24"/>
    </row>
    <row r="15" spans="1:29" ht="15">
      <c r="A15" s="24"/>
      <c r="B15" s="24"/>
      <c r="C15" s="26"/>
      <c r="D15" s="25"/>
      <c r="E15" s="570"/>
      <c r="F15" s="570"/>
      <c r="G15" s="570"/>
      <c r="H15" s="570"/>
      <c r="I15" s="570"/>
      <c r="J15" s="570"/>
      <c r="K15" s="570"/>
      <c r="L15" s="570"/>
      <c r="M15" s="570"/>
      <c r="N15" s="570"/>
      <c r="O15" s="570"/>
      <c r="P15" s="570"/>
      <c r="Q15" s="570"/>
      <c r="R15" s="570"/>
      <c r="S15" s="570"/>
      <c r="T15" s="570"/>
      <c r="U15" s="570"/>
      <c r="V15" s="570"/>
      <c r="W15" s="570"/>
      <c r="X15" s="570"/>
      <c r="Y15" s="48"/>
      <c r="Z15" s="24"/>
    </row>
    <row r="16" spans="1:29" ht="15">
      <c r="A16" s="24"/>
      <c r="B16" s="24"/>
      <c r="C16" s="26"/>
      <c r="D16" s="25"/>
      <c r="E16" s="570"/>
      <c r="F16" s="570"/>
      <c r="G16" s="570"/>
      <c r="H16" s="570"/>
      <c r="I16" s="570"/>
      <c r="J16" s="570"/>
      <c r="K16" s="570"/>
      <c r="L16" s="570"/>
      <c r="M16" s="570"/>
      <c r="N16" s="570"/>
      <c r="O16" s="570"/>
      <c r="P16" s="570"/>
      <c r="Q16" s="570"/>
      <c r="R16" s="570"/>
      <c r="S16" s="570"/>
      <c r="T16" s="570"/>
      <c r="U16" s="570"/>
      <c r="V16" s="570"/>
      <c r="W16" s="570"/>
      <c r="X16" s="570"/>
      <c r="Y16" s="48"/>
      <c r="Z16" s="24"/>
    </row>
    <row r="17" spans="1:26" ht="15" customHeight="1">
      <c r="A17" s="24"/>
      <c r="B17" s="24"/>
      <c r="C17" s="26"/>
      <c r="D17" s="25"/>
      <c r="E17" s="570"/>
      <c r="F17" s="570"/>
      <c r="G17" s="570"/>
      <c r="H17" s="570"/>
      <c r="I17" s="570"/>
      <c r="J17" s="570"/>
      <c r="K17" s="570"/>
      <c r="L17" s="570"/>
      <c r="M17" s="570"/>
      <c r="N17" s="570"/>
      <c r="O17" s="570"/>
      <c r="P17" s="570"/>
      <c r="Q17" s="570"/>
      <c r="R17" s="570"/>
      <c r="S17" s="570"/>
      <c r="T17" s="570"/>
      <c r="U17" s="570"/>
      <c r="V17" s="570"/>
      <c r="W17" s="570"/>
      <c r="X17" s="570"/>
      <c r="Y17" s="48"/>
      <c r="Z17" s="24"/>
    </row>
    <row r="18" spans="1:26" ht="15">
      <c r="A18" s="24"/>
      <c r="B18" s="24"/>
      <c r="C18" s="26"/>
      <c r="D18" s="25"/>
      <c r="E18" s="570"/>
      <c r="F18" s="570"/>
      <c r="G18" s="570"/>
      <c r="H18" s="570"/>
      <c r="I18" s="570"/>
      <c r="J18" s="570"/>
      <c r="K18" s="570"/>
      <c r="L18" s="570"/>
      <c r="M18" s="570"/>
      <c r="N18" s="570"/>
      <c r="O18" s="570"/>
      <c r="P18" s="570"/>
      <c r="Q18" s="570"/>
      <c r="R18" s="570"/>
      <c r="S18" s="570"/>
      <c r="T18" s="570"/>
      <c r="U18" s="570"/>
      <c r="V18" s="570"/>
      <c r="W18" s="570"/>
      <c r="X18" s="570"/>
      <c r="Y18" s="48"/>
      <c r="Z18" s="24"/>
    </row>
    <row r="19" spans="1:26" ht="59.25" customHeight="1">
      <c r="A19" s="24"/>
      <c r="B19" s="24"/>
      <c r="C19" s="26"/>
      <c r="D19" s="26"/>
      <c r="E19" s="570"/>
      <c r="F19" s="570"/>
      <c r="G19" s="570"/>
      <c r="H19" s="570"/>
      <c r="I19" s="570"/>
      <c r="J19" s="570"/>
      <c r="K19" s="570"/>
      <c r="L19" s="570"/>
      <c r="M19" s="570"/>
      <c r="N19" s="570"/>
      <c r="O19" s="570"/>
      <c r="P19" s="570"/>
      <c r="Q19" s="570"/>
      <c r="R19" s="570"/>
      <c r="S19" s="570"/>
      <c r="T19" s="570"/>
      <c r="U19" s="570"/>
      <c r="V19" s="570"/>
      <c r="W19" s="570"/>
      <c r="X19" s="570"/>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61" t="s">
        <v>166</v>
      </c>
      <c r="G21" s="562"/>
      <c r="H21" s="562"/>
      <c r="I21" s="562"/>
      <c r="J21" s="562"/>
      <c r="K21" s="562"/>
      <c r="L21" s="562"/>
      <c r="M21" s="562"/>
      <c r="N21" s="28"/>
      <c r="O21" s="29" t="s">
        <v>165</v>
      </c>
      <c r="P21" s="563" t="s">
        <v>167</v>
      </c>
      <c r="Q21" s="564"/>
      <c r="R21" s="564"/>
      <c r="S21" s="564"/>
      <c r="T21" s="564"/>
      <c r="U21" s="564"/>
      <c r="V21" s="564"/>
      <c r="W21" s="564"/>
      <c r="X21" s="564"/>
      <c r="Y21" s="48"/>
      <c r="Z21" s="24"/>
    </row>
    <row r="22" spans="1:26" ht="19.149999999999999" hidden="1" customHeight="1">
      <c r="A22" s="24"/>
      <c r="B22" s="24"/>
      <c r="C22" s="26"/>
      <c r="D22" s="25"/>
      <c r="E22" s="30" t="s">
        <v>165</v>
      </c>
      <c r="F22" s="561" t="s">
        <v>168</v>
      </c>
      <c r="G22" s="562"/>
      <c r="H22" s="562"/>
      <c r="I22" s="562"/>
      <c r="J22" s="562"/>
      <c r="K22" s="562"/>
      <c r="L22" s="562"/>
      <c r="M22" s="562"/>
      <c r="N22" s="28"/>
      <c r="O22" s="31" t="s">
        <v>165</v>
      </c>
      <c r="P22" s="563" t="s">
        <v>169</v>
      </c>
      <c r="Q22" s="564"/>
      <c r="R22" s="564"/>
      <c r="S22" s="564"/>
      <c r="T22" s="564"/>
      <c r="U22" s="564"/>
      <c r="V22" s="564"/>
      <c r="W22" s="564"/>
      <c r="X22" s="56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71" t="s">
        <v>188</v>
      </c>
      <c r="F35" s="571"/>
      <c r="G35" s="571"/>
      <c r="H35" s="571"/>
      <c r="I35" s="571"/>
      <c r="J35" s="571"/>
      <c r="K35" s="571"/>
      <c r="L35" s="571"/>
      <c r="M35" s="571"/>
      <c r="N35" s="571"/>
      <c r="O35" s="571"/>
      <c r="P35" s="571"/>
      <c r="Q35" s="571"/>
      <c r="R35" s="571"/>
      <c r="S35" s="571"/>
      <c r="T35" s="571"/>
      <c r="U35" s="571"/>
      <c r="V35" s="571"/>
      <c r="W35" s="571"/>
      <c r="X35" s="571"/>
      <c r="Y35" s="48"/>
      <c r="Z35" s="24"/>
    </row>
    <row r="36" spans="1:26" ht="38.25" hidden="1" customHeight="1">
      <c r="A36" s="24"/>
      <c r="B36" s="24"/>
      <c r="C36" s="26"/>
      <c r="D36" s="25"/>
      <c r="E36" s="571"/>
      <c r="F36" s="571"/>
      <c r="G36" s="571"/>
      <c r="H36" s="571"/>
      <c r="I36" s="571"/>
      <c r="J36" s="571"/>
      <c r="K36" s="571"/>
      <c r="L36" s="571"/>
      <c r="M36" s="571"/>
      <c r="N36" s="571"/>
      <c r="O36" s="571"/>
      <c r="P36" s="571"/>
      <c r="Q36" s="571"/>
      <c r="R36" s="571"/>
      <c r="S36" s="571"/>
      <c r="T36" s="571"/>
      <c r="U36" s="571"/>
      <c r="V36" s="571"/>
      <c r="W36" s="571"/>
      <c r="X36" s="571"/>
      <c r="Y36" s="48"/>
      <c r="Z36" s="24"/>
    </row>
    <row r="37" spans="1:26" ht="9.75" hidden="1" customHeight="1">
      <c r="A37" s="24"/>
      <c r="B37" s="24"/>
      <c r="C37" s="26"/>
      <c r="D37" s="25"/>
      <c r="E37" s="571"/>
      <c r="F37" s="571"/>
      <c r="G37" s="571"/>
      <c r="H37" s="571"/>
      <c r="I37" s="571"/>
      <c r="J37" s="571"/>
      <c r="K37" s="571"/>
      <c r="L37" s="571"/>
      <c r="M37" s="571"/>
      <c r="N37" s="571"/>
      <c r="O37" s="571"/>
      <c r="P37" s="571"/>
      <c r="Q37" s="571"/>
      <c r="R37" s="571"/>
      <c r="S37" s="571"/>
      <c r="T37" s="571"/>
      <c r="U37" s="571"/>
      <c r="V37" s="571"/>
      <c r="W37" s="571"/>
      <c r="X37" s="571"/>
      <c r="Y37" s="48"/>
      <c r="Z37" s="24"/>
    </row>
    <row r="38" spans="1:26" ht="51" hidden="1" customHeight="1">
      <c r="A38" s="24"/>
      <c r="B38" s="24"/>
      <c r="C38" s="26"/>
      <c r="D38" s="25"/>
      <c r="E38" s="571"/>
      <c r="F38" s="571"/>
      <c r="G38" s="571"/>
      <c r="H38" s="571"/>
      <c r="I38" s="571"/>
      <c r="J38" s="571"/>
      <c r="K38" s="571"/>
      <c r="L38" s="571"/>
      <c r="M38" s="571"/>
      <c r="N38" s="571"/>
      <c r="O38" s="571"/>
      <c r="P38" s="571"/>
      <c r="Q38" s="571"/>
      <c r="R38" s="571"/>
      <c r="S38" s="571"/>
      <c r="T38" s="571"/>
      <c r="U38" s="571"/>
      <c r="V38" s="571"/>
      <c r="W38" s="571"/>
      <c r="X38" s="571"/>
      <c r="Y38" s="48"/>
      <c r="Z38" s="24"/>
    </row>
    <row r="39" spans="1:26" ht="15" hidden="1" customHeight="1">
      <c r="A39" s="24"/>
      <c r="B39" s="24"/>
      <c r="C39" s="26"/>
      <c r="D39" s="25"/>
      <c r="E39" s="571"/>
      <c r="F39" s="571"/>
      <c r="G39" s="571"/>
      <c r="H39" s="571"/>
      <c r="I39" s="571"/>
      <c r="J39" s="571"/>
      <c r="K39" s="571"/>
      <c r="L39" s="571"/>
      <c r="M39" s="571"/>
      <c r="N39" s="571"/>
      <c r="O39" s="571"/>
      <c r="P39" s="571"/>
      <c r="Q39" s="571"/>
      <c r="R39" s="571"/>
      <c r="S39" s="571"/>
      <c r="T39" s="571"/>
      <c r="U39" s="571"/>
      <c r="V39" s="571"/>
      <c r="W39" s="571"/>
      <c r="X39" s="571"/>
      <c r="Y39" s="48"/>
      <c r="Z39" s="24"/>
    </row>
    <row r="40" spans="1:26" ht="12" hidden="1" customHeight="1">
      <c r="A40" s="24"/>
      <c r="B40" s="24"/>
      <c r="C40" s="26"/>
      <c r="D40" s="25"/>
      <c r="E40" s="572"/>
      <c r="F40" s="572"/>
      <c r="G40" s="572"/>
      <c r="H40" s="572"/>
      <c r="I40" s="572"/>
      <c r="J40" s="572"/>
      <c r="K40" s="572"/>
      <c r="L40" s="572"/>
      <c r="M40" s="572"/>
      <c r="N40" s="572"/>
      <c r="O40" s="572"/>
      <c r="P40" s="572"/>
      <c r="Q40" s="572"/>
      <c r="R40" s="572"/>
      <c r="S40" s="572"/>
      <c r="T40" s="572"/>
      <c r="U40" s="572"/>
      <c r="V40" s="572"/>
      <c r="W40" s="572"/>
      <c r="X40" s="572"/>
      <c r="Y40" s="48"/>
      <c r="Z40" s="24"/>
    </row>
    <row r="41" spans="1:26" ht="38.25" hidden="1" customHeight="1">
      <c r="A41" s="24"/>
      <c r="B41" s="24"/>
      <c r="C41" s="26"/>
      <c r="D41" s="25"/>
      <c r="E41" s="571"/>
      <c r="F41" s="571"/>
      <c r="G41" s="571"/>
      <c r="H41" s="571"/>
      <c r="I41" s="571"/>
      <c r="J41" s="571"/>
      <c r="K41" s="571"/>
      <c r="L41" s="571"/>
      <c r="M41" s="571"/>
      <c r="N41" s="571"/>
      <c r="O41" s="571"/>
      <c r="P41" s="571"/>
      <c r="Q41" s="571"/>
      <c r="R41" s="571"/>
      <c r="S41" s="571"/>
      <c r="T41" s="571"/>
      <c r="U41" s="571"/>
      <c r="V41" s="571"/>
      <c r="W41" s="571"/>
      <c r="X41" s="571"/>
      <c r="Y41" s="48"/>
      <c r="Z41" s="24"/>
    </row>
    <row r="42" spans="1:26" ht="15" hidden="1">
      <c r="A42" s="24"/>
      <c r="B42" s="24"/>
      <c r="C42" s="26"/>
      <c r="D42" s="25"/>
      <c r="E42" s="571"/>
      <c r="F42" s="571"/>
      <c r="G42" s="571"/>
      <c r="H42" s="571"/>
      <c r="I42" s="571"/>
      <c r="J42" s="571"/>
      <c r="K42" s="571"/>
      <c r="L42" s="571"/>
      <c r="M42" s="571"/>
      <c r="N42" s="571"/>
      <c r="O42" s="571"/>
      <c r="P42" s="571"/>
      <c r="Q42" s="571"/>
      <c r="R42" s="571"/>
      <c r="S42" s="571"/>
      <c r="T42" s="571"/>
      <c r="U42" s="571"/>
      <c r="V42" s="571"/>
      <c r="W42" s="571"/>
      <c r="X42" s="571"/>
      <c r="Y42" s="48"/>
      <c r="Z42" s="24"/>
    </row>
    <row r="43" spans="1:26" ht="15" hidden="1">
      <c r="A43" s="24"/>
      <c r="B43" s="24"/>
      <c r="C43" s="26"/>
      <c r="D43" s="25"/>
      <c r="E43" s="571"/>
      <c r="F43" s="571"/>
      <c r="G43" s="571"/>
      <c r="H43" s="571"/>
      <c r="I43" s="571"/>
      <c r="J43" s="571"/>
      <c r="K43" s="571"/>
      <c r="L43" s="571"/>
      <c r="M43" s="571"/>
      <c r="N43" s="571"/>
      <c r="O43" s="571"/>
      <c r="P43" s="571"/>
      <c r="Q43" s="571"/>
      <c r="R43" s="571"/>
      <c r="S43" s="571"/>
      <c r="T43" s="571"/>
      <c r="U43" s="571"/>
      <c r="V43" s="571"/>
      <c r="W43" s="571"/>
      <c r="X43" s="571"/>
      <c r="Y43" s="48"/>
      <c r="Z43" s="24"/>
    </row>
    <row r="44" spans="1:26" ht="33.75" hidden="1" customHeight="1">
      <c r="A44" s="24"/>
      <c r="B44" s="24"/>
      <c r="C44" s="26"/>
      <c r="D44" s="26"/>
      <c r="E44" s="571"/>
      <c r="F44" s="571"/>
      <c r="G44" s="571"/>
      <c r="H44" s="571"/>
      <c r="I44" s="571"/>
      <c r="J44" s="571"/>
      <c r="K44" s="571"/>
      <c r="L44" s="571"/>
      <c r="M44" s="571"/>
      <c r="N44" s="571"/>
      <c r="O44" s="571"/>
      <c r="P44" s="571"/>
      <c r="Q44" s="571"/>
      <c r="R44" s="571"/>
      <c r="S44" s="571"/>
      <c r="T44" s="571"/>
      <c r="U44" s="571"/>
      <c r="V44" s="571"/>
      <c r="W44" s="571"/>
      <c r="X44" s="571"/>
      <c r="Y44" s="48"/>
      <c r="Z44" s="24"/>
    </row>
    <row r="45" spans="1:26" ht="15" hidden="1">
      <c r="A45" s="24"/>
      <c r="B45" s="24"/>
      <c r="C45" s="26"/>
      <c r="D45" s="26"/>
      <c r="E45" s="571"/>
      <c r="F45" s="571"/>
      <c r="G45" s="571"/>
      <c r="H45" s="571"/>
      <c r="I45" s="571"/>
      <c r="J45" s="571"/>
      <c r="K45" s="571"/>
      <c r="L45" s="571"/>
      <c r="M45" s="571"/>
      <c r="N45" s="571"/>
      <c r="O45" s="571"/>
      <c r="P45" s="571"/>
      <c r="Q45" s="571"/>
      <c r="R45" s="571"/>
      <c r="S45" s="571"/>
      <c r="T45" s="571"/>
      <c r="U45" s="571"/>
      <c r="V45" s="571"/>
      <c r="W45" s="571"/>
      <c r="X45" s="571"/>
      <c r="Y45" s="48"/>
      <c r="Z45" s="24"/>
    </row>
    <row r="46" spans="1:26" ht="24" hidden="1" customHeight="1">
      <c r="A46" s="24"/>
      <c r="B46" s="24"/>
      <c r="C46" s="26"/>
      <c r="D46" s="25"/>
      <c r="E46" s="575" t="s">
        <v>170</v>
      </c>
      <c r="F46" s="575"/>
      <c r="G46" s="575"/>
      <c r="H46" s="575"/>
      <c r="I46" s="575"/>
      <c r="J46" s="575"/>
      <c r="K46" s="575"/>
      <c r="L46" s="575"/>
      <c r="M46" s="575"/>
      <c r="N46" s="575"/>
      <c r="O46" s="575"/>
      <c r="P46" s="575"/>
      <c r="Q46" s="575"/>
      <c r="R46" s="575"/>
      <c r="S46" s="575"/>
      <c r="T46" s="575"/>
      <c r="U46" s="575"/>
      <c r="V46" s="575"/>
      <c r="W46" s="575"/>
      <c r="X46" s="575"/>
      <c r="Y46" s="48"/>
      <c r="Z46" s="24"/>
    </row>
    <row r="47" spans="1:26" ht="37.5" hidden="1" customHeight="1">
      <c r="A47" s="24"/>
      <c r="B47" s="24"/>
      <c r="C47" s="26"/>
      <c r="D47" s="25"/>
      <c r="E47" s="575"/>
      <c r="F47" s="575"/>
      <c r="G47" s="575"/>
      <c r="H47" s="575"/>
      <c r="I47" s="575"/>
      <c r="J47" s="575"/>
      <c r="K47" s="575"/>
      <c r="L47" s="575"/>
      <c r="M47" s="575"/>
      <c r="N47" s="575"/>
      <c r="O47" s="575"/>
      <c r="P47" s="575"/>
      <c r="Q47" s="575"/>
      <c r="R47" s="575"/>
      <c r="S47" s="575"/>
      <c r="T47" s="575"/>
      <c r="U47" s="575"/>
      <c r="V47" s="575"/>
      <c r="W47" s="575"/>
      <c r="X47" s="575"/>
      <c r="Y47" s="48"/>
      <c r="Z47" s="24"/>
    </row>
    <row r="48" spans="1:26" ht="28.15" hidden="1" customHeight="1">
      <c r="A48" s="24"/>
      <c r="B48" s="24"/>
      <c r="C48" s="26"/>
      <c r="D48" s="25"/>
      <c r="E48" s="575"/>
      <c r="F48" s="575"/>
      <c r="G48" s="575"/>
      <c r="H48" s="575"/>
      <c r="I48" s="575"/>
      <c r="J48" s="575"/>
      <c r="K48" s="575"/>
      <c r="L48" s="575"/>
      <c r="M48" s="575"/>
      <c r="N48" s="575"/>
      <c r="O48" s="575"/>
      <c r="P48" s="575"/>
      <c r="Q48" s="575"/>
      <c r="R48" s="575"/>
      <c r="S48" s="575"/>
      <c r="T48" s="575"/>
      <c r="U48" s="575"/>
      <c r="V48" s="575"/>
      <c r="W48" s="575"/>
      <c r="X48" s="575"/>
      <c r="Y48" s="48"/>
      <c r="Z48" s="24"/>
    </row>
    <row r="49" spans="1:26" ht="51" hidden="1" customHeight="1">
      <c r="A49" s="24"/>
      <c r="B49" s="24"/>
      <c r="C49" s="26"/>
      <c r="D49" s="25"/>
      <c r="E49" s="575"/>
      <c r="F49" s="575"/>
      <c r="G49" s="575"/>
      <c r="H49" s="575"/>
      <c r="I49" s="575"/>
      <c r="J49" s="575"/>
      <c r="K49" s="575"/>
      <c r="L49" s="575"/>
      <c r="M49" s="575"/>
      <c r="N49" s="575"/>
      <c r="O49" s="575"/>
      <c r="P49" s="575"/>
      <c r="Q49" s="575"/>
      <c r="R49" s="575"/>
      <c r="S49" s="575"/>
      <c r="T49" s="575"/>
      <c r="U49" s="575"/>
      <c r="V49" s="575"/>
      <c r="W49" s="575"/>
      <c r="X49" s="575"/>
      <c r="Y49" s="48"/>
      <c r="Z49" s="24"/>
    </row>
    <row r="50" spans="1:26" ht="15" hidden="1">
      <c r="A50" s="24"/>
      <c r="B50" s="24"/>
      <c r="C50" s="26"/>
      <c r="D50" s="25"/>
      <c r="E50" s="575"/>
      <c r="F50" s="575"/>
      <c r="G50" s="575"/>
      <c r="H50" s="575"/>
      <c r="I50" s="575"/>
      <c r="J50" s="575"/>
      <c r="K50" s="575"/>
      <c r="L50" s="575"/>
      <c r="M50" s="575"/>
      <c r="N50" s="575"/>
      <c r="O50" s="575"/>
      <c r="P50" s="575"/>
      <c r="Q50" s="575"/>
      <c r="R50" s="575"/>
      <c r="S50" s="575"/>
      <c r="T50" s="575"/>
      <c r="U50" s="575"/>
      <c r="V50" s="575"/>
      <c r="W50" s="575"/>
      <c r="X50" s="575"/>
      <c r="Y50" s="48"/>
      <c r="Z50" s="24"/>
    </row>
    <row r="51" spans="1:26" ht="15" hidden="1">
      <c r="A51" s="24"/>
      <c r="B51" s="24"/>
      <c r="C51" s="26"/>
      <c r="D51" s="25"/>
      <c r="E51" s="575"/>
      <c r="F51" s="575"/>
      <c r="G51" s="575"/>
      <c r="H51" s="575"/>
      <c r="I51" s="575"/>
      <c r="J51" s="575"/>
      <c r="K51" s="575"/>
      <c r="L51" s="575"/>
      <c r="M51" s="575"/>
      <c r="N51" s="575"/>
      <c r="O51" s="575"/>
      <c r="P51" s="575"/>
      <c r="Q51" s="575"/>
      <c r="R51" s="575"/>
      <c r="S51" s="575"/>
      <c r="T51" s="575"/>
      <c r="U51" s="575"/>
      <c r="V51" s="575"/>
      <c r="W51" s="575"/>
      <c r="X51" s="575"/>
      <c r="Y51" s="48"/>
      <c r="Z51" s="24"/>
    </row>
    <row r="52" spans="1:26" ht="15" hidden="1">
      <c r="A52" s="24"/>
      <c r="B52" s="24"/>
      <c r="C52" s="26"/>
      <c r="D52" s="25"/>
      <c r="E52" s="575"/>
      <c r="F52" s="575"/>
      <c r="G52" s="575"/>
      <c r="H52" s="575"/>
      <c r="I52" s="575"/>
      <c r="J52" s="575"/>
      <c r="K52" s="575"/>
      <c r="L52" s="575"/>
      <c r="M52" s="575"/>
      <c r="N52" s="575"/>
      <c r="O52" s="575"/>
      <c r="P52" s="575"/>
      <c r="Q52" s="575"/>
      <c r="R52" s="575"/>
      <c r="S52" s="575"/>
      <c r="T52" s="575"/>
      <c r="U52" s="575"/>
      <c r="V52" s="575"/>
      <c r="W52" s="575"/>
      <c r="X52" s="575"/>
      <c r="Y52" s="48"/>
      <c r="Z52" s="24"/>
    </row>
    <row r="53" spans="1:26" ht="15" hidden="1">
      <c r="A53" s="24"/>
      <c r="B53" s="24"/>
      <c r="C53" s="26"/>
      <c r="D53" s="25"/>
      <c r="E53" s="575"/>
      <c r="F53" s="575"/>
      <c r="G53" s="575"/>
      <c r="H53" s="575"/>
      <c r="I53" s="575"/>
      <c r="J53" s="575"/>
      <c r="K53" s="575"/>
      <c r="L53" s="575"/>
      <c r="M53" s="575"/>
      <c r="N53" s="575"/>
      <c r="O53" s="575"/>
      <c r="P53" s="575"/>
      <c r="Q53" s="575"/>
      <c r="R53" s="575"/>
      <c r="S53" s="575"/>
      <c r="T53" s="575"/>
      <c r="U53" s="575"/>
      <c r="V53" s="575"/>
      <c r="W53" s="575"/>
      <c r="X53" s="575"/>
      <c r="Y53" s="48"/>
      <c r="Z53" s="24"/>
    </row>
    <row r="54" spans="1:26" ht="15" hidden="1">
      <c r="A54" s="24"/>
      <c r="B54" s="24"/>
      <c r="C54" s="26"/>
      <c r="D54" s="25"/>
      <c r="E54" s="575"/>
      <c r="F54" s="575"/>
      <c r="G54" s="575"/>
      <c r="H54" s="575"/>
      <c r="I54" s="575"/>
      <c r="J54" s="575"/>
      <c r="K54" s="575"/>
      <c r="L54" s="575"/>
      <c r="M54" s="575"/>
      <c r="N54" s="575"/>
      <c r="O54" s="575"/>
      <c r="P54" s="575"/>
      <c r="Q54" s="575"/>
      <c r="R54" s="575"/>
      <c r="S54" s="575"/>
      <c r="T54" s="575"/>
      <c r="U54" s="575"/>
      <c r="V54" s="575"/>
      <c r="W54" s="575"/>
      <c r="X54" s="575"/>
      <c r="Y54" s="48"/>
      <c r="Z54" s="24"/>
    </row>
    <row r="55" spans="1:26" ht="15" hidden="1">
      <c r="A55" s="24"/>
      <c r="B55" s="24"/>
      <c r="C55" s="26"/>
      <c r="D55" s="25"/>
      <c r="E55" s="575"/>
      <c r="F55" s="575"/>
      <c r="G55" s="575"/>
      <c r="H55" s="575"/>
      <c r="I55" s="575"/>
      <c r="J55" s="575"/>
      <c r="K55" s="575"/>
      <c r="L55" s="575"/>
      <c r="M55" s="575"/>
      <c r="N55" s="575"/>
      <c r="O55" s="575"/>
      <c r="P55" s="575"/>
      <c r="Q55" s="575"/>
      <c r="R55" s="575"/>
      <c r="S55" s="575"/>
      <c r="T55" s="575"/>
      <c r="U55" s="575"/>
      <c r="V55" s="575"/>
      <c r="W55" s="575"/>
      <c r="X55" s="575"/>
      <c r="Y55" s="48"/>
      <c r="Z55" s="24"/>
    </row>
    <row r="56" spans="1:26" ht="25.5" hidden="1" customHeight="1">
      <c r="A56" s="24"/>
      <c r="B56" s="24"/>
      <c r="C56" s="26"/>
      <c r="D56" s="26"/>
      <c r="E56" s="575"/>
      <c r="F56" s="575"/>
      <c r="G56" s="575"/>
      <c r="H56" s="575"/>
      <c r="I56" s="575"/>
      <c r="J56" s="575"/>
      <c r="K56" s="575"/>
      <c r="L56" s="575"/>
      <c r="M56" s="575"/>
      <c r="N56" s="575"/>
      <c r="O56" s="575"/>
      <c r="P56" s="575"/>
      <c r="Q56" s="575"/>
      <c r="R56" s="575"/>
      <c r="S56" s="575"/>
      <c r="T56" s="575"/>
      <c r="U56" s="575"/>
      <c r="V56" s="575"/>
      <c r="W56" s="575"/>
      <c r="X56" s="575"/>
      <c r="Y56" s="48"/>
      <c r="Z56" s="24"/>
    </row>
    <row r="57" spans="1:26" ht="15" hidden="1">
      <c r="A57" s="24"/>
      <c r="B57" s="24"/>
      <c r="C57" s="26"/>
      <c r="D57" s="26"/>
      <c r="E57" s="575"/>
      <c r="F57" s="575"/>
      <c r="G57" s="575"/>
      <c r="H57" s="575"/>
      <c r="I57" s="575"/>
      <c r="J57" s="575"/>
      <c r="K57" s="575"/>
      <c r="L57" s="575"/>
      <c r="M57" s="575"/>
      <c r="N57" s="575"/>
      <c r="O57" s="575"/>
      <c r="P57" s="575"/>
      <c r="Q57" s="575"/>
      <c r="R57" s="575"/>
      <c r="S57" s="575"/>
      <c r="T57" s="575"/>
      <c r="U57" s="575"/>
      <c r="V57" s="575"/>
      <c r="W57" s="575"/>
      <c r="X57" s="575"/>
      <c r="Y57" s="48"/>
      <c r="Z57" s="24"/>
    </row>
    <row r="58" spans="1:26" ht="15" hidden="1" customHeight="1">
      <c r="A58" s="24"/>
      <c r="B58" s="24"/>
      <c r="C58" s="26"/>
      <c r="D58" s="25"/>
      <c r="E58" s="573"/>
      <c r="F58" s="573"/>
      <c r="G58" s="573"/>
      <c r="H58" s="574"/>
      <c r="I58" s="574"/>
      <c r="J58" s="574"/>
      <c r="K58" s="574"/>
      <c r="L58" s="574"/>
      <c r="M58" s="574"/>
      <c r="N58" s="574"/>
      <c r="O58" s="574"/>
      <c r="P58" s="574"/>
      <c r="Q58" s="574"/>
      <c r="R58" s="574"/>
      <c r="S58" s="574"/>
      <c r="T58" s="574"/>
      <c r="U58" s="574"/>
      <c r="V58" s="574"/>
      <c r="W58" s="574"/>
      <c r="X58" s="574"/>
      <c r="Y58" s="48"/>
      <c r="Z58" s="24"/>
    </row>
    <row r="59" spans="1:26" ht="15" hidden="1" customHeight="1">
      <c r="A59" s="24"/>
      <c r="B59" s="24"/>
      <c r="C59" s="26"/>
      <c r="D59" s="25"/>
      <c r="E59" s="577" t="s">
        <v>182</v>
      </c>
      <c r="F59" s="577"/>
      <c r="G59" s="577"/>
      <c r="H59" s="577"/>
      <c r="I59" s="577"/>
      <c r="J59" s="577"/>
      <c r="K59" s="577"/>
      <c r="L59" s="577"/>
      <c r="M59" s="577"/>
      <c r="N59" s="577"/>
      <c r="O59" s="577"/>
      <c r="P59" s="577"/>
      <c r="Q59" s="577"/>
      <c r="R59" s="577"/>
      <c r="S59" s="577"/>
      <c r="T59" s="577"/>
      <c r="U59" s="577"/>
      <c r="V59" s="577"/>
      <c r="W59" s="577"/>
      <c r="X59" s="577"/>
      <c r="Y59" s="48"/>
      <c r="Z59" s="24"/>
    </row>
    <row r="60" spans="1:26" ht="15" hidden="1" customHeight="1">
      <c r="A60" s="24"/>
      <c r="B60" s="24"/>
      <c r="C60" s="26"/>
      <c r="D60" s="25"/>
      <c r="E60" s="582"/>
      <c r="F60" s="582"/>
      <c r="G60" s="582"/>
      <c r="H60" s="574"/>
      <c r="I60" s="574"/>
      <c r="J60" s="574"/>
      <c r="K60" s="574"/>
      <c r="L60" s="574"/>
      <c r="M60" s="574"/>
      <c r="N60" s="574"/>
      <c r="O60" s="574"/>
      <c r="P60" s="574"/>
      <c r="Q60" s="574"/>
      <c r="R60" s="574"/>
      <c r="S60" s="574"/>
      <c r="T60" s="574"/>
      <c r="U60" s="574"/>
      <c r="V60" s="574"/>
      <c r="W60" s="574"/>
      <c r="X60" s="574"/>
      <c r="Y60" s="48"/>
      <c r="Z60" s="24"/>
    </row>
    <row r="61" spans="1:26" ht="15" hidden="1">
      <c r="A61" s="24"/>
      <c r="B61" s="24"/>
      <c r="C61" s="26"/>
      <c r="D61" s="25"/>
      <c r="E61" s="33"/>
      <c r="F61" s="32"/>
      <c r="G61" s="34"/>
      <c r="H61" s="573"/>
      <c r="I61" s="573"/>
      <c r="J61" s="573"/>
      <c r="K61" s="573"/>
      <c r="L61" s="573"/>
      <c r="M61" s="573"/>
      <c r="N61" s="573"/>
      <c r="O61" s="573"/>
      <c r="P61" s="573"/>
      <c r="Q61" s="573"/>
      <c r="R61" s="573"/>
      <c r="S61" s="573"/>
      <c r="T61" s="573"/>
      <c r="U61" s="573"/>
      <c r="V61" s="573"/>
      <c r="W61" s="573"/>
      <c r="X61" s="57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60" t="s">
        <v>980</v>
      </c>
      <c r="F70" s="560"/>
      <c r="G70" s="560"/>
      <c r="H70" s="560"/>
      <c r="I70" s="560"/>
      <c r="J70" s="560"/>
      <c r="K70" s="560"/>
      <c r="L70" s="560"/>
      <c r="M70" s="560"/>
      <c r="N70" s="560"/>
      <c r="O70" s="560"/>
      <c r="P70" s="560"/>
      <c r="Q70" s="560"/>
      <c r="R70" s="560"/>
      <c r="S70" s="560"/>
      <c r="T70" s="560"/>
      <c r="U70" s="560"/>
      <c r="V70" s="560"/>
      <c r="W70" s="560"/>
      <c r="X70" s="560"/>
      <c r="Y70" s="560"/>
      <c r="Z70" s="24"/>
    </row>
    <row r="71" spans="1:26" ht="29.25" hidden="1" customHeight="1">
      <c r="A71" s="24"/>
      <c r="B71" s="24"/>
      <c r="C71" s="26"/>
      <c r="D71" s="25"/>
      <c r="E71" s="560"/>
      <c r="F71" s="560"/>
      <c r="G71" s="560"/>
      <c r="H71" s="560"/>
      <c r="I71" s="560"/>
      <c r="J71" s="560"/>
      <c r="K71" s="560"/>
      <c r="L71" s="560"/>
      <c r="M71" s="560"/>
      <c r="N71" s="560"/>
      <c r="O71" s="560"/>
      <c r="P71" s="560"/>
      <c r="Q71" s="560"/>
      <c r="R71" s="560"/>
      <c r="S71" s="560"/>
      <c r="T71" s="560"/>
      <c r="U71" s="560"/>
      <c r="V71" s="560"/>
      <c r="W71" s="560"/>
      <c r="X71" s="560"/>
      <c r="Y71" s="560"/>
      <c r="Z71" s="24"/>
    </row>
    <row r="72" spans="1:26" ht="27" hidden="1" customHeight="1">
      <c r="A72" s="24"/>
      <c r="B72" s="24"/>
      <c r="C72" s="26"/>
      <c r="D72" s="25"/>
      <c r="E72" s="560"/>
      <c r="F72" s="560"/>
      <c r="G72" s="560"/>
      <c r="H72" s="560"/>
      <c r="I72" s="560"/>
      <c r="J72" s="560"/>
      <c r="K72" s="560"/>
      <c r="L72" s="560"/>
      <c r="M72" s="560"/>
      <c r="N72" s="560"/>
      <c r="O72" s="560"/>
      <c r="P72" s="560"/>
      <c r="Q72" s="560"/>
      <c r="R72" s="560"/>
      <c r="S72" s="560"/>
      <c r="T72" s="560"/>
      <c r="U72" s="560"/>
      <c r="V72" s="560"/>
      <c r="W72" s="560"/>
      <c r="X72" s="560"/>
      <c r="Y72" s="560"/>
      <c r="Z72" s="24"/>
    </row>
    <row r="73" spans="1:26" ht="36" hidden="1" customHeight="1">
      <c r="A73" s="24"/>
      <c r="B73" s="24"/>
      <c r="C73" s="26"/>
      <c r="D73" s="25"/>
      <c r="E73" s="560"/>
      <c r="F73" s="560"/>
      <c r="G73" s="560"/>
      <c r="H73" s="560"/>
      <c r="I73" s="560"/>
      <c r="J73" s="560"/>
      <c r="K73" s="560"/>
      <c r="L73" s="560"/>
      <c r="M73" s="560"/>
      <c r="N73" s="560"/>
      <c r="O73" s="560"/>
      <c r="P73" s="560"/>
      <c r="Q73" s="560"/>
      <c r="R73" s="560"/>
      <c r="S73" s="560"/>
      <c r="T73" s="560"/>
      <c r="U73" s="560"/>
      <c r="V73" s="560"/>
      <c r="W73" s="560"/>
      <c r="X73" s="560"/>
      <c r="Y73" s="560"/>
      <c r="Z73" s="24"/>
    </row>
    <row r="74" spans="1:26" ht="15" hidden="1" customHeight="1">
      <c r="A74" s="24"/>
      <c r="B74" s="24"/>
      <c r="C74" s="26"/>
      <c r="D74" s="25"/>
      <c r="E74" s="560"/>
      <c r="F74" s="560"/>
      <c r="G74" s="560"/>
      <c r="H74" s="560"/>
      <c r="I74" s="560"/>
      <c r="J74" s="560"/>
      <c r="K74" s="560"/>
      <c r="L74" s="560"/>
      <c r="M74" s="560"/>
      <c r="N74" s="560"/>
      <c r="O74" s="560"/>
      <c r="P74" s="560"/>
      <c r="Q74" s="560"/>
      <c r="R74" s="560"/>
      <c r="S74" s="560"/>
      <c r="T74" s="560"/>
      <c r="U74" s="560"/>
      <c r="V74" s="560"/>
      <c r="W74" s="560"/>
      <c r="X74" s="560"/>
      <c r="Y74" s="560"/>
      <c r="Z74" s="24"/>
    </row>
    <row r="75" spans="1:26" ht="131.25" hidden="1" customHeight="1">
      <c r="A75" s="24"/>
      <c r="B75" s="24"/>
      <c r="C75" s="26"/>
      <c r="D75" s="25"/>
      <c r="E75" s="560"/>
      <c r="F75" s="560"/>
      <c r="G75" s="560"/>
      <c r="H75" s="560"/>
      <c r="I75" s="560"/>
      <c r="J75" s="560"/>
      <c r="K75" s="560"/>
      <c r="L75" s="560"/>
      <c r="M75" s="560"/>
      <c r="N75" s="560"/>
      <c r="O75" s="560"/>
      <c r="P75" s="560"/>
      <c r="Q75" s="560"/>
      <c r="R75" s="560"/>
      <c r="S75" s="560"/>
      <c r="T75" s="560"/>
      <c r="U75" s="560"/>
      <c r="V75" s="560"/>
      <c r="W75" s="560"/>
      <c r="X75" s="560"/>
      <c r="Y75" s="560"/>
      <c r="Z75" s="24"/>
    </row>
    <row r="76" spans="1:26" ht="15" hidden="1" customHeight="1">
      <c r="A76" s="24"/>
      <c r="B76" s="24"/>
      <c r="C76" s="26"/>
      <c r="D76" s="25"/>
      <c r="E76" s="573"/>
      <c r="F76" s="573"/>
      <c r="G76" s="573"/>
      <c r="H76" s="583"/>
      <c r="I76" s="583"/>
      <c r="J76" s="583"/>
      <c r="K76" s="583"/>
      <c r="L76" s="583"/>
      <c r="M76" s="583"/>
      <c r="N76" s="583"/>
      <c r="O76" s="583"/>
      <c r="P76" s="583"/>
      <c r="Q76" s="583"/>
      <c r="R76" s="583"/>
      <c r="S76" s="583"/>
      <c r="T76" s="583"/>
      <c r="U76" s="583"/>
      <c r="V76" s="583"/>
      <c r="W76" s="583"/>
      <c r="X76" s="583"/>
      <c r="Y76" s="48"/>
      <c r="Z76" s="24"/>
    </row>
    <row r="77" spans="1:26" ht="15" hidden="1" customHeight="1">
      <c r="A77" s="24"/>
      <c r="B77" s="24"/>
      <c r="C77" s="26"/>
      <c r="D77" s="25"/>
      <c r="E77" s="580"/>
      <c r="F77" s="580"/>
      <c r="G77" s="580"/>
      <c r="H77" s="580"/>
      <c r="I77" s="580"/>
      <c r="J77" s="580"/>
      <c r="K77" s="580"/>
      <c r="L77" s="580"/>
      <c r="M77" s="580"/>
      <c r="N77" s="580"/>
      <c r="O77" s="580"/>
      <c r="P77" s="580"/>
      <c r="Q77" s="580"/>
      <c r="R77" s="580"/>
      <c r="S77" s="580"/>
      <c r="T77" s="580"/>
      <c r="U77" s="580"/>
      <c r="V77" s="580"/>
      <c r="W77" s="47"/>
      <c r="X77" s="312"/>
      <c r="Y77" s="48"/>
      <c r="Z77" s="24"/>
    </row>
    <row r="78" spans="1:26" ht="15" hidden="1" customHeight="1">
      <c r="A78" s="24"/>
      <c r="B78" s="24"/>
      <c r="C78" s="26"/>
      <c r="D78" s="25"/>
      <c r="E78" s="581"/>
      <c r="F78" s="581"/>
      <c r="G78" s="581"/>
      <c r="H78" s="581"/>
      <c r="I78" s="581"/>
      <c r="J78" s="581"/>
      <c r="K78" s="581"/>
      <c r="L78" s="576"/>
      <c r="M78" s="576"/>
      <c r="N78" s="576"/>
      <c r="O78" s="576"/>
      <c r="P78" s="576"/>
      <c r="Q78" s="576"/>
      <c r="R78" s="576"/>
      <c r="S78" s="576"/>
      <c r="T78" s="576"/>
      <c r="U78" s="576"/>
      <c r="V78" s="576"/>
      <c r="W78" s="576"/>
      <c r="X78" s="44"/>
      <c r="Y78" s="48"/>
      <c r="Z78" s="24"/>
    </row>
    <row r="79" spans="1:26" ht="15" hidden="1" customHeight="1">
      <c r="A79" s="24"/>
      <c r="B79" s="24"/>
      <c r="C79" s="26"/>
      <c r="D79" s="25"/>
      <c r="E79" s="581"/>
      <c r="F79" s="581"/>
      <c r="G79" s="581"/>
      <c r="H79" s="581"/>
      <c r="I79" s="581"/>
      <c r="J79" s="581"/>
      <c r="K79" s="581"/>
      <c r="L79" s="576"/>
      <c r="M79" s="576"/>
      <c r="N79" s="576"/>
      <c r="O79" s="576"/>
      <c r="P79" s="576"/>
      <c r="Q79" s="576"/>
      <c r="R79" s="576"/>
      <c r="S79" s="576"/>
      <c r="T79" s="576"/>
      <c r="U79" s="576"/>
      <c r="V79" s="576"/>
      <c r="W79" s="576"/>
      <c r="X79" s="45"/>
      <c r="Y79" s="48"/>
      <c r="Z79" s="24"/>
    </row>
    <row r="80" spans="1:26" ht="15" hidden="1" customHeight="1">
      <c r="A80" s="24"/>
      <c r="B80" s="24"/>
      <c r="C80" s="26"/>
      <c r="D80" s="25"/>
      <c r="X80" s="45"/>
      <c r="Y80" s="48"/>
      <c r="Z80" s="24"/>
    </row>
    <row r="81" spans="1:27" ht="15" hidden="1" customHeight="1">
      <c r="A81" s="24"/>
      <c r="B81" s="24"/>
      <c r="C81" s="26"/>
      <c r="D81" s="25"/>
      <c r="E81" s="576"/>
      <c r="F81" s="576"/>
      <c r="G81" s="576"/>
      <c r="H81" s="576"/>
      <c r="I81" s="576"/>
      <c r="J81" s="576"/>
      <c r="K81" s="576"/>
      <c r="L81" s="576"/>
      <c r="M81" s="576"/>
      <c r="N81" s="576"/>
      <c r="O81" s="576"/>
      <c r="P81" s="576"/>
      <c r="Q81" s="576"/>
      <c r="R81" s="576"/>
      <c r="S81" s="576"/>
      <c r="T81" s="576"/>
      <c r="U81" s="576"/>
      <c r="V81" s="576"/>
      <c r="W81" s="576"/>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79" t="s">
        <v>171</v>
      </c>
      <c r="F93" s="579"/>
      <c r="G93" s="579"/>
      <c r="H93" s="579"/>
      <c r="I93" s="579"/>
      <c r="J93" s="579"/>
      <c r="K93" s="579"/>
      <c r="L93" s="579"/>
      <c r="M93" s="579"/>
      <c r="N93" s="579"/>
      <c r="O93" s="579"/>
      <c r="P93" s="579"/>
      <c r="Q93" s="579"/>
      <c r="R93" s="579"/>
      <c r="S93" s="579"/>
      <c r="T93" s="579"/>
      <c r="U93" s="579"/>
      <c r="V93" s="579"/>
      <c r="W93" s="579"/>
      <c r="X93" s="579"/>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78" t="s">
        <v>172</v>
      </c>
      <c r="G95" s="578"/>
      <c r="H95" s="578"/>
      <c r="I95" s="578"/>
      <c r="J95" s="578"/>
      <c r="K95" s="578"/>
      <c r="L95" s="578"/>
      <c r="M95" s="578"/>
      <c r="N95" s="578"/>
      <c r="O95" s="578"/>
      <c r="P95" s="578"/>
      <c r="Q95" s="578"/>
      <c r="R95" s="578"/>
      <c r="S95" s="578"/>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78" t="s">
        <v>174</v>
      </c>
      <c r="G97" s="578"/>
      <c r="H97" s="578"/>
      <c r="I97" s="578"/>
      <c r="J97" s="578"/>
      <c r="K97" s="578"/>
      <c r="L97" s="578"/>
      <c r="M97" s="578"/>
      <c r="N97" s="578"/>
      <c r="O97" s="578"/>
      <c r="P97" s="578"/>
      <c r="Q97" s="578"/>
      <c r="R97" s="578"/>
      <c r="S97" s="578"/>
      <c r="T97" s="578"/>
      <c r="U97" s="578"/>
      <c r="V97" s="578"/>
      <c r="W97" s="578"/>
      <c r="X97" s="578"/>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K11" zoomScale="60" zoomScaleNormal="100" workbookViewId="0"/>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34"/>
      <c r="B1" s="934"/>
      <c r="C1" s="934"/>
      <c r="D1" s="934"/>
      <c r="E1" s="934"/>
      <c r="F1" s="934"/>
      <c r="G1" s="934"/>
      <c r="H1" s="934"/>
      <c r="I1" s="934"/>
      <c r="J1" s="934"/>
      <c r="K1" s="934"/>
      <c r="L1" s="934"/>
      <c r="M1" s="934"/>
      <c r="N1" s="934"/>
      <c r="O1" s="934"/>
      <c r="P1" s="934"/>
      <c r="Q1" s="934"/>
      <c r="R1" s="934"/>
      <c r="S1" s="934"/>
      <c r="T1" s="934"/>
      <c r="U1" s="934"/>
    </row>
    <row r="2" spans="1:21" hidden="1">
      <c r="A2" s="934"/>
      <c r="B2" s="934"/>
      <c r="C2" s="934"/>
      <c r="D2" s="934"/>
      <c r="E2" s="934"/>
      <c r="F2" s="934"/>
      <c r="G2" s="934"/>
      <c r="H2" s="934"/>
      <c r="I2" s="934"/>
      <c r="J2" s="934"/>
      <c r="K2" s="934"/>
      <c r="L2" s="934"/>
      <c r="M2" s="934"/>
      <c r="N2" s="934"/>
      <c r="O2" s="934"/>
      <c r="P2" s="934"/>
      <c r="Q2" s="934"/>
      <c r="R2" s="934"/>
      <c r="S2" s="934"/>
      <c r="T2" s="934"/>
      <c r="U2" s="934"/>
    </row>
    <row r="3" spans="1:21" hidden="1">
      <c r="A3" s="934"/>
      <c r="B3" s="934"/>
      <c r="C3" s="934"/>
      <c r="D3" s="934"/>
      <c r="E3" s="934"/>
      <c r="F3" s="934"/>
      <c r="G3" s="934"/>
      <c r="H3" s="934"/>
      <c r="I3" s="934"/>
      <c r="J3" s="934"/>
      <c r="K3" s="934"/>
      <c r="L3" s="934"/>
      <c r="M3" s="934"/>
      <c r="N3" s="934"/>
      <c r="O3" s="934"/>
      <c r="P3" s="934"/>
      <c r="Q3" s="934"/>
      <c r="R3" s="934"/>
      <c r="S3" s="934"/>
      <c r="T3" s="934"/>
      <c r="U3" s="934"/>
    </row>
    <row r="4" spans="1:21" hidden="1">
      <c r="A4" s="934"/>
      <c r="B4" s="934"/>
      <c r="C4" s="934"/>
      <c r="D4" s="934"/>
      <c r="E4" s="934"/>
      <c r="F4" s="934"/>
      <c r="G4" s="934"/>
      <c r="H4" s="934"/>
      <c r="I4" s="934"/>
      <c r="J4" s="934"/>
      <c r="K4" s="934"/>
      <c r="L4" s="934"/>
      <c r="M4" s="934"/>
      <c r="N4" s="934"/>
      <c r="O4" s="934"/>
      <c r="P4" s="934"/>
      <c r="Q4" s="934"/>
      <c r="R4" s="934"/>
      <c r="S4" s="934"/>
      <c r="T4" s="934"/>
      <c r="U4" s="934"/>
    </row>
    <row r="5" spans="1:21" hidden="1">
      <c r="A5" s="934"/>
      <c r="B5" s="934"/>
      <c r="C5" s="934"/>
      <c r="D5" s="934"/>
      <c r="E5" s="934"/>
      <c r="F5" s="934"/>
      <c r="G5" s="934"/>
      <c r="H5" s="934"/>
      <c r="I5" s="934"/>
      <c r="J5" s="934"/>
      <c r="K5" s="934"/>
      <c r="L5" s="934"/>
      <c r="M5" s="934"/>
      <c r="N5" s="934"/>
      <c r="O5" s="934"/>
      <c r="P5" s="934"/>
      <c r="Q5" s="934"/>
      <c r="R5" s="934"/>
      <c r="S5" s="934"/>
      <c r="T5" s="934"/>
      <c r="U5" s="934"/>
    </row>
    <row r="6" spans="1:21" hidden="1">
      <c r="A6" s="934"/>
      <c r="B6" s="934"/>
      <c r="C6" s="934"/>
      <c r="D6" s="934"/>
      <c r="E6" s="934"/>
      <c r="F6" s="934"/>
      <c r="G6" s="934"/>
      <c r="H6" s="934"/>
      <c r="I6" s="934"/>
      <c r="J6" s="934"/>
      <c r="K6" s="934"/>
      <c r="L6" s="934"/>
      <c r="M6" s="934"/>
      <c r="N6" s="934"/>
      <c r="O6" s="934"/>
      <c r="P6" s="934"/>
      <c r="Q6" s="934"/>
      <c r="R6" s="934"/>
      <c r="S6" s="934"/>
      <c r="T6" s="934"/>
      <c r="U6" s="934"/>
    </row>
    <row r="7" spans="1:21" hidden="1">
      <c r="A7" s="934"/>
      <c r="B7" s="934"/>
      <c r="C7" s="934"/>
      <c r="D7" s="934"/>
      <c r="E7" s="934"/>
      <c r="F7" s="934"/>
      <c r="G7" s="934"/>
      <c r="H7" s="934"/>
      <c r="I7" s="934"/>
      <c r="J7" s="934"/>
      <c r="K7" s="934"/>
      <c r="L7" s="934"/>
      <c r="M7" s="934"/>
      <c r="N7" s="934"/>
      <c r="O7" s="714" t="b">
        <v>1</v>
      </c>
      <c r="P7" s="714" t="b">
        <v>1</v>
      </c>
      <c r="Q7" s="714" t="b">
        <v>1</v>
      </c>
      <c r="R7" s="714" t="b">
        <v>1</v>
      </c>
      <c r="S7" s="741"/>
      <c r="T7" s="741"/>
      <c r="U7" s="934"/>
    </row>
    <row r="8" spans="1:21" hidden="1">
      <c r="A8" s="934"/>
      <c r="B8" s="934"/>
      <c r="C8" s="934"/>
      <c r="D8" s="934"/>
      <c r="E8" s="934"/>
      <c r="F8" s="934"/>
      <c r="G8" s="934"/>
      <c r="H8" s="934"/>
      <c r="I8" s="934"/>
      <c r="J8" s="934"/>
      <c r="K8" s="934"/>
      <c r="L8" s="934"/>
      <c r="M8" s="934"/>
      <c r="N8" s="934"/>
      <c r="O8" s="934"/>
      <c r="P8" s="934"/>
      <c r="Q8" s="934"/>
      <c r="R8" s="934"/>
      <c r="S8" s="934"/>
      <c r="T8" s="934"/>
      <c r="U8" s="934"/>
    </row>
    <row r="9" spans="1:21" hidden="1">
      <c r="A9" s="934"/>
      <c r="B9" s="934"/>
      <c r="C9" s="934"/>
      <c r="D9" s="934"/>
      <c r="E9" s="934"/>
      <c r="F9" s="934"/>
      <c r="G9" s="934"/>
      <c r="H9" s="934"/>
      <c r="I9" s="934"/>
      <c r="J9" s="934"/>
      <c r="K9" s="934"/>
      <c r="L9" s="934"/>
      <c r="M9" s="934"/>
      <c r="N9" s="934"/>
      <c r="O9" s="934"/>
      <c r="P9" s="934"/>
      <c r="Q9" s="934"/>
      <c r="R9" s="934"/>
      <c r="S9" s="934"/>
      <c r="T9" s="934"/>
      <c r="U9" s="934"/>
    </row>
    <row r="10" spans="1:21" hidden="1">
      <c r="A10" s="934"/>
      <c r="B10" s="934"/>
      <c r="C10" s="934"/>
      <c r="D10" s="934"/>
      <c r="E10" s="934"/>
      <c r="F10" s="934"/>
      <c r="G10" s="934"/>
      <c r="H10" s="934"/>
      <c r="I10" s="934"/>
      <c r="J10" s="934"/>
      <c r="K10" s="934"/>
      <c r="L10" s="934"/>
      <c r="M10" s="934"/>
      <c r="N10" s="934"/>
      <c r="O10" s="934"/>
      <c r="P10" s="934"/>
      <c r="Q10" s="934"/>
      <c r="R10" s="934"/>
      <c r="S10" s="934"/>
      <c r="T10" s="934"/>
      <c r="U10" s="934"/>
    </row>
    <row r="11" spans="1:21" ht="15" hidden="1" customHeight="1">
      <c r="A11" s="934"/>
      <c r="B11" s="934"/>
      <c r="C11" s="934"/>
      <c r="D11" s="934"/>
      <c r="E11" s="934"/>
      <c r="F11" s="934"/>
      <c r="G11" s="934"/>
      <c r="H11" s="934"/>
      <c r="I11" s="934"/>
      <c r="J11" s="934"/>
      <c r="K11" s="934"/>
      <c r="L11" s="934"/>
      <c r="M11" s="695"/>
      <c r="N11" s="934"/>
      <c r="O11" s="934"/>
      <c r="P11" s="934"/>
      <c r="Q11" s="934"/>
      <c r="R11" s="934"/>
      <c r="S11" s="934"/>
      <c r="T11" s="934"/>
      <c r="U11" s="934"/>
    </row>
    <row r="12" spans="1:21" ht="20.100000000000001" customHeight="1">
      <c r="A12" s="934"/>
      <c r="B12" s="934"/>
      <c r="C12" s="934"/>
      <c r="D12" s="934"/>
      <c r="E12" s="934"/>
      <c r="F12" s="934"/>
      <c r="G12" s="934"/>
      <c r="H12" s="934"/>
      <c r="I12" s="934"/>
      <c r="J12" s="934"/>
      <c r="K12" s="934"/>
      <c r="L12" s="935" t="s">
        <v>1108</v>
      </c>
      <c r="M12" s="936"/>
      <c r="N12" s="936"/>
      <c r="O12" s="936"/>
      <c r="P12" s="936"/>
      <c r="Q12" s="936"/>
      <c r="R12" s="936"/>
      <c r="S12" s="936"/>
      <c r="T12" s="936"/>
      <c r="U12" s="937"/>
    </row>
    <row r="13" spans="1:21">
      <c r="A13" s="934"/>
      <c r="B13" s="934"/>
      <c r="C13" s="934"/>
      <c r="D13" s="934"/>
      <c r="E13" s="934"/>
      <c r="F13" s="934"/>
      <c r="G13" s="934"/>
      <c r="H13" s="934"/>
      <c r="I13" s="934"/>
      <c r="J13" s="934"/>
      <c r="K13" s="934"/>
      <c r="L13" s="938"/>
      <c r="M13" s="938"/>
      <c r="N13" s="938"/>
      <c r="O13" s="938"/>
      <c r="P13" s="938"/>
      <c r="Q13" s="938"/>
      <c r="R13" s="938"/>
      <c r="S13" s="938"/>
      <c r="T13" s="938"/>
      <c r="U13" s="938"/>
    </row>
    <row r="14" spans="1:21" ht="22.5" customHeight="1">
      <c r="A14" s="934"/>
      <c r="B14" s="934"/>
      <c r="C14" s="934"/>
      <c r="D14" s="934"/>
      <c r="E14" s="934"/>
      <c r="F14" s="934"/>
      <c r="G14" s="934"/>
      <c r="H14" s="934"/>
      <c r="I14" s="934"/>
      <c r="J14" s="934"/>
      <c r="K14" s="934"/>
      <c r="L14" s="939" t="s">
        <v>15</v>
      </c>
      <c r="M14" s="939" t="s">
        <v>120</v>
      </c>
      <c r="N14" s="939" t="s">
        <v>270</v>
      </c>
      <c r="O14" s="794" t="s">
        <v>2395</v>
      </c>
      <c r="P14" s="794" t="s">
        <v>2395</v>
      </c>
      <c r="Q14" s="794" t="s">
        <v>2395</v>
      </c>
      <c r="R14" s="795" t="s">
        <v>2396</v>
      </c>
      <c r="S14" s="796" t="s">
        <v>2397</v>
      </c>
      <c r="T14" s="796" t="s">
        <v>2397</v>
      </c>
      <c r="U14" s="940" t="s">
        <v>308</v>
      </c>
    </row>
    <row r="15" spans="1:21" ht="45">
      <c r="A15" s="934"/>
      <c r="B15" s="934"/>
      <c r="C15" s="934"/>
      <c r="D15" s="934"/>
      <c r="E15" s="934"/>
      <c r="F15" s="934"/>
      <c r="G15" s="934"/>
      <c r="H15" s="934"/>
      <c r="I15" s="934"/>
      <c r="J15" s="934"/>
      <c r="K15" s="934"/>
      <c r="L15" s="939"/>
      <c r="M15" s="939"/>
      <c r="N15" s="939"/>
      <c r="O15" s="799" t="s">
        <v>271</v>
      </c>
      <c r="P15" s="799" t="s">
        <v>309</v>
      </c>
      <c r="Q15" s="799" t="s">
        <v>289</v>
      </c>
      <c r="R15" s="799" t="s">
        <v>271</v>
      </c>
      <c r="S15" s="796" t="s">
        <v>272</v>
      </c>
      <c r="T15" s="796" t="s">
        <v>271</v>
      </c>
      <c r="U15" s="940"/>
    </row>
    <row r="16" spans="1:21">
      <c r="A16" s="808" t="s">
        <v>17</v>
      </c>
      <c r="B16" s="934" t="s">
        <v>1192</v>
      </c>
      <c r="C16" s="934"/>
      <c r="D16" s="934"/>
      <c r="E16" s="934"/>
      <c r="F16" s="934"/>
      <c r="G16" s="934"/>
      <c r="H16" s="934"/>
      <c r="I16" s="934"/>
      <c r="J16" s="934"/>
      <c r="K16" s="934"/>
      <c r="L16" s="863" t="s">
        <v>2393</v>
      </c>
      <c r="M16" s="941"/>
      <c r="N16" s="941"/>
      <c r="O16" s="942">
        <v>0</v>
      </c>
      <c r="P16" s="942">
        <v>0</v>
      </c>
      <c r="Q16" s="942">
        <v>0</v>
      </c>
      <c r="R16" s="942">
        <v>0</v>
      </c>
      <c r="S16" s="942">
        <v>0</v>
      </c>
      <c r="T16" s="942">
        <v>0</v>
      </c>
      <c r="U16" s="941"/>
    </row>
    <row r="17" spans="1:21" ht="22.5">
      <c r="A17" s="881" t="s">
        <v>17</v>
      </c>
      <c r="B17" s="934"/>
      <c r="C17" s="934"/>
      <c r="D17" s="934"/>
      <c r="E17" s="934"/>
      <c r="F17" s="934"/>
      <c r="G17" s="934"/>
      <c r="H17" s="934"/>
      <c r="I17" s="934"/>
      <c r="J17" s="934"/>
      <c r="K17" s="934"/>
      <c r="L17" s="943" t="s">
        <v>17</v>
      </c>
      <c r="M17" s="944" t="s">
        <v>1109</v>
      </c>
      <c r="N17" s="945" t="s">
        <v>355</v>
      </c>
      <c r="O17" s="929"/>
      <c r="P17" s="901"/>
      <c r="Q17" s="901"/>
      <c r="R17" s="901"/>
      <c r="S17" s="901"/>
      <c r="T17" s="901"/>
      <c r="U17" s="816"/>
    </row>
    <row r="18" spans="1:21" ht="22.5">
      <c r="A18" s="881" t="s">
        <v>17</v>
      </c>
      <c r="B18" s="934"/>
      <c r="C18" s="934"/>
      <c r="D18" s="934"/>
      <c r="E18" s="934"/>
      <c r="F18" s="934"/>
      <c r="G18" s="934"/>
      <c r="H18" s="934"/>
      <c r="I18" s="934"/>
      <c r="J18" s="934"/>
      <c r="K18" s="934"/>
      <c r="L18" s="943" t="s">
        <v>101</v>
      </c>
      <c r="M18" s="944" t="s">
        <v>1110</v>
      </c>
      <c r="N18" s="945" t="s">
        <v>355</v>
      </c>
      <c r="O18" s="929"/>
      <c r="P18" s="901"/>
      <c r="Q18" s="901"/>
      <c r="R18" s="901"/>
      <c r="S18" s="901"/>
      <c r="T18" s="901"/>
      <c r="U18" s="816"/>
    </row>
    <row r="19" spans="1:21" ht="22.5">
      <c r="A19" s="881" t="s">
        <v>17</v>
      </c>
      <c r="B19" s="934"/>
      <c r="C19" s="934"/>
      <c r="D19" s="934"/>
      <c r="E19" s="934"/>
      <c r="F19" s="934"/>
      <c r="G19" s="934"/>
      <c r="H19" s="934"/>
      <c r="I19" s="934"/>
      <c r="J19" s="934"/>
      <c r="K19" s="934"/>
      <c r="L19" s="943" t="s">
        <v>102</v>
      </c>
      <c r="M19" s="944" t="s">
        <v>1111</v>
      </c>
      <c r="N19" s="945" t="s">
        <v>355</v>
      </c>
      <c r="O19" s="929"/>
      <c r="P19" s="901"/>
      <c r="Q19" s="901"/>
      <c r="R19" s="901"/>
      <c r="S19" s="901"/>
      <c r="T19" s="901"/>
      <c r="U19" s="816"/>
    </row>
    <row r="20" spans="1:21" ht="33.75">
      <c r="A20" s="881" t="s">
        <v>17</v>
      </c>
      <c r="B20" s="934"/>
      <c r="C20" s="934"/>
      <c r="D20" s="934"/>
      <c r="E20" s="934"/>
      <c r="F20" s="934"/>
      <c r="G20" s="934"/>
      <c r="H20" s="934"/>
      <c r="I20" s="934"/>
      <c r="J20" s="934"/>
      <c r="K20" s="934"/>
      <c r="L20" s="946">
        <v>4</v>
      </c>
      <c r="M20" s="944" t="s">
        <v>1112</v>
      </c>
      <c r="N20" s="945" t="s">
        <v>355</v>
      </c>
      <c r="O20" s="947">
        <v>0</v>
      </c>
      <c r="P20" s="947">
        <v>0</v>
      </c>
      <c r="Q20" s="947">
        <v>0</v>
      </c>
      <c r="R20" s="947">
        <v>0</v>
      </c>
      <c r="S20" s="947">
        <v>0</v>
      </c>
      <c r="T20" s="947">
        <v>0</v>
      </c>
      <c r="U20" s="816"/>
    </row>
    <row r="21" spans="1:21" ht="33.75">
      <c r="A21" s="881" t="s">
        <v>17</v>
      </c>
      <c r="B21" s="934"/>
      <c r="C21" s="934"/>
      <c r="D21" s="934"/>
      <c r="E21" s="934"/>
      <c r="F21" s="934"/>
      <c r="G21" s="934"/>
      <c r="H21" s="934"/>
      <c r="I21" s="934"/>
      <c r="J21" s="934"/>
      <c r="K21" s="934"/>
      <c r="L21" s="943" t="s">
        <v>119</v>
      </c>
      <c r="M21" s="944" t="s">
        <v>1113</v>
      </c>
      <c r="N21" s="945" t="s">
        <v>355</v>
      </c>
      <c r="O21" s="929"/>
      <c r="P21" s="929"/>
      <c r="Q21" s="929"/>
      <c r="R21" s="929"/>
      <c r="S21" s="929"/>
      <c r="T21" s="929"/>
      <c r="U21" s="816"/>
    </row>
    <row r="22" spans="1:21" ht="22.5">
      <c r="A22" s="881" t="s">
        <v>17</v>
      </c>
      <c r="B22" s="934"/>
      <c r="C22" s="934"/>
      <c r="D22" s="934"/>
      <c r="E22" s="934"/>
      <c r="F22" s="934"/>
      <c r="G22" s="934"/>
      <c r="H22" s="934"/>
      <c r="I22" s="934"/>
      <c r="J22" s="934"/>
      <c r="K22" s="934"/>
      <c r="L22" s="943" t="s">
        <v>123</v>
      </c>
      <c r="M22" s="944" t="s">
        <v>1114</v>
      </c>
      <c r="N22" s="945" t="s">
        <v>355</v>
      </c>
      <c r="O22" s="929"/>
      <c r="P22" s="929"/>
      <c r="Q22" s="929"/>
      <c r="R22" s="929"/>
      <c r="S22" s="929"/>
      <c r="T22" s="929"/>
      <c r="U22" s="816"/>
    </row>
    <row r="23" spans="1:21" ht="45">
      <c r="A23" s="881" t="s">
        <v>17</v>
      </c>
      <c r="B23" s="934"/>
      <c r="C23" s="934"/>
      <c r="D23" s="934"/>
      <c r="E23" s="934"/>
      <c r="F23" s="934"/>
      <c r="G23" s="934"/>
      <c r="H23" s="934"/>
      <c r="I23" s="934"/>
      <c r="J23" s="934"/>
      <c r="K23" s="934"/>
      <c r="L23" s="943" t="s">
        <v>124</v>
      </c>
      <c r="M23" s="944" t="s">
        <v>1115</v>
      </c>
      <c r="N23" s="945" t="s">
        <v>355</v>
      </c>
      <c r="O23" s="929"/>
      <c r="P23" s="929"/>
      <c r="Q23" s="929"/>
      <c r="R23" s="929"/>
      <c r="S23" s="929"/>
      <c r="T23" s="929"/>
      <c r="U23" s="816"/>
    </row>
    <row r="24" spans="1:21" ht="45">
      <c r="A24" s="881" t="s">
        <v>17</v>
      </c>
      <c r="B24" s="934"/>
      <c r="C24" s="934"/>
      <c r="D24" s="934"/>
      <c r="E24" s="934"/>
      <c r="F24" s="934"/>
      <c r="G24" s="934"/>
      <c r="H24" s="934"/>
      <c r="I24" s="934"/>
      <c r="J24" s="934"/>
      <c r="K24" s="934"/>
      <c r="L24" s="943" t="s">
        <v>125</v>
      </c>
      <c r="M24" s="944" t="s">
        <v>1116</v>
      </c>
      <c r="N24" s="945" t="s">
        <v>355</v>
      </c>
      <c r="O24" s="929"/>
      <c r="P24" s="929"/>
      <c r="Q24" s="929"/>
      <c r="R24" s="929"/>
      <c r="S24" s="929"/>
      <c r="T24" s="929"/>
      <c r="U24" s="816"/>
    </row>
    <row r="25" spans="1:21">
      <c r="A25" s="881" t="s">
        <v>17</v>
      </c>
      <c r="B25" s="934"/>
      <c r="C25" s="934"/>
      <c r="D25" s="934"/>
      <c r="E25" s="934"/>
      <c r="F25" s="934"/>
      <c r="G25" s="934"/>
      <c r="H25" s="934"/>
      <c r="I25" s="934"/>
      <c r="J25" s="934"/>
      <c r="K25" s="934"/>
      <c r="L25" s="946">
        <v>9</v>
      </c>
      <c r="M25" s="944" t="s">
        <v>1117</v>
      </c>
      <c r="N25" s="945" t="s">
        <v>355</v>
      </c>
      <c r="O25" s="948">
        <v>0</v>
      </c>
      <c r="P25" s="948">
        <v>0</v>
      </c>
      <c r="Q25" s="948">
        <v>0</v>
      </c>
      <c r="R25" s="948">
        <v>0</v>
      </c>
      <c r="S25" s="948">
        <v>0</v>
      </c>
      <c r="T25" s="948">
        <v>0</v>
      </c>
      <c r="U25" s="816"/>
    </row>
    <row r="26" spans="1:21">
      <c r="A26" s="881" t="s">
        <v>17</v>
      </c>
      <c r="B26" s="934"/>
      <c r="C26" s="934"/>
      <c r="D26" s="934"/>
      <c r="E26" s="934"/>
      <c r="F26" s="934"/>
      <c r="G26" s="934"/>
      <c r="H26" s="934"/>
      <c r="I26" s="934"/>
      <c r="J26" s="934"/>
      <c r="K26" s="934"/>
      <c r="L26" s="949" t="s">
        <v>1120</v>
      </c>
      <c r="M26" s="458"/>
      <c r="N26" s="945"/>
      <c r="O26" s="950"/>
      <c r="P26" s="950"/>
      <c r="Q26" s="950"/>
      <c r="R26" s="950"/>
      <c r="S26" s="950"/>
      <c r="T26" s="950"/>
      <c r="U26" s="951"/>
    </row>
    <row r="27" spans="1:21">
      <c r="A27" s="934"/>
      <c r="B27" s="934"/>
      <c r="C27" s="934"/>
      <c r="D27" s="934"/>
      <c r="E27" s="934"/>
      <c r="F27" s="934"/>
      <c r="G27" s="934"/>
      <c r="H27" s="934"/>
      <c r="I27" s="934"/>
      <c r="J27" s="934"/>
      <c r="K27" s="934"/>
      <c r="L27" s="938"/>
      <c r="M27" s="938"/>
      <c r="N27" s="938"/>
      <c r="O27" s="938"/>
      <c r="P27" s="938"/>
      <c r="Q27" s="938"/>
      <c r="R27" s="938"/>
      <c r="S27" s="938"/>
      <c r="T27" s="938"/>
      <c r="U27" s="938"/>
    </row>
    <row r="28" spans="1:21" s="88" customFormat="1" ht="15" customHeight="1">
      <c r="A28" s="714"/>
      <c r="B28" s="714"/>
      <c r="C28" s="714"/>
      <c r="D28" s="714"/>
      <c r="E28" s="714"/>
      <c r="F28" s="714"/>
      <c r="G28" s="714"/>
      <c r="H28" s="714"/>
      <c r="I28" s="714"/>
      <c r="J28" s="714"/>
      <c r="K28" s="714"/>
      <c r="L28" s="837" t="s">
        <v>1274</v>
      </c>
      <c r="M28" s="837"/>
      <c r="N28" s="837"/>
      <c r="O28" s="837"/>
      <c r="P28" s="837"/>
      <c r="Q28" s="837"/>
      <c r="R28" s="837"/>
      <c r="S28" s="838"/>
      <c r="T28" s="838"/>
      <c r="U28" s="838"/>
    </row>
    <row r="29" spans="1:21" s="88" customFormat="1" ht="15" customHeight="1">
      <c r="A29" s="714"/>
      <c r="B29" s="714"/>
      <c r="C29" s="714"/>
      <c r="D29" s="714"/>
      <c r="E29" s="714"/>
      <c r="F29" s="714"/>
      <c r="G29" s="714"/>
      <c r="H29" s="714"/>
      <c r="I29" s="714"/>
      <c r="J29" s="714"/>
      <c r="K29" s="677"/>
      <c r="L29" s="840"/>
      <c r="M29" s="840"/>
      <c r="N29" s="840"/>
      <c r="O29" s="840"/>
      <c r="P29" s="840"/>
      <c r="Q29" s="840"/>
      <c r="R29" s="840"/>
      <c r="S29" s="841"/>
      <c r="T29" s="841"/>
      <c r="U29" s="841"/>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K11"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52"/>
      <c r="B1" s="952"/>
      <c r="C1" s="952"/>
      <c r="D1" s="952"/>
      <c r="E1" s="952"/>
      <c r="F1" s="952"/>
      <c r="G1" s="952"/>
      <c r="H1" s="952"/>
      <c r="I1" s="952"/>
      <c r="J1" s="952"/>
      <c r="K1" s="952"/>
      <c r="L1" s="952"/>
      <c r="M1" s="952"/>
      <c r="N1" s="952"/>
      <c r="O1" s="952"/>
      <c r="P1" s="952"/>
      <c r="Q1" s="952"/>
      <c r="R1" s="952"/>
      <c r="S1" s="952"/>
      <c r="T1" s="952"/>
      <c r="U1" s="714">
        <v>2024</v>
      </c>
      <c r="V1" s="714">
        <v>2024</v>
      </c>
      <c r="W1" s="952"/>
    </row>
    <row r="2" spans="1:23" hidden="1">
      <c r="A2" s="952"/>
      <c r="B2" s="952"/>
      <c r="C2" s="952"/>
      <c r="D2" s="952"/>
      <c r="E2" s="952"/>
      <c r="F2" s="952"/>
      <c r="G2" s="952"/>
      <c r="H2" s="952"/>
      <c r="I2" s="952"/>
      <c r="J2" s="952"/>
      <c r="K2" s="952"/>
      <c r="L2" s="952"/>
      <c r="M2" s="952"/>
      <c r="N2" s="952"/>
      <c r="O2" s="952"/>
      <c r="P2" s="952"/>
      <c r="Q2" s="952"/>
      <c r="R2" s="952"/>
      <c r="S2" s="952"/>
      <c r="T2" s="952"/>
      <c r="U2" s="714"/>
      <c r="V2" s="714"/>
      <c r="W2" s="952"/>
    </row>
    <row r="3" spans="1:23" hidden="1">
      <c r="A3" s="952"/>
      <c r="B3" s="952"/>
      <c r="C3" s="952"/>
      <c r="D3" s="952"/>
      <c r="E3" s="952"/>
      <c r="F3" s="952"/>
      <c r="G3" s="952"/>
      <c r="H3" s="952"/>
      <c r="I3" s="952"/>
      <c r="J3" s="952"/>
      <c r="K3" s="952"/>
      <c r="L3" s="952"/>
      <c r="M3" s="952"/>
      <c r="N3" s="952"/>
      <c r="O3" s="952"/>
      <c r="P3" s="952"/>
      <c r="Q3" s="952"/>
      <c r="R3" s="952"/>
      <c r="S3" s="952"/>
      <c r="T3" s="952"/>
      <c r="U3" s="714"/>
      <c r="V3" s="714"/>
      <c r="W3" s="952"/>
    </row>
    <row r="4" spans="1:23" hidden="1">
      <c r="A4" s="952"/>
      <c r="B4" s="952"/>
      <c r="C4" s="952"/>
      <c r="D4" s="952"/>
      <c r="E4" s="952"/>
      <c r="F4" s="952"/>
      <c r="G4" s="952"/>
      <c r="H4" s="952"/>
      <c r="I4" s="952"/>
      <c r="J4" s="952"/>
      <c r="K4" s="952"/>
      <c r="L4" s="952"/>
      <c r="M4" s="952"/>
      <c r="N4" s="952"/>
      <c r="O4" s="952"/>
      <c r="P4" s="952"/>
      <c r="Q4" s="952"/>
      <c r="R4" s="952"/>
      <c r="S4" s="952"/>
      <c r="T4" s="952"/>
      <c r="U4" s="714"/>
      <c r="V4" s="714"/>
      <c r="W4" s="952"/>
    </row>
    <row r="5" spans="1:23" hidden="1">
      <c r="A5" s="952"/>
      <c r="B5" s="952"/>
      <c r="C5" s="952"/>
      <c r="D5" s="952"/>
      <c r="E5" s="952"/>
      <c r="F5" s="952"/>
      <c r="G5" s="952"/>
      <c r="H5" s="952"/>
      <c r="I5" s="952"/>
      <c r="J5" s="952"/>
      <c r="K5" s="952"/>
      <c r="L5" s="952"/>
      <c r="M5" s="952"/>
      <c r="N5" s="952"/>
      <c r="O5" s="952"/>
      <c r="P5" s="952"/>
      <c r="Q5" s="952"/>
      <c r="R5" s="952"/>
      <c r="S5" s="952"/>
      <c r="T5" s="952"/>
      <c r="U5" s="714"/>
      <c r="V5" s="714"/>
      <c r="W5" s="952"/>
    </row>
    <row r="6" spans="1:23" hidden="1">
      <c r="A6" s="952"/>
      <c r="B6" s="952"/>
      <c r="C6" s="952"/>
      <c r="D6" s="952"/>
      <c r="E6" s="952"/>
      <c r="F6" s="952"/>
      <c r="G6" s="952"/>
      <c r="H6" s="952"/>
      <c r="I6" s="952"/>
      <c r="J6" s="952"/>
      <c r="K6" s="952"/>
      <c r="L6" s="952"/>
      <c r="M6" s="952"/>
      <c r="N6" s="952"/>
      <c r="O6" s="952"/>
      <c r="P6" s="952"/>
      <c r="Q6" s="952"/>
      <c r="R6" s="952"/>
      <c r="S6" s="952"/>
      <c r="T6" s="952"/>
      <c r="U6" s="714"/>
      <c r="V6" s="714"/>
      <c r="W6" s="952"/>
    </row>
    <row r="7" spans="1:23" hidden="1">
      <c r="A7" s="952"/>
      <c r="B7" s="952"/>
      <c r="C7" s="952"/>
      <c r="D7" s="952"/>
      <c r="E7" s="952"/>
      <c r="F7" s="952"/>
      <c r="G7" s="952"/>
      <c r="H7" s="952"/>
      <c r="I7" s="952"/>
      <c r="J7" s="952"/>
      <c r="K7" s="952"/>
      <c r="L7" s="952"/>
      <c r="M7" s="952"/>
      <c r="N7" s="952"/>
      <c r="O7" s="714" t="b">
        <v>1</v>
      </c>
      <c r="P7" s="714" t="b">
        <v>1</v>
      </c>
      <c r="Q7" s="714" t="b">
        <v>1</v>
      </c>
      <c r="R7" s="714" t="b">
        <v>1</v>
      </c>
      <c r="S7" s="714" t="b">
        <v>1</v>
      </c>
      <c r="T7" s="714" t="b">
        <v>1</v>
      </c>
      <c r="U7" s="741"/>
      <c r="V7" s="741"/>
      <c r="W7" s="952"/>
    </row>
    <row r="8" spans="1:23" hidden="1">
      <c r="A8" s="952"/>
      <c r="B8" s="952"/>
      <c r="C8" s="952"/>
      <c r="D8" s="952"/>
      <c r="E8" s="952"/>
      <c r="F8" s="952"/>
      <c r="G8" s="952"/>
      <c r="H8" s="952"/>
      <c r="I8" s="952"/>
      <c r="J8" s="952"/>
      <c r="K8" s="952"/>
      <c r="L8" s="952"/>
      <c r="M8" s="952"/>
      <c r="N8" s="952"/>
      <c r="O8" s="952"/>
      <c r="P8" s="952"/>
      <c r="Q8" s="952"/>
      <c r="R8" s="952"/>
      <c r="S8" s="952"/>
      <c r="T8" s="952"/>
      <c r="U8" s="952"/>
      <c r="V8" s="952"/>
      <c r="W8" s="952"/>
    </row>
    <row r="9" spans="1:23" hidden="1">
      <c r="A9" s="952"/>
      <c r="B9" s="952"/>
      <c r="C9" s="952"/>
      <c r="D9" s="952"/>
      <c r="E9" s="952"/>
      <c r="F9" s="952"/>
      <c r="G9" s="952"/>
      <c r="H9" s="952"/>
      <c r="I9" s="952"/>
      <c r="J9" s="952"/>
      <c r="K9" s="952"/>
      <c r="L9" s="952"/>
      <c r="M9" s="952"/>
      <c r="N9" s="952"/>
      <c r="O9" s="952"/>
      <c r="P9" s="952"/>
      <c r="Q9" s="952"/>
      <c r="R9" s="952"/>
      <c r="S9" s="952"/>
      <c r="T9" s="952"/>
      <c r="U9" s="952"/>
      <c r="V9" s="952"/>
      <c r="W9" s="952"/>
    </row>
    <row r="10" spans="1:23" hidden="1">
      <c r="A10" s="952"/>
      <c r="B10" s="952"/>
      <c r="C10" s="952"/>
      <c r="D10" s="952"/>
      <c r="E10" s="952"/>
      <c r="F10" s="952"/>
      <c r="G10" s="952"/>
      <c r="H10" s="952"/>
      <c r="I10" s="952"/>
      <c r="J10" s="952"/>
      <c r="K10" s="952"/>
      <c r="L10" s="952"/>
      <c r="M10" s="952"/>
      <c r="N10" s="952"/>
      <c r="O10" s="952"/>
      <c r="P10" s="952"/>
      <c r="Q10" s="952"/>
      <c r="R10" s="952"/>
      <c r="S10" s="952"/>
      <c r="T10" s="952"/>
      <c r="U10" s="952"/>
      <c r="V10" s="952"/>
      <c r="W10" s="952"/>
    </row>
    <row r="11" spans="1:23" s="100" customFormat="1" ht="15" hidden="1" customHeight="1">
      <c r="A11" s="953"/>
      <c r="B11" s="953"/>
      <c r="C11" s="953"/>
      <c r="D11" s="953"/>
      <c r="E11" s="953"/>
      <c r="F11" s="953"/>
      <c r="G11" s="953"/>
      <c r="H11" s="953"/>
      <c r="I11" s="953"/>
      <c r="J11" s="953"/>
      <c r="K11" s="953"/>
      <c r="L11" s="953"/>
      <c r="M11" s="695"/>
      <c r="N11" s="953"/>
      <c r="O11" s="953"/>
      <c r="P11" s="953"/>
      <c r="Q11" s="953"/>
      <c r="R11" s="953"/>
      <c r="S11" s="953"/>
      <c r="T11" s="953"/>
      <c r="U11" s="953"/>
      <c r="V11" s="953"/>
      <c r="W11" s="953"/>
    </row>
    <row r="12" spans="1:23" s="100" customFormat="1" ht="20.100000000000001" customHeight="1">
      <c r="A12" s="953"/>
      <c r="B12" s="953"/>
      <c r="C12" s="953"/>
      <c r="D12" s="953"/>
      <c r="E12" s="953"/>
      <c r="F12" s="953"/>
      <c r="G12" s="953"/>
      <c r="H12" s="953"/>
      <c r="I12" s="953"/>
      <c r="J12" s="953"/>
      <c r="K12" s="953"/>
      <c r="L12" s="373" t="s">
        <v>1121</v>
      </c>
      <c r="M12" s="257"/>
      <c r="N12" s="257"/>
      <c r="O12" s="257"/>
      <c r="P12" s="257"/>
      <c r="Q12" s="257"/>
      <c r="R12" s="257"/>
      <c r="S12" s="257"/>
      <c r="T12" s="257"/>
      <c r="U12" s="257"/>
      <c r="V12" s="257"/>
      <c r="W12" s="258"/>
    </row>
    <row r="13" spans="1:23" s="100" customFormat="1" ht="11.25" hidden="1" customHeight="1">
      <c r="A13" s="953"/>
      <c r="B13" s="953"/>
      <c r="C13" s="953"/>
      <c r="D13" s="953"/>
      <c r="E13" s="953"/>
      <c r="F13" s="953"/>
      <c r="G13" s="953"/>
      <c r="H13" s="953"/>
      <c r="I13" s="953"/>
      <c r="J13" s="953"/>
      <c r="K13" s="953"/>
      <c r="L13" s="953"/>
      <c r="M13" s="953"/>
      <c r="N13" s="953"/>
      <c r="O13" s="953"/>
      <c r="P13" s="953"/>
      <c r="Q13" s="953"/>
      <c r="R13" s="953"/>
      <c r="S13" s="953"/>
      <c r="T13" s="953"/>
      <c r="U13" s="953"/>
      <c r="V13" s="953"/>
      <c r="W13" s="953"/>
    </row>
    <row r="14" spans="1:23" s="100" customFormat="1" ht="22.5" hidden="1" customHeight="1">
      <c r="A14" s="953"/>
      <c r="B14" s="953"/>
      <c r="C14" s="953"/>
      <c r="D14" s="953"/>
      <c r="E14" s="953"/>
      <c r="F14" s="953"/>
      <c r="G14" s="953"/>
      <c r="H14" s="953"/>
      <c r="I14" s="953"/>
      <c r="J14" s="953"/>
      <c r="K14" s="953"/>
      <c r="L14" s="954" t="s">
        <v>1122</v>
      </c>
      <c r="M14" s="954"/>
      <c r="N14" s="664" t="s">
        <v>20</v>
      </c>
      <c r="O14" s="953"/>
      <c r="P14" s="953"/>
      <c r="Q14" s="953"/>
      <c r="R14" s="953"/>
      <c r="S14" s="953"/>
      <c r="T14" s="953"/>
      <c r="U14" s="953"/>
      <c r="V14" s="953"/>
      <c r="W14" s="953"/>
    </row>
    <row r="15" spans="1:23" s="100" customFormat="1" ht="11.25" customHeight="1">
      <c r="A15" s="953"/>
      <c r="B15" s="953"/>
      <c r="C15" s="953"/>
      <c r="D15" s="953"/>
      <c r="E15" s="953"/>
      <c r="F15" s="953"/>
      <c r="G15" s="953"/>
      <c r="H15" s="953"/>
      <c r="I15" s="953"/>
      <c r="J15" s="953"/>
      <c r="K15" s="953"/>
      <c r="L15" s="953"/>
      <c r="M15" s="953"/>
      <c r="N15" s="953"/>
      <c r="O15" s="953"/>
      <c r="P15" s="953"/>
      <c r="Q15" s="953"/>
      <c r="R15" s="953"/>
      <c r="S15" s="953"/>
      <c r="T15" s="953"/>
      <c r="U15" s="953"/>
      <c r="V15" s="953"/>
      <c r="W15" s="953"/>
    </row>
    <row r="16" spans="1:23" s="100" customFormat="1" ht="15" customHeight="1">
      <c r="A16" s="953"/>
      <c r="B16" s="953"/>
      <c r="C16" s="953"/>
      <c r="D16" s="953"/>
      <c r="E16" s="953"/>
      <c r="F16" s="953"/>
      <c r="G16" s="953"/>
      <c r="H16" s="953"/>
      <c r="I16" s="953"/>
      <c r="J16" s="953"/>
      <c r="K16" s="953"/>
      <c r="L16" s="755" t="s">
        <v>15</v>
      </c>
      <c r="M16" s="955" t="s">
        <v>420</v>
      </c>
      <c r="N16" s="955" t="s">
        <v>141</v>
      </c>
      <c r="O16" s="956" t="s">
        <v>2395</v>
      </c>
      <c r="P16" s="956" t="s">
        <v>2395</v>
      </c>
      <c r="Q16" s="956" t="s">
        <v>2395</v>
      </c>
      <c r="R16" s="956" t="s">
        <v>2395</v>
      </c>
      <c r="S16" s="957" t="s">
        <v>2396</v>
      </c>
      <c r="T16" s="957" t="s">
        <v>2396</v>
      </c>
      <c r="U16" s="796" t="s">
        <v>2397</v>
      </c>
      <c r="V16" s="796" t="s">
        <v>2397</v>
      </c>
      <c r="W16" s="958" t="s">
        <v>308</v>
      </c>
    </row>
    <row r="17" spans="1:23" s="101" customFormat="1" ht="126" customHeight="1">
      <c r="A17" s="959"/>
      <c r="B17" s="959"/>
      <c r="C17" s="959"/>
      <c r="D17" s="959"/>
      <c r="E17" s="959"/>
      <c r="F17" s="959"/>
      <c r="G17" s="959"/>
      <c r="H17" s="959"/>
      <c r="I17" s="959"/>
      <c r="J17" s="959"/>
      <c r="K17" s="959"/>
      <c r="L17" s="755"/>
      <c r="M17" s="955"/>
      <c r="N17" s="955"/>
      <c r="O17" s="956" t="s">
        <v>973</v>
      </c>
      <c r="P17" s="960" t="s">
        <v>271</v>
      </c>
      <c r="Q17" s="960" t="s">
        <v>421</v>
      </c>
      <c r="R17" s="960" t="s">
        <v>422</v>
      </c>
      <c r="S17" s="960" t="s">
        <v>973</v>
      </c>
      <c r="T17" s="961" t="s">
        <v>271</v>
      </c>
      <c r="U17" s="796" t="s">
        <v>272</v>
      </c>
      <c r="V17" s="796" t="s">
        <v>271</v>
      </c>
      <c r="W17" s="958"/>
    </row>
    <row r="18" spans="1:23" s="270" customFormat="1" ht="22.5" hidden="1">
      <c r="A18" s="962"/>
      <c r="B18" s="952" t="b">
        <v>0</v>
      </c>
      <c r="C18" s="963"/>
      <c r="D18" s="963"/>
      <c r="E18" s="963"/>
      <c r="F18" s="963"/>
      <c r="G18" s="963"/>
      <c r="H18" s="963"/>
      <c r="I18" s="963"/>
      <c r="J18" s="963"/>
      <c r="K18" s="963"/>
      <c r="L18" s="268">
        <v>1</v>
      </c>
      <c r="M18" s="263" t="s">
        <v>423</v>
      </c>
      <c r="N18" s="269" t="s">
        <v>355</v>
      </c>
      <c r="O18" s="964">
        <v>0</v>
      </c>
      <c r="P18" s="964">
        <v>0</v>
      </c>
      <c r="Q18" s="964">
        <v>0</v>
      </c>
      <c r="R18" s="964">
        <v>0</v>
      </c>
      <c r="S18" s="964">
        <v>0</v>
      </c>
      <c r="T18" s="964">
        <v>0</v>
      </c>
      <c r="U18" s="964">
        <v>0</v>
      </c>
      <c r="V18" s="964">
        <v>0</v>
      </c>
      <c r="W18" s="836"/>
    </row>
    <row r="19" spans="1:23" hidden="1">
      <c r="A19" s="962"/>
      <c r="B19" s="952" t="b">
        <v>0</v>
      </c>
      <c r="C19" s="952"/>
      <c r="D19" s="952"/>
      <c r="E19" s="952"/>
      <c r="F19" s="952"/>
      <c r="G19" s="952"/>
      <c r="H19" s="952"/>
      <c r="I19" s="952"/>
      <c r="J19" s="952"/>
      <c r="K19" s="952"/>
      <c r="L19" s="265" t="s">
        <v>154</v>
      </c>
      <c r="M19" s="266" t="s">
        <v>424</v>
      </c>
      <c r="N19" s="262" t="s">
        <v>355</v>
      </c>
      <c r="O19" s="965">
        <v>0</v>
      </c>
      <c r="P19" s="965">
        <v>0</v>
      </c>
      <c r="Q19" s="965">
        <v>0</v>
      </c>
      <c r="R19" s="965">
        <v>0</v>
      </c>
      <c r="S19" s="965">
        <v>0</v>
      </c>
      <c r="T19" s="965">
        <v>0</v>
      </c>
      <c r="U19" s="965">
        <v>0</v>
      </c>
      <c r="V19" s="965">
        <v>0</v>
      </c>
      <c r="W19" s="836"/>
    </row>
    <row r="20" spans="1:23" hidden="1">
      <c r="A20" s="962"/>
      <c r="B20" s="952" t="b">
        <v>0</v>
      </c>
      <c r="C20" s="952"/>
      <c r="D20" s="952"/>
      <c r="E20" s="952"/>
      <c r="F20" s="952"/>
      <c r="G20" s="952"/>
      <c r="H20" s="952"/>
      <c r="I20" s="952"/>
      <c r="J20" s="952"/>
      <c r="K20" s="952"/>
      <c r="L20" s="265" t="s">
        <v>397</v>
      </c>
      <c r="M20" s="267" t="s">
        <v>425</v>
      </c>
      <c r="N20" s="262" t="s">
        <v>355</v>
      </c>
      <c r="O20" s="966"/>
      <c r="P20" s="966"/>
      <c r="Q20" s="966"/>
      <c r="R20" s="966"/>
      <c r="S20" s="966"/>
      <c r="T20" s="966"/>
      <c r="U20" s="966"/>
      <c r="V20" s="966"/>
      <c r="W20" s="836"/>
    </row>
    <row r="21" spans="1:23" hidden="1">
      <c r="A21" s="962"/>
      <c r="B21" s="952" t="b">
        <v>0</v>
      </c>
      <c r="C21" s="952"/>
      <c r="D21" s="952"/>
      <c r="E21" s="952"/>
      <c r="F21" s="952"/>
      <c r="G21" s="952"/>
      <c r="H21" s="952"/>
      <c r="I21" s="952"/>
      <c r="J21" s="952"/>
      <c r="K21" s="952"/>
      <c r="L21" s="265" t="s">
        <v>399</v>
      </c>
      <c r="M21" s="267" t="s">
        <v>917</v>
      </c>
      <c r="N21" s="262" t="s">
        <v>355</v>
      </c>
      <c r="O21" s="966"/>
      <c r="P21" s="966"/>
      <c r="Q21" s="966"/>
      <c r="R21" s="966"/>
      <c r="S21" s="966"/>
      <c r="T21" s="966"/>
      <c r="U21" s="966"/>
      <c r="V21" s="966"/>
      <c r="W21" s="836"/>
    </row>
    <row r="22" spans="1:23" hidden="1">
      <c r="A22" s="962"/>
      <c r="B22" s="952" t="b">
        <v>0</v>
      </c>
      <c r="C22" s="952"/>
      <c r="D22" s="952"/>
      <c r="E22" s="952"/>
      <c r="F22" s="952"/>
      <c r="G22" s="952"/>
      <c r="H22" s="952"/>
      <c r="I22" s="952"/>
      <c r="J22" s="952"/>
      <c r="K22" s="952"/>
      <c r="L22" s="265" t="s">
        <v>885</v>
      </c>
      <c r="M22" s="267" t="s">
        <v>426</v>
      </c>
      <c r="N22" s="262" t="s">
        <v>355</v>
      </c>
      <c r="O22" s="966"/>
      <c r="P22" s="966"/>
      <c r="Q22" s="966"/>
      <c r="R22" s="966"/>
      <c r="S22" s="966"/>
      <c r="T22" s="966"/>
      <c r="U22" s="966"/>
      <c r="V22" s="966"/>
      <c r="W22" s="836"/>
    </row>
    <row r="23" spans="1:23" hidden="1">
      <c r="A23" s="962"/>
      <c r="B23" s="952" t="b">
        <v>0</v>
      </c>
      <c r="C23" s="952"/>
      <c r="D23" s="952"/>
      <c r="E23" s="952"/>
      <c r="F23" s="952"/>
      <c r="G23" s="952"/>
      <c r="H23" s="952"/>
      <c r="I23" s="952"/>
      <c r="J23" s="952"/>
      <c r="K23" s="952"/>
      <c r="L23" s="265" t="s">
        <v>886</v>
      </c>
      <c r="M23" s="267" t="s">
        <v>427</v>
      </c>
      <c r="N23" s="262" t="s">
        <v>355</v>
      </c>
      <c r="O23" s="966"/>
      <c r="P23" s="966"/>
      <c r="Q23" s="966"/>
      <c r="R23" s="966"/>
      <c r="S23" s="966"/>
      <c r="T23" s="966"/>
      <c r="U23" s="966"/>
      <c r="V23" s="966"/>
      <c r="W23" s="836"/>
    </row>
    <row r="24" spans="1:23" hidden="1">
      <c r="A24" s="962"/>
      <c r="B24" s="952" t="b">
        <v>0</v>
      </c>
      <c r="C24" s="952"/>
      <c r="D24" s="952"/>
      <c r="E24" s="952"/>
      <c r="F24" s="952"/>
      <c r="G24" s="952"/>
      <c r="H24" s="952"/>
      <c r="I24" s="952"/>
      <c r="J24" s="952"/>
      <c r="K24" s="952"/>
      <c r="L24" s="265" t="s">
        <v>155</v>
      </c>
      <c r="M24" s="266" t="s">
        <v>428</v>
      </c>
      <c r="N24" s="262" t="s">
        <v>355</v>
      </c>
      <c r="O24" s="965">
        <v>0</v>
      </c>
      <c r="P24" s="965">
        <v>0</v>
      </c>
      <c r="Q24" s="965">
        <v>0</v>
      </c>
      <c r="R24" s="965">
        <v>0</v>
      </c>
      <c r="S24" s="965">
        <v>0</v>
      </c>
      <c r="T24" s="965">
        <v>0</v>
      </c>
      <c r="U24" s="965">
        <v>0</v>
      </c>
      <c r="V24" s="965">
        <v>0</v>
      </c>
      <c r="W24" s="836"/>
    </row>
    <row r="25" spans="1:23" hidden="1">
      <c r="A25" s="962"/>
      <c r="B25" s="952" t="b">
        <v>0</v>
      </c>
      <c r="C25" s="952"/>
      <c r="D25" s="952"/>
      <c r="E25" s="952"/>
      <c r="F25" s="952"/>
      <c r="G25" s="952"/>
      <c r="H25" s="952"/>
      <c r="I25" s="952"/>
      <c r="J25" s="952"/>
      <c r="K25" s="952"/>
      <c r="L25" s="265" t="s">
        <v>454</v>
      </c>
      <c r="M25" s="267" t="s">
        <v>429</v>
      </c>
      <c r="N25" s="262" t="s">
        <v>355</v>
      </c>
      <c r="O25" s="966"/>
      <c r="P25" s="966"/>
      <c r="Q25" s="966"/>
      <c r="R25" s="966"/>
      <c r="S25" s="966"/>
      <c r="T25" s="966"/>
      <c r="U25" s="966"/>
      <c r="V25" s="966"/>
      <c r="W25" s="836"/>
    </row>
    <row r="26" spans="1:23" hidden="1">
      <c r="A26" s="962"/>
      <c r="B26" s="952" t="b">
        <v>0</v>
      </c>
      <c r="C26" s="952"/>
      <c r="D26" s="952"/>
      <c r="E26" s="952"/>
      <c r="F26" s="952"/>
      <c r="G26" s="952"/>
      <c r="H26" s="952"/>
      <c r="I26" s="952"/>
      <c r="J26" s="952"/>
      <c r="K26" s="952"/>
      <c r="L26" s="265" t="s">
        <v>457</v>
      </c>
      <c r="M26" s="267" t="s">
        <v>430</v>
      </c>
      <c r="N26" s="262" t="s">
        <v>355</v>
      </c>
      <c r="O26" s="966"/>
      <c r="P26" s="966"/>
      <c r="Q26" s="966"/>
      <c r="R26" s="966"/>
      <c r="S26" s="966"/>
      <c r="T26" s="966"/>
      <c r="U26" s="966"/>
      <c r="V26" s="966"/>
      <c r="W26" s="836"/>
    </row>
    <row r="27" spans="1:23" hidden="1">
      <c r="A27" s="962"/>
      <c r="B27" s="952" t="b">
        <v>0</v>
      </c>
      <c r="C27" s="952"/>
      <c r="D27" s="952"/>
      <c r="E27" s="952"/>
      <c r="F27" s="952"/>
      <c r="G27" s="952"/>
      <c r="H27" s="952"/>
      <c r="I27" s="952"/>
      <c r="J27" s="952"/>
      <c r="K27" s="952"/>
      <c r="L27" s="265" t="s">
        <v>458</v>
      </c>
      <c r="M27" s="267" t="s">
        <v>431</v>
      </c>
      <c r="N27" s="262" t="s">
        <v>355</v>
      </c>
      <c r="O27" s="966"/>
      <c r="P27" s="966"/>
      <c r="Q27" s="966"/>
      <c r="R27" s="966"/>
      <c r="S27" s="966"/>
      <c r="T27" s="966"/>
      <c r="U27" s="966"/>
      <c r="V27" s="966"/>
      <c r="W27" s="836"/>
    </row>
    <row r="28" spans="1:23" hidden="1">
      <c r="A28" s="962"/>
      <c r="B28" s="952" t="b">
        <v>0</v>
      </c>
      <c r="C28" s="952"/>
      <c r="D28" s="952"/>
      <c r="E28" s="952"/>
      <c r="F28" s="952"/>
      <c r="G28" s="952"/>
      <c r="H28" s="952"/>
      <c r="I28" s="952"/>
      <c r="J28" s="952"/>
      <c r="K28" s="952"/>
      <c r="L28" s="265" t="s">
        <v>363</v>
      </c>
      <c r="M28" s="266" t="s">
        <v>432</v>
      </c>
      <c r="N28" s="262" t="s">
        <v>355</v>
      </c>
      <c r="O28" s="965">
        <v>0</v>
      </c>
      <c r="P28" s="965">
        <v>0</v>
      </c>
      <c r="Q28" s="965">
        <v>0</v>
      </c>
      <c r="R28" s="965">
        <v>0</v>
      </c>
      <c r="S28" s="965">
        <v>0</v>
      </c>
      <c r="T28" s="965">
        <v>0</v>
      </c>
      <c r="U28" s="965">
        <v>0</v>
      </c>
      <c r="V28" s="965">
        <v>0</v>
      </c>
      <c r="W28" s="836"/>
    </row>
    <row r="29" spans="1:23" hidden="1">
      <c r="A29" s="962"/>
      <c r="B29" s="952" t="b">
        <v>0</v>
      </c>
      <c r="C29" s="952"/>
      <c r="D29" s="952"/>
      <c r="E29" s="952"/>
      <c r="F29" s="952"/>
      <c r="G29" s="952"/>
      <c r="H29" s="952"/>
      <c r="I29" s="952"/>
      <c r="J29" s="952"/>
      <c r="K29" s="952"/>
      <c r="L29" s="265" t="s">
        <v>463</v>
      </c>
      <c r="M29" s="267" t="s">
        <v>433</v>
      </c>
      <c r="N29" s="262" t="s">
        <v>355</v>
      </c>
      <c r="O29" s="966"/>
      <c r="P29" s="966"/>
      <c r="Q29" s="966"/>
      <c r="R29" s="966"/>
      <c r="S29" s="966"/>
      <c r="T29" s="966"/>
      <c r="U29" s="966"/>
      <c r="V29" s="966"/>
      <c r="W29" s="836"/>
    </row>
    <row r="30" spans="1:23" hidden="1">
      <c r="A30" s="962"/>
      <c r="B30" s="952" t="b">
        <v>0</v>
      </c>
      <c r="C30" s="952"/>
      <c r="D30" s="952"/>
      <c r="E30" s="952"/>
      <c r="F30" s="952"/>
      <c r="G30" s="952"/>
      <c r="H30" s="952"/>
      <c r="I30" s="952"/>
      <c r="J30" s="952"/>
      <c r="K30" s="952"/>
      <c r="L30" s="265" t="s">
        <v>464</v>
      </c>
      <c r="M30" s="267" t="s">
        <v>434</v>
      </c>
      <c r="N30" s="262" t="s">
        <v>355</v>
      </c>
      <c r="O30" s="966"/>
      <c r="P30" s="966"/>
      <c r="Q30" s="966"/>
      <c r="R30" s="966"/>
      <c r="S30" s="966"/>
      <c r="T30" s="966"/>
      <c r="U30" s="966"/>
      <c r="V30" s="966"/>
      <c r="W30" s="836"/>
    </row>
    <row r="31" spans="1:23" hidden="1">
      <c r="A31" s="962"/>
      <c r="B31" s="952" t="b">
        <v>0</v>
      </c>
      <c r="C31" s="952"/>
      <c r="D31" s="952"/>
      <c r="E31" s="952"/>
      <c r="F31" s="952"/>
      <c r="G31" s="952"/>
      <c r="H31" s="952"/>
      <c r="I31" s="952"/>
      <c r="J31" s="952"/>
      <c r="K31" s="952"/>
      <c r="L31" s="265" t="s">
        <v>465</v>
      </c>
      <c r="M31" s="267" t="s">
        <v>435</v>
      </c>
      <c r="N31" s="262" t="s">
        <v>355</v>
      </c>
      <c r="O31" s="966"/>
      <c r="P31" s="966"/>
      <c r="Q31" s="966"/>
      <c r="R31" s="966"/>
      <c r="S31" s="966"/>
      <c r="T31" s="966"/>
      <c r="U31" s="966"/>
      <c r="V31" s="966"/>
      <c r="W31" s="836"/>
    </row>
    <row r="32" spans="1:23" hidden="1">
      <c r="A32" s="962"/>
      <c r="B32" s="952" t="b">
        <v>0</v>
      </c>
      <c r="C32" s="952"/>
      <c r="D32" s="952"/>
      <c r="E32" s="952"/>
      <c r="F32" s="952"/>
      <c r="G32" s="952"/>
      <c r="H32" s="952"/>
      <c r="I32" s="952"/>
      <c r="J32" s="952"/>
      <c r="K32" s="952"/>
      <c r="L32" s="265" t="s">
        <v>365</v>
      </c>
      <c r="M32" s="266" t="s">
        <v>436</v>
      </c>
      <c r="N32" s="262" t="s">
        <v>355</v>
      </c>
      <c r="O32" s="965">
        <v>0</v>
      </c>
      <c r="P32" s="965">
        <v>0</v>
      </c>
      <c r="Q32" s="965">
        <v>0</v>
      </c>
      <c r="R32" s="965">
        <v>0</v>
      </c>
      <c r="S32" s="965">
        <v>0</v>
      </c>
      <c r="T32" s="965">
        <v>0</v>
      </c>
      <c r="U32" s="965">
        <v>0</v>
      </c>
      <c r="V32" s="965">
        <v>0</v>
      </c>
      <c r="W32" s="836"/>
    </row>
    <row r="33" spans="1:23" hidden="1">
      <c r="A33" s="962"/>
      <c r="B33" s="952" t="b">
        <v>0</v>
      </c>
      <c r="C33" s="952"/>
      <c r="D33" s="952"/>
      <c r="E33" s="952"/>
      <c r="F33" s="952"/>
      <c r="G33" s="952"/>
      <c r="H33" s="952"/>
      <c r="I33" s="952"/>
      <c r="J33" s="952"/>
      <c r="K33" s="952"/>
      <c r="L33" s="265" t="s">
        <v>467</v>
      </c>
      <c r="M33" s="267" t="s">
        <v>437</v>
      </c>
      <c r="N33" s="262" t="s">
        <v>355</v>
      </c>
      <c r="O33" s="966"/>
      <c r="P33" s="966"/>
      <c r="Q33" s="966"/>
      <c r="R33" s="966"/>
      <c r="S33" s="966"/>
      <c r="T33" s="966"/>
      <c r="U33" s="966"/>
      <c r="V33" s="966"/>
      <c r="W33" s="836"/>
    </row>
    <row r="34" spans="1:23" ht="22.5" hidden="1">
      <c r="A34" s="962"/>
      <c r="B34" s="952" t="b">
        <v>0</v>
      </c>
      <c r="C34" s="952"/>
      <c r="D34" s="952"/>
      <c r="E34" s="952"/>
      <c r="F34" s="952"/>
      <c r="G34" s="952"/>
      <c r="H34" s="952"/>
      <c r="I34" s="952"/>
      <c r="J34" s="952"/>
      <c r="K34" s="952"/>
      <c r="L34" s="265" t="s">
        <v>474</v>
      </c>
      <c r="M34" s="267" t="s">
        <v>963</v>
      </c>
      <c r="N34" s="262" t="s">
        <v>355</v>
      </c>
      <c r="O34" s="966"/>
      <c r="P34" s="966"/>
      <c r="Q34" s="966"/>
      <c r="R34" s="966"/>
      <c r="S34" s="966"/>
      <c r="T34" s="966"/>
      <c r="U34" s="966"/>
      <c r="V34" s="966"/>
      <c r="W34" s="836"/>
    </row>
    <row r="35" spans="1:23" ht="22.5" hidden="1">
      <c r="A35" s="962"/>
      <c r="B35" s="952" t="b">
        <v>0</v>
      </c>
      <c r="C35" s="952"/>
      <c r="D35" s="952"/>
      <c r="E35" s="952"/>
      <c r="F35" s="952"/>
      <c r="G35" s="952"/>
      <c r="H35" s="952"/>
      <c r="I35" s="952"/>
      <c r="J35" s="952"/>
      <c r="K35" s="952"/>
      <c r="L35" s="265" t="s">
        <v>475</v>
      </c>
      <c r="M35" s="267" t="s">
        <v>438</v>
      </c>
      <c r="N35" s="262" t="s">
        <v>355</v>
      </c>
      <c r="O35" s="966"/>
      <c r="P35" s="966"/>
      <c r="Q35" s="966"/>
      <c r="R35" s="966"/>
      <c r="S35" s="966"/>
      <c r="T35" s="966"/>
      <c r="U35" s="966"/>
      <c r="V35" s="966"/>
      <c r="W35" s="836"/>
    </row>
    <row r="36" spans="1:23" hidden="1">
      <c r="A36" s="962"/>
      <c r="B36" s="952" t="b">
        <v>0</v>
      </c>
      <c r="C36" s="952"/>
      <c r="D36" s="952"/>
      <c r="E36" s="952"/>
      <c r="F36" s="952"/>
      <c r="G36" s="952"/>
      <c r="H36" s="952"/>
      <c r="I36" s="952"/>
      <c r="J36" s="952"/>
      <c r="K36" s="952"/>
      <c r="L36" s="265" t="s">
        <v>476</v>
      </c>
      <c r="M36" s="267" t="s">
        <v>439</v>
      </c>
      <c r="N36" s="262" t="s">
        <v>355</v>
      </c>
      <c r="O36" s="966"/>
      <c r="P36" s="966"/>
      <c r="Q36" s="966"/>
      <c r="R36" s="966"/>
      <c r="S36" s="966"/>
      <c r="T36" s="966"/>
      <c r="U36" s="966"/>
      <c r="V36" s="966"/>
      <c r="W36" s="836"/>
    </row>
    <row r="37" spans="1:23" s="270" customFormat="1" ht="22.5" hidden="1">
      <c r="A37" s="962"/>
      <c r="B37" s="952" t="b">
        <v>0</v>
      </c>
      <c r="C37" s="963"/>
      <c r="D37" s="963"/>
      <c r="E37" s="963"/>
      <c r="F37" s="963"/>
      <c r="G37" s="963"/>
      <c r="H37" s="963"/>
      <c r="I37" s="963"/>
      <c r="J37" s="963"/>
      <c r="K37" s="963"/>
      <c r="L37" s="268" t="s">
        <v>101</v>
      </c>
      <c r="M37" s="264" t="s">
        <v>440</v>
      </c>
      <c r="N37" s="269" t="s">
        <v>355</v>
      </c>
      <c r="O37" s="964">
        <v>0</v>
      </c>
      <c r="P37" s="964">
        <v>0</v>
      </c>
      <c r="Q37" s="964">
        <v>0</v>
      </c>
      <c r="R37" s="964">
        <v>0</v>
      </c>
      <c r="S37" s="964">
        <v>0</v>
      </c>
      <c r="T37" s="964">
        <v>0</v>
      </c>
      <c r="U37" s="964">
        <v>0</v>
      </c>
      <c r="V37" s="964">
        <v>0</v>
      </c>
      <c r="W37" s="836"/>
    </row>
    <row r="38" spans="1:23" hidden="1">
      <c r="A38" s="962"/>
      <c r="B38" s="952" t="b">
        <v>0</v>
      </c>
      <c r="C38" s="952"/>
      <c r="D38" s="952"/>
      <c r="E38" s="952"/>
      <c r="F38" s="952"/>
      <c r="G38" s="952"/>
      <c r="H38" s="952"/>
      <c r="I38" s="952"/>
      <c r="J38" s="952"/>
      <c r="K38" s="952"/>
      <c r="L38" s="265" t="s">
        <v>16</v>
      </c>
      <c r="M38" s="266" t="s">
        <v>971</v>
      </c>
      <c r="N38" s="262" t="s">
        <v>355</v>
      </c>
      <c r="O38" s="966"/>
      <c r="P38" s="966"/>
      <c r="Q38" s="966"/>
      <c r="R38" s="966"/>
      <c r="S38" s="966"/>
      <c r="T38" s="966"/>
      <c r="U38" s="966"/>
      <c r="V38" s="966"/>
      <c r="W38" s="836"/>
    </row>
    <row r="39" spans="1:23" hidden="1">
      <c r="A39" s="962"/>
      <c r="B39" s="952" t="b">
        <v>0</v>
      </c>
      <c r="C39" s="952"/>
      <c r="D39" s="952"/>
      <c r="E39" s="952"/>
      <c r="F39" s="952"/>
      <c r="G39" s="952"/>
      <c r="H39" s="952"/>
      <c r="I39" s="952"/>
      <c r="J39" s="952"/>
      <c r="K39" s="952"/>
      <c r="L39" s="265" t="s">
        <v>143</v>
      </c>
      <c r="M39" s="266" t="s">
        <v>972</v>
      </c>
      <c r="N39" s="262" t="s">
        <v>355</v>
      </c>
      <c r="O39" s="966"/>
      <c r="P39" s="966"/>
      <c r="Q39" s="966"/>
      <c r="R39" s="966"/>
      <c r="S39" s="966"/>
      <c r="T39" s="966"/>
      <c r="U39" s="966"/>
      <c r="V39" s="966"/>
      <c r="W39" s="836"/>
    </row>
    <row r="40" spans="1:23" hidden="1">
      <c r="A40" s="962"/>
      <c r="B40" s="952" t="b">
        <v>0</v>
      </c>
      <c r="C40" s="952"/>
      <c r="D40" s="952"/>
      <c r="E40" s="952"/>
      <c r="F40" s="952"/>
      <c r="G40" s="952"/>
      <c r="H40" s="952"/>
      <c r="I40" s="952"/>
      <c r="J40" s="952"/>
      <c r="K40" s="952"/>
      <c r="L40" s="265" t="s">
        <v>156</v>
      </c>
      <c r="M40" s="266" t="s">
        <v>441</v>
      </c>
      <c r="N40" s="262" t="s">
        <v>355</v>
      </c>
      <c r="O40" s="966"/>
      <c r="P40" s="966"/>
      <c r="Q40" s="966"/>
      <c r="R40" s="966"/>
      <c r="S40" s="966"/>
      <c r="T40" s="966"/>
      <c r="U40" s="966"/>
      <c r="V40" s="966"/>
      <c r="W40" s="836"/>
    </row>
    <row r="41" spans="1:23" s="82" customFormat="1">
      <c r="A41" s="808" t="s">
        <v>17</v>
      </c>
      <c r="B41" s="952" t="b">
        <v>1</v>
      </c>
      <c r="C41" s="783"/>
      <c r="D41" s="783"/>
      <c r="E41" s="783"/>
      <c r="F41" s="783"/>
      <c r="G41" s="783"/>
      <c r="H41" s="783"/>
      <c r="I41" s="783"/>
      <c r="J41" s="783"/>
      <c r="K41" s="783"/>
      <c r="L41" s="967" t="s">
        <v>2393</v>
      </c>
      <c r="M41" s="968"/>
      <c r="N41" s="968"/>
      <c r="O41" s="968"/>
      <c r="P41" s="968"/>
      <c r="Q41" s="968"/>
      <c r="R41" s="968"/>
      <c r="S41" s="968"/>
      <c r="T41" s="968"/>
      <c r="U41" s="968"/>
      <c r="V41" s="968"/>
      <c r="W41" s="968"/>
    </row>
    <row r="42" spans="1:23" s="270" customFormat="1" ht="22.5">
      <c r="A42" s="843">
        <v>1</v>
      </c>
      <c r="B42" s="952" t="b">
        <v>1</v>
      </c>
      <c r="C42" s="963"/>
      <c r="D42" s="963"/>
      <c r="E42" s="963"/>
      <c r="F42" s="963"/>
      <c r="G42" s="963"/>
      <c r="H42" s="963"/>
      <c r="I42" s="963"/>
      <c r="J42" s="963"/>
      <c r="K42" s="963"/>
      <c r="L42" s="268">
        <v>1</v>
      </c>
      <c r="M42" s="263" t="s">
        <v>423</v>
      </c>
      <c r="N42" s="269" t="s">
        <v>355</v>
      </c>
      <c r="O42" s="964">
        <v>0</v>
      </c>
      <c r="P42" s="964">
        <v>0</v>
      </c>
      <c r="Q42" s="964">
        <v>0</v>
      </c>
      <c r="R42" s="964">
        <v>0</v>
      </c>
      <c r="S42" s="964">
        <v>0</v>
      </c>
      <c r="T42" s="964">
        <v>0</v>
      </c>
      <c r="U42" s="964">
        <v>0</v>
      </c>
      <c r="V42" s="964">
        <v>0</v>
      </c>
      <c r="W42" s="836"/>
    </row>
    <row r="43" spans="1:23">
      <c r="A43" s="843">
        <v>1</v>
      </c>
      <c r="B43" s="952" t="b">
        <v>1</v>
      </c>
      <c r="C43" s="952"/>
      <c r="D43" s="952"/>
      <c r="E43" s="952"/>
      <c r="F43" s="952"/>
      <c r="G43" s="952"/>
      <c r="H43" s="952"/>
      <c r="I43" s="952"/>
      <c r="J43" s="952"/>
      <c r="K43" s="952"/>
      <c r="L43" s="265" t="s">
        <v>154</v>
      </c>
      <c r="M43" s="266" t="s">
        <v>424</v>
      </c>
      <c r="N43" s="262" t="s">
        <v>355</v>
      </c>
      <c r="O43" s="965">
        <v>0</v>
      </c>
      <c r="P43" s="965">
        <v>0</v>
      </c>
      <c r="Q43" s="965">
        <v>0</v>
      </c>
      <c r="R43" s="965">
        <v>0</v>
      </c>
      <c r="S43" s="965">
        <v>0</v>
      </c>
      <c r="T43" s="965">
        <v>0</v>
      </c>
      <c r="U43" s="965">
        <v>0</v>
      </c>
      <c r="V43" s="965">
        <v>0</v>
      </c>
      <c r="W43" s="836"/>
    </row>
    <row r="44" spans="1:23">
      <c r="A44" s="843">
        <v>1</v>
      </c>
      <c r="B44" s="952" t="b">
        <v>1</v>
      </c>
      <c r="C44" s="952"/>
      <c r="D44" s="952"/>
      <c r="E44" s="952"/>
      <c r="F44" s="952"/>
      <c r="G44" s="952"/>
      <c r="H44" s="952"/>
      <c r="I44" s="952"/>
      <c r="J44" s="952"/>
      <c r="K44" s="952"/>
      <c r="L44" s="265" t="s">
        <v>397</v>
      </c>
      <c r="M44" s="267" t="s">
        <v>425</v>
      </c>
      <c r="N44" s="262" t="s">
        <v>355</v>
      </c>
      <c r="O44" s="966"/>
      <c r="P44" s="966"/>
      <c r="Q44" s="966"/>
      <c r="R44" s="966"/>
      <c r="S44" s="966"/>
      <c r="T44" s="966"/>
      <c r="U44" s="966"/>
      <c r="V44" s="966"/>
      <c r="W44" s="836"/>
    </row>
    <row r="45" spans="1:23">
      <c r="A45" s="843">
        <v>1</v>
      </c>
      <c r="B45" s="952" t="b">
        <v>1</v>
      </c>
      <c r="C45" s="952"/>
      <c r="D45" s="952"/>
      <c r="E45" s="952"/>
      <c r="F45" s="952"/>
      <c r="G45" s="952"/>
      <c r="H45" s="952"/>
      <c r="I45" s="952"/>
      <c r="J45" s="952"/>
      <c r="K45" s="952"/>
      <c r="L45" s="265" t="s">
        <v>399</v>
      </c>
      <c r="M45" s="267" t="s">
        <v>917</v>
      </c>
      <c r="N45" s="262" t="s">
        <v>355</v>
      </c>
      <c r="O45" s="966"/>
      <c r="P45" s="966"/>
      <c r="Q45" s="966"/>
      <c r="R45" s="966"/>
      <c r="S45" s="966"/>
      <c r="T45" s="966"/>
      <c r="U45" s="966"/>
      <c r="V45" s="966"/>
      <c r="W45" s="836"/>
    </row>
    <row r="46" spans="1:23">
      <c r="A46" s="843">
        <v>1</v>
      </c>
      <c r="B46" s="952" t="b">
        <v>1</v>
      </c>
      <c r="C46" s="952"/>
      <c r="D46" s="952"/>
      <c r="E46" s="952"/>
      <c r="F46" s="952"/>
      <c r="G46" s="952"/>
      <c r="H46" s="952"/>
      <c r="I46" s="952"/>
      <c r="J46" s="952"/>
      <c r="K46" s="952"/>
      <c r="L46" s="265" t="s">
        <v>885</v>
      </c>
      <c r="M46" s="267" t="s">
        <v>426</v>
      </c>
      <c r="N46" s="262" t="s">
        <v>355</v>
      </c>
      <c r="O46" s="966"/>
      <c r="P46" s="966"/>
      <c r="Q46" s="966"/>
      <c r="R46" s="966"/>
      <c r="S46" s="966"/>
      <c r="T46" s="966"/>
      <c r="U46" s="966"/>
      <c r="V46" s="966"/>
      <c r="W46" s="836"/>
    </row>
    <row r="47" spans="1:23">
      <c r="A47" s="843">
        <v>1</v>
      </c>
      <c r="B47" s="952" t="b">
        <v>1</v>
      </c>
      <c r="C47" s="952"/>
      <c r="D47" s="952"/>
      <c r="E47" s="952"/>
      <c r="F47" s="952"/>
      <c r="G47" s="952"/>
      <c r="H47" s="952"/>
      <c r="I47" s="952"/>
      <c r="J47" s="952"/>
      <c r="K47" s="952"/>
      <c r="L47" s="265" t="s">
        <v>886</v>
      </c>
      <c r="M47" s="267" t="s">
        <v>427</v>
      </c>
      <c r="N47" s="262" t="s">
        <v>355</v>
      </c>
      <c r="O47" s="966"/>
      <c r="P47" s="966"/>
      <c r="Q47" s="966"/>
      <c r="R47" s="966"/>
      <c r="S47" s="966"/>
      <c r="T47" s="966"/>
      <c r="U47" s="966"/>
      <c r="V47" s="966"/>
      <c r="W47" s="836"/>
    </row>
    <row r="48" spans="1:23">
      <c r="A48" s="843">
        <v>1</v>
      </c>
      <c r="B48" s="952" t="b">
        <v>1</v>
      </c>
      <c r="C48" s="952"/>
      <c r="D48" s="952"/>
      <c r="E48" s="952"/>
      <c r="F48" s="952"/>
      <c r="G48" s="952"/>
      <c r="H48" s="952"/>
      <c r="I48" s="952"/>
      <c r="J48" s="952"/>
      <c r="K48" s="952"/>
      <c r="L48" s="265" t="s">
        <v>155</v>
      </c>
      <c r="M48" s="266" t="s">
        <v>428</v>
      </c>
      <c r="N48" s="262" t="s">
        <v>355</v>
      </c>
      <c r="O48" s="965">
        <v>0</v>
      </c>
      <c r="P48" s="965">
        <v>0</v>
      </c>
      <c r="Q48" s="965">
        <v>0</v>
      </c>
      <c r="R48" s="965">
        <v>0</v>
      </c>
      <c r="S48" s="965">
        <v>0</v>
      </c>
      <c r="T48" s="965">
        <v>0</v>
      </c>
      <c r="U48" s="965">
        <v>0</v>
      </c>
      <c r="V48" s="965">
        <v>0</v>
      </c>
      <c r="W48" s="836"/>
    </row>
    <row r="49" spans="1:23">
      <c r="A49" s="843">
        <v>1</v>
      </c>
      <c r="B49" s="952" t="b">
        <v>1</v>
      </c>
      <c r="C49" s="952"/>
      <c r="D49" s="952"/>
      <c r="E49" s="952"/>
      <c r="F49" s="952"/>
      <c r="G49" s="952"/>
      <c r="H49" s="952"/>
      <c r="I49" s="952"/>
      <c r="J49" s="952"/>
      <c r="K49" s="952"/>
      <c r="L49" s="265" t="s">
        <v>454</v>
      </c>
      <c r="M49" s="267" t="s">
        <v>429</v>
      </c>
      <c r="N49" s="262" t="s">
        <v>355</v>
      </c>
      <c r="O49" s="966"/>
      <c r="P49" s="966"/>
      <c r="Q49" s="966"/>
      <c r="R49" s="966"/>
      <c r="S49" s="966"/>
      <c r="T49" s="966"/>
      <c r="U49" s="966"/>
      <c r="V49" s="966"/>
      <c r="W49" s="836"/>
    </row>
    <row r="50" spans="1:23">
      <c r="A50" s="843">
        <v>1</v>
      </c>
      <c r="B50" s="952" t="b">
        <v>1</v>
      </c>
      <c r="C50" s="952"/>
      <c r="D50" s="952"/>
      <c r="E50" s="952"/>
      <c r="F50" s="952"/>
      <c r="G50" s="952"/>
      <c r="H50" s="952"/>
      <c r="I50" s="952"/>
      <c r="J50" s="952"/>
      <c r="K50" s="952"/>
      <c r="L50" s="265" t="s">
        <v>457</v>
      </c>
      <c r="M50" s="267" t="s">
        <v>430</v>
      </c>
      <c r="N50" s="262" t="s">
        <v>355</v>
      </c>
      <c r="O50" s="966"/>
      <c r="P50" s="966"/>
      <c r="Q50" s="966"/>
      <c r="R50" s="966"/>
      <c r="S50" s="966"/>
      <c r="T50" s="966"/>
      <c r="U50" s="966"/>
      <c r="V50" s="966"/>
      <c r="W50" s="836"/>
    </row>
    <row r="51" spans="1:23">
      <c r="A51" s="843">
        <v>1</v>
      </c>
      <c r="B51" s="952" t="b">
        <v>1</v>
      </c>
      <c r="C51" s="952"/>
      <c r="D51" s="952"/>
      <c r="E51" s="952"/>
      <c r="F51" s="952"/>
      <c r="G51" s="952"/>
      <c r="H51" s="952"/>
      <c r="I51" s="952"/>
      <c r="J51" s="952"/>
      <c r="K51" s="952"/>
      <c r="L51" s="265" t="s">
        <v>458</v>
      </c>
      <c r="M51" s="267" t="s">
        <v>431</v>
      </c>
      <c r="N51" s="262" t="s">
        <v>355</v>
      </c>
      <c r="O51" s="966"/>
      <c r="P51" s="966"/>
      <c r="Q51" s="966"/>
      <c r="R51" s="966"/>
      <c r="S51" s="966"/>
      <c r="T51" s="966"/>
      <c r="U51" s="966"/>
      <c r="V51" s="966"/>
      <c r="W51" s="836"/>
    </row>
    <row r="52" spans="1:23">
      <c r="A52" s="843">
        <v>1</v>
      </c>
      <c r="B52" s="952" t="b">
        <v>1</v>
      </c>
      <c r="C52" s="952"/>
      <c r="D52" s="952"/>
      <c r="E52" s="952"/>
      <c r="F52" s="952"/>
      <c r="G52" s="952"/>
      <c r="H52" s="952"/>
      <c r="I52" s="952"/>
      <c r="J52" s="952"/>
      <c r="K52" s="952"/>
      <c r="L52" s="265" t="s">
        <v>363</v>
      </c>
      <c r="M52" s="266" t="s">
        <v>432</v>
      </c>
      <c r="N52" s="262" t="s">
        <v>355</v>
      </c>
      <c r="O52" s="965">
        <v>0</v>
      </c>
      <c r="P52" s="965">
        <v>0</v>
      </c>
      <c r="Q52" s="965">
        <v>0</v>
      </c>
      <c r="R52" s="965">
        <v>0</v>
      </c>
      <c r="S52" s="965">
        <v>0</v>
      </c>
      <c r="T52" s="965">
        <v>0</v>
      </c>
      <c r="U52" s="965">
        <v>0</v>
      </c>
      <c r="V52" s="965">
        <v>0</v>
      </c>
      <c r="W52" s="836"/>
    </row>
    <row r="53" spans="1:23">
      <c r="A53" s="843">
        <v>1</v>
      </c>
      <c r="B53" s="952" t="b">
        <v>1</v>
      </c>
      <c r="C53" s="952"/>
      <c r="D53" s="952"/>
      <c r="E53" s="952"/>
      <c r="F53" s="952"/>
      <c r="G53" s="952"/>
      <c r="H53" s="952"/>
      <c r="I53" s="952"/>
      <c r="J53" s="952"/>
      <c r="K53" s="952"/>
      <c r="L53" s="265" t="s">
        <v>463</v>
      </c>
      <c r="M53" s="267" t="s">
        <v>433</v>
      </c>
      <c r="N53" s="262" t="s">
        <v>355</v>
      </c>
      <c r="O53" s="966"/>
      <c r="P53" s="966"/>
      <c r="Q53" s="966"/>
      <c r="R53" s="966"/>
      <c r="S53" s="966"/>
      <c r="T53" s="966"/>
      <c r="U53" s="966"/>
      <c r="V53" s="966"/>
      <c r="W53" s="836"/>
    </row>
    <row r="54" spans="1:23">
      <c r="A54" s="843">
        <v>1</v>
      </c>
      <c r="B54" s="952" t="b">
        <v>1</v>
      </c>
      <c r="C54" s="952"/>
      <c r="D54" s="952"/>
      <c r="E54" s="952"/>
      <c r="F54" s="952"/>
      <c r="G54" s="952"/>
      <c r="H54" s="952"/>
      <c r="I54" s="952"/>
      <c r="J54" s="952"/>
      <c r="K54" s="952"/>
      <c r="L54" s="265" t="s">
        <v>464</v>
      </c>
      <c r="M54" s="267" t="s">
        <v>434</v>
      </c>
      <c r="N54" s="262" t="s">
        <v>355</v>
      </c>
      <c r="O54" s="966"/>
      <c r="P54" s="966"/>
      <c r="Q54" s="966"/>
      <c r="R54" s="966"/>
      <c r="S54" s="966"/>
      <c r="T54" s="966"/>
      <c r="U54" s="966"/>
      <c r="V54" s="966"/>
      <c r="W54" s="836"/>
    </row>
    <row r="55" spans="1:23">
      <c r="A55" s="843">
        <v>1</v>
      </c>
      <c r="B55" s="952" t="b">
        <v>1</v>
      </c>
      <c r="C55" s="952"/>
      <c r="D55" s="952"/>
      <c r="E55" s="952"/>
      <c r="F55" s="952"/>
      <c r="G55" s="952"/>
      <c r="H55" s="952"/>
      <c r="I55" s="952"/>
      <c r="J55" s="952"/>
      <c r="K55" s="952"/>
      <c r="L55" s="265" t="s">
        <v>465</v>
      </c>
      <c r="M55" s="267" t="s">
        <v>435</v>
      </c>
      <c r="N55" s="262" t="s">
        <v>355</v>
      </c>
      <c r="O55" s="966"/>
      <c r="P55" s="966"/>
      <c r="Q55" s="966"/>
      <c r="R55" s="966"/>
      <c r="S55" s="966"/>
      <c r="T55" s="966"/>
      <c r="U55" s="966"/>
      <c r="V55" s="966"/>
      <c r="W55" s="836"/>
    </row>
    <row r="56" spans="1:23">
      <c r="A56" s="843">
        <v>1</v>
      </c>
      <c r="B56" s="952" t="b">
        <v>1</v>
      </c>
      <c r="C56" s="952"/>
      <c r="D56" s="952"/>
      <c r="E56" s="952"/>
      <c r="F56" s="952"/>
      <c r="G56" s="952"/>
      <c r="H56" s="952"/>
      <c r="I56" s="952"/>
      <c r="J56" s="952"/>
      <c r="K56" s="952"/>
      <c r="L56" s="265" t="s">
        <v>365</v>
      </c>
      <c r="M56" s="266" t="s">
        <v>436</v>
      </c>
      <c r="N56" s="262" t="s">
        <v>355</v>
      </c>
      <c r="O56" s="965">
        <v>0</v>
      </c>
      <c r="P56" s="965">
        <v>0</v>
      </c>
      <c r="Q56" s="965">
        <v>0</v>
      </c>
      <c r="R56" s="965">
        <v>0</v>
      </c>
      <c r="S56" s="965">
        <v>0</v>
      </c>
      <c r="T56" s="965">
        <v>0</v>
      </c>
      <c r="U56" s="965">
        <v>0</v>
      </c>
      <c r="V56" s="965">
        <v>0</v>
      </c>
      <c r="W56" s="836"/>
    </row>
    <row r="57" spans="1:23">
      <c r="A57" s="843">
        <v>1</v>
      </c>
      <c r="B57" s="952" t="b">
        <v>1</v>
      </c>
      <c r="C57" s="952"/>
      <c r="D57" s="952"/>
      <c r="E57" s="952"/>
      <c r="F57" s="952"/>
      <c r="G57" s="952"/>
      <c r="H57" s="952"/>
      <c r="I57" s="952"/>
      <c r="J57" s="952"/>
      <c r="K57" s="952"/>
      <c r="L57" s="265" t="s">
        <v>467</v>
      </c>
      <c r="M57" s="267" t="s">
        <v>437</v>
      </c>
      <c r="N57" s="262" t="s">
        <v>355</v>
      </c>
      <c r="O57" s="966"/>
      <c r="P57" s="966"/>
      <c r="Q57" s="966"/>
      <c r="R57" s="966"/>
      <c r="S57" s="966"/>
      <c r="T57" s="966"/>
      <c r="U57" s="966"/>
      <c r="V57" s="966"/>
      <c r="W57" s="836"/>
    </row>
    <row r="58" spans="1:23" ht="22.5">
      <c r="A58" s="843">
        <v>1</v>
      </c>
      <c r="B58" s="952" t="b">
        <v>1</v>
      </c>
      <c r="C58" s="952"/>
      <c r="D58" s="952"/>
      <c r="E58" s="952"/>
      <c r="F58" s="952"/>
      <c r="G58" s="952"/>
      <c r="H58" s="952"/>
      <c r="I58" s="952"/>
      <c r="J58" s="952"/>
      <c r="K58" s="952"/>
      <c r="L58" s="265" t="s">
        <v>474</v>
      </c>
      <c r="M58" s="267" t="s">
        <v>963</v>
      </c>
      <c r="N58" s="262" t="s">
        <v>355</v>
      </c>
      <c r="O58" s="966"/>
      <c r="P58" s="966"/>
      <c r="Q58" s="966"/>
      <c r="R58" s="966"/>
      <c r="S58" s="966"/>
      <c r="T58" s="966"/>
      <c r="U58" s="966"/>
      <c r="V58" s="966"/>
      <c r="W58" s="836"/>
    </row>
    <row r="59" spans="1:23" ht="22.5">
      <c r="A59" s="843">
        <v>1</v>
      </c>
      <c r="B59" s="952" t="b">
        <v>1</v>
      </c>
      <c r="C59" s="952"/>
      <c r="D59" s="952"/>
      <c r="E59" s="952"/>
      <c r="F59" s="952"/>
      <c r="G59" s="952"/>
      <c r="H59" s="952"/>
      <c r="I59" s="952"/>
      <c r="J59" s="952"/>
      <c r="K59" s="952"/>
      <c r="L59" s="265" t="s">
        <v>475</v>
      </c>
      <c r="M59" s="267" t="s">
        <v>438</v>
      </c>
      <c r="N59" s="262" t="s">
        <v>355</v>
      </c>
      <c r="O59" s="966"/>
      <c r="P59" s="966"/>
      <c r="Q59" s="966"/>
      <c r="R59" s="966"/>
      <c r="S59" s="966"/>
      <c r="T59" s="966"/>
      <c r="U59" s="966"/>
      <c r="V59" s="966"/>
      <c r="W59" s="836"/>
    </row>
    <row r="60" spans="1:23">
      <c r="A60" s="843">
        <v>1</v>
      </c>
      <c r="B60" s="952" t="b">
        <v>1</v>
      </c>
      <c r="C60" s="952"/>
      <c r="D60" s="952"/>
      <c r="E60" s="952"/>
      <c r="F60" s="952"/>
      <c r="G60" s="952"/>
      <c r="H60" s="952"/>
      <c r="I60" s="952"/>
      <c r="J60" s="952"/>
      <c r="K60" s="952"/>
      <c r="L60" s="265" t="s">
        <v>476</v>
      </c>
      <c r="M60" s="267" t="s">
        <v>439</v>
      </c>
      <c r="N60" s="262" t="s">
        <v>355</v>
      </c>
      <c r="O60" s="966"/>
      <c r="P60" s="966"/>
      <c r="Q60" s="966"/>
      <c r="R60" s="966"/>
      <c r="S60" s="966"/>
      <c r="T60" s="966"/>
      <c r="U60" s="966"/>
      <c r="V60" s="966"/>
      <c r="W60" s="836"/>
    </row>
    <row r="61" spans="1:23" s="270" customFormat="1" ht="22.5">
      <c r="A61" s="843">
        <v>1</v>
      </c>
      <c r="B61" s="952" t="b">
        <v>1</v>
      </c>
      <c r="C61" s="963"/>
      <c r="D61" s="963"/>
      <c r="E61" s="963"/>
      <c r="F61" s="963"/>
      <c r="G61" s="963"/>
      <c r="H61" s="963"/>
      <c r="I61" s="963"/>
      <c r="J61" s="963"/>
      <c r="K61" s="963"/>
      <c r="L61" s="268" t="s">
        <v>101</v>
      </c>
      <c r="M61" s="264" t="s">
        <v>440</v>
      </c>
      <c r="N61" s="269" t="s">
        <v>355</v>
      </c>
      <c r="O61" s="964">
        <v>0</v>
      </c>
      <c r="P61" s="964">
        <v>0</v>
      </c>
      <c r="Q61" s="964">
        <v>0</v>
      </c>
      <c r="R61" s="964">
        <v>0</v>
      </c>
      <c r="S61" s="964">
        <v>0</v>
      </c>
      <c r="T61" s="964">
        <v>0</v>
      </c>
      <c r="U61" s="964">
        <v>0</v>
      </c>
      <c r="V61" s="964">
        <v>0</v>
      </c>
      <c r="W61" s="836"/>
    </row>
    <row r="62" spans="1:23">
      <c r="A62" s="843">
        <v>1</v>
      </c>
      <c r="B62" s="952" t="b">
        <v>1</v>
      </c>
      <c r="C62" s="952"/>
      <c r="D62" s="952"/>
      <c r="E62" s="952"/>
      <c r="F62" s="952"/>
      <c r="G62" s="952"/>
      <c r="H62" s="952"/>
      <c r="I62" s="952"/>
      <c r="J62" s="952"/>
      <c r="K62" s="952"/>
      <c r="L62" s="265" t="s">
        <v>16</v>
      </c>
      <c r="M62" s="266" t="s">
        <v>971</v>
      </c>
      <c r="N62" s="262" t="s">
        <v>355</v>
      </c>
      <c r="O62" s="966"/>
      <c r="P62" s="966"/>
      <c r="Q62" s="966"/>
      <c r="R62" s="966"/>
      <c r="S62" s="966"/>
      <c r="T62" s="966"/>
      <c r="U62" s="966"/>
      <c r="V62" s="966"/>
      <c r="W62" s="836"/>
    </row>
    <row r="63" spans="1:23">
      <c r="A63" s="843">
        <v>1</v>
      </c>
      <c r="B63" s="952" t="b">
        <v>1</v>
      </c>
      <c r="C63" s="952"/>
      <c r="D63" s="952"/>
      <c r="E63" s="952"/>
      <c r="F63" s="952"/>
      <c r="G63" s="952"/>
      <c r="H63" s="952"/>
      <c r="I63" s="952"/>
      <c r="J63" s="952"/>
      <c r="K63" s="952"/>
      <c r="L63" s="265" t="s">
        <v>143</v>
      </c>
      <c r="M63" s="266" t="s">
        <v>972</v>
      </c>
      <c r="N63" s="262" t="s">
        <v>355</v>
      </c>
      <c r="O63" s="966"/>
      <c r="P63" s="966"/>
      <c r="Q63" s="966"/>
      <c r="R63" s="966"/>
      <c r="S63" s="966"/>
      <c r="T63" s="966"/>
      <c r="U63" s="966"/>
      <c r="V63" s="966"/>
      <c r="W63" s="836"/>
    </row>
    <row r="64" spans="1:23">
      <c r="A64" s="843">
        <v>1</v>
      </c>
      <c r="B64" s="952" t="b">
        <v>1</v>
      </c>
      <c r="C64" s="952"/>
      <c r="D64" s="952"/>
      <c r="E64" s="952"/>
      <c r="F64" s="952"/>
      <c r="G64" s="952"/>
      <c r="H64" s="952"/>
      <c r="I64" s="952"/>
      <c r="J64" s="952"/>
      <c r="K64" s="952"/>
      <c r="L64" s="265" t="s">
        <v>156</v>
      </c>
      <c r="M64" s="266" t="s">
        <v>441</v>
      </c>
      <c r="N64" s="262" t="s">
        <v>355</v>
      </c>
      <c r="O64" s="966"/>
      <c r="P64" s="966"/>
      <c r="Q64" s="966"/>
      <c r="R64" s="966"/>
      <c r="S64" s="966"/>
      <c r="T64" s="966"/>
      <c r="U64" s="966"/>
      <c r="V64" s="966"/>
      <c r="W64" s="836"/>
    </row>
    <row r="65" spans="1:23" ht="24" customHeight="1">
      <c r="A65" s="952"/>
      <c r="B65" s="952"/>
      <c r="C65" s="952"/>
      <c r="D65" s="952"/>
      <c r="E65" s="952"/>
      <c r="F65" s="952"/>
      <c r="G65" s="952"/>
      <c r="H65" s="952"/>
      <c r="I65" s="952"/>
      <c r="J65" s="952"/>
      <c r="K65" s="952"/>
      <c r="L65" s="952"/>
      <c r="M65" s="969" t="s">
        <v>1239</v>
      </c>
      <c r="N65" s="952"/>
      <c r="O65" s="952"/>
      <c r="P65" s="952"/>
      <c r="Q65" s="952"/>
      <c r="R65" s="952"/>
      <c r="S65" s="952"/>
      <c r="T65" s="952"/>
      <c r="U65" s="952"/>
      <c r="V65" s="952"/>
      <c r="W65" s="952"/>
    </row>
    <row r="66" spans="1:23" ht="15" customHeight="1">
      <c r="A66" s="952"/>
      <c r="B66" s="952"/>
      <c r="C66" s="952"/>
      <c r="D66" s="952"/>
      <c r="E66" s="952"/>
      <c r="F66" s="952"/>
      <c r="G66" s="952"/>
      <c r="H66" s="952"/>
      <c r="I66" s="952"/>
      <c r="J66" s="952"/>
      <c r="K66" s="952"/>
      <c r="L66" s="970" t="s">
        <v>1274</v>
      </c>
      <c r="M66" s="971"/>
      <c r="N66" s="971"/>
      <c r="O66" s="971"/>
      <c r="P66" s="971"/>
      <c r="Q66" s="971"/>
      <c r="R66" s="971"/>
      <c r="S66" s="971"/>
      <c r="T66" s="971"/>
      <c r="U66" s="971"/>
      <c r="V66" s="971"/>
      <c r="W66" s="971"/>
    </row>
    <row r="67" spans="1:23" ht="15" customHeight="1">
      <c r="A67" s="952"/>
      <c r="B67" s="952"/>
      <c r="C67" s="952"/>
      <c r="D67" s="952"/>
      <c r="E67" s="952"/>
      <c r="F67" s="952"/>
      <c r="G67" s="952"/>
      <c r="H67" s="952"/>
      <c r="I67" s="952"/>
      <c r="J67" s="952"/>
      <c r="K67" s="677"/>
      <c r="L67" s="972"/>
      <c r="M67" s="972"/>
      <c r="N67" s="972"/>
      <c r="O67" s="972"/>
      <c r="P67" s="972"/>
      <c r="Q67" s="972"/>
      <c r="R67" s="972"/>
      <c r="S67" s="972"/>
      <c r="T67" s="972"/>
      <c r="U67" s="972"/>
      <c r="V67" s="972"/>
      <c r="W67" s="972"/>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K14"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3" hidden="1">
      <c r="A1" s="952"/>
      <c r="B1" s="952"/>
      <c r="C1" s="952"/>
      <c r="D1" s="952"/>
      <c r="E1" s="952"/>
      <c r="F1" s="952"/>
      <c r="G1" s="952"/>
      <c r="H1" s="952"/>
      <c r="I1" s="952"/>
      <c r="J1" s="952"/>
      <c r="K1" s="952"/>
      <c r="L1" s="952"/>
      <c r="M1" s="952"/>
      <c r="N1" s="952"/>
      <c r="O1" s="952"/>
      <c r="P1" s="952"/>
      <c r="Q1" s="952"/>
      <c r="R1" s="952"/>
      <c r="S1" s="952"/>
      <c r="T1" s="952"/>
      <c r="U1" s="952"/>
      <c r="V1" s="952"/>
      <c r="W1" s="952"/>
    </row>
    <row r="2" spans="1:23" hidden="1">
      <c r="A2" s="952"/>
      <c r="B2" s="952"/>
      <c r="C2" s="952"/>
      <c r="D2" s="952"/>
      <c r="E2" s="952"/>
      <c r="F2" s="952"/>
      <c r="G2" s="952"/>
      <c r="H2" s="952"/>
      <c r="I2" s="952"/>
      <c r="J2" s="952"/>
      <c r="K2" s="952"/>
      <c r="L2" s="952"/>
      <c r="M2" s="952"/>
      <c r="N2" s="952"/>
      <c r="O2" s="952"/>
      <c r="P2" s="952"/>
      <c r="Q2" s="952"/>
      <c r="R2" s="952"/>
      <c r="S2" s="952"/>
      <c r="T2" s="952"/>
      <c r="U2" s="952"/>
      <c r="V2" s="952"/>
      <c r="W2" s="952"/>
    </row>
    <row r="3" spans="1:23" hidden="1">
      <c r="A3" s="952"/>
      <c r="B3" s="952"/>
      <c r="C3" s="952"/>
      <c r="D3" s="952"/>
      <c r="E3" s="952"/>
      <c r="F3" s="952"/>
      <c r="G3" s="952"/>
      <c r="H3" s="952"/>
      <c r="I3" s="952"/>
      <c r="J3" s="952"/>
      <c r="K3" s="952"/>
      <c r="L3" s="952"/>
      <c r="M3" s="952"/>
      <c r="N3" s="952"/>
      <c r="O3" s="952"/>
      <c r="P3" s="952"/>
      <c r="Q3" s="952"/>
      <c r="R3" s="952"/>
      <c r="S3" s="952"/>
      <c r="T3" s="952"/>
      <c r="U3" s="952"/>
      <c r="V3" s="952"/>
      <c r="W3" s="952"/>
    </row>
    <row r="4" spans="1:23" hidden="1">
      <c r="A4" s="952"/>
      <c r="B4" s="952"/>
      <c r="C4" s="952"/>
      <c r="D4" s="952"/>
      <c r="E4" s="952"/>
      <c r="F4" s="952"/>
      <c r="G4" s="952"/>
      <c r="H4" s="952"/>
      <c r="I4" s="952"/>
      <c r="J4" s="952"/>
      <c r="K4" s="952"/>
      <c r="L4" s="952"/>
      <c r="M4" s="952"/>
      <c r="N4" s="952"/>
      <c r="O4" s="952"/>
      <c r="P4" s="952"/>
      <c r="Q4" s="952"/>
      <c r="R4" s="952"/>
      <c r="S4" s="952"/>
      <c r="T4" s="952"/>
      <c r="U4" s="952"/>
      <c r="V4" s="952"/>
      <c r="W4" s="952"/>
    </row>
    <row r="5" spans="1:23" hidden="1">
      <c r="A5" s="952"/>
      <c r="B5" s="952"/>
      <c r="C5" s="952"/>
      <c r="D5" s="952"/>
      <c r="E5" s="952"/>
      <c r="F5" s="952"/>
      <c r="G5" s="952"/>
      <c r="H5" s="952"/>
      <c r="I5" s="952"/>
      <c r="J5" s="952"/>
      <c r="K5" s="952"/>
      <c r="L5" s="952"/>
      <c r="M5" s="952"/>
      <c r="N5" s="952"/>
      <c r="O5" s="952"/>
      <c r="P5" s="952"/>
      <c r="Q5" s="952"/>
      <c r="R5" s="952"/>
      <c r="S5" s="952"/>
      <c r="T5" s="952"/>
      <c r="U5" s="952"/>
      <c r="V5" s="952"/>
      <c r="W5" s="952"/>
    </row>
    <row r="6" spans="1:23" hidden="1">
      <c r="A6" s="952"/>
      <c r="B6" s="952"/>
      <c r="C6" s="952"/>
      <c r="D6" s="952"/>
      <c r="E6" s="952"/>
      <c r="F6" s="952"/>
      <c r="G6" s="952"/>
      <c r="H6" s="952"/>
      <c r="I6" s="952"/>
      <c r="J6" s="952"/>
      <c r="K6" s="952"/>
      <c r="L6" s="952"/>
      <c r="M6" s="952"/>
      <c r="N6" s="952"/>
      <c r="O6" s="952"/>
      <c r="P6" s="952"/>
      <c r="Q6" s="952"/>
      <c r="R6" s="952"/>
      <c r="S6" s="952"/>
      <c r="T6" s="952"/>
      <c r="U6" s="952"/>
      <c r="V6" s="952"/>
      <c r="W6" s="952"/>
    </row>
    <row r="7" spans="1:23" hidden="1">
      <c r="A7" s="952"/>
      <c r="B7" s="952"/>
      <c r="C7" s="952"/>
      <c r="D7" s="952"/>
      <c r="E7" s="952"/>
      <c r="F7" s="952"/>
      <c r="G7" s="952"/>
      <c r="H7" s="952"/>
      <c r="I7" s="952"/>
      <c r="J7" s="952"/>
      <c r="K7" s="952"/>
      <c r="L7" s="952"/>
      <c r="M7" s="952"/>
      <c r="N7" s="952"/>
      <c r="O7" s="952"/>
      <c r="P7" s="952"/>
      <c r="Q7" s="952"/>
      <c r="R7" s="952"/>
      <c r="S7" s="952"/>
      <c r="T7" s="952"/>
      <c r="U7" s="952"/>
      <c r="V7" s="952"/>
      <c r="W7" s="952"/>
    </row>
    <row r="8" spans="1:23" hidden="1">
      <c r="A8" s="952"/>
      <c r="B8" s="952"/>
      <c r="C8" s="952"/>
      <c r="D8" s="952"/>
      <c r="E8" s="952"/>
      <c r="F8" s="952"/>
      <c r="G8" s="952"/>
      <c r="H8" s="952"/>
      <c r="I8" s="952"/>
      <c r="J8" s="952"/>
      <c r="K8" s="952"/>
      <c r="L8" s="952"/>
      <c r="M8" s="952"/>
      <c r="N8" s="952"/>
      <c r="O8" s="952"/>
      <c r="P8" s="952"/>
      <c r="Q8" s="952"/>
      <c r="R8" s="952"/>
      <c r="S8" s="952"/>
      <c r="T8" s="952"/>
      <c r="U8" s="952"/>
      <c r="V8" s="952"/>
      <c r="W8" s="952"/>
    </row>
    <row r="9" spans="1:23" hidden="1">
      <c r="A9" s="952"/>
      <c r="B9" s="952"/>
      <c r="C9" s="952"/>
      <c r="D9" s="952"/>
      <c r="E9" s="952"/>
      <c r="F9" s="952"/>
      <c r="G9" s="952"/>
      <c r="H9" s="952"/>
      <c r="I9" s="952"/>
      <c r="J9" s="952"/>
      <c r="K9" s="952"/>
      <c r="L9" s="952"/>
      <c r="M9" s="952"/>
      <c r="N9" s="952"/>
      <c r="O9" s="952"/>
      <c r="P9" s="952"/>
      <c r="Q9" s="952"/>
      <c r="R9" s="952"/>
      <c r="S9" s="952"/>
      <c r="T9" s="952"/>
      <c r="U9" s="952"/>
      <c r="V9" s="952"/>
      <c r="W9" s="952"/>
    </row>
    <row r="10" spans="1:23" hidden="1">
      <c r="A10" s="952"/>
      <c r="B10" s="952"/>
      <c r="C10" s="952"/>
      <c r="D10" s="952"/>
      <c r="E10" s="952"/>
      <c r="F10" s="952"/>
      <c r="G10" s="952"/>
      <c r="H10" s="952"/>
      <c r="I10" s="952"/>
      <c r="J10" s="952"/>
      <c r="K10" s="952"/>
      <c r="L10" s="952"/>
      <c r="M10" s="952"/>
      <c r="N10" s="952"/>
      <c r="O10" s="952"/>
      <c r="P10" s="952"/>
      <c r="Q10" s="952"/>
      <c r="R10" s="952"/>
      <c r="S10" s="952"/>
      <c r="T10" s="952"/>
      <c r="U10" s="952"/>
      <c r="V10" s="952"/>
      <c r="W10" s="952"/>
    </row>
    <row r="11" spans="1:23" ht="15" hidden="1" customHeight="1">
      <c r="A11" s="952"/>
      <c r="B11" s="952"/>
      <c r="C11" s="952"/>
      <c r="D11" s="952"/>
      <c r="E11" s="952"/>
      <c r="F11" s="952"/>
      <c r="G11" s="952"/>
      <c r="H11" s="952"/>
      <c r="I11" s="952"/>
      <c r="J11" s="952"/>
      <c r="K11" s="952"/>
      <c r="L11" s="973"/>
      <c r="M11" s="695"/>
      <c r="N11" s="973"/>
      <c r="O11" s="973"/>
      <c r="P11" s="973"/>
      <c r="Q11" s="973"/>
      <c r="R11" s="973"/>
      <c r="S11" s="973"/>
      <c r="T11" s="973"/>
      <c r="U11" s="973"/>
      <c r="V11" s="973"/>
      <c r="W11" s="952"/>
    </row>
    <row r="12" spans="1:23" ht="20.100000000000001" customHeight="1">
      <c r="A12" s="952"/>
      <c r="B12" s="952"/>
      <c r="C12" s="952"/>
      <c r="D12" s="952"/>
      <c r="E12" s="952"/>
      <c r="F12" s="952"/>
      <c r="G12" s="952"/>
      <c r="H12" s="952"/>
      <c r="I12" s="952"/>
      <c r="J12" s="952"/>
      <c r="K12" s="952"/>
      <c r="L12" s="373" t="s">
        <v>1238</v>
      </c>
      <c r="M12" s="276"/>
      <c r="N12" s="276"/>
      <c r="O12" s="276"/>
      <c r="P12" s="276"/>
      <c r="Q12" s="277"/>
      <c r="R12" s="277"/>
      <c r="S12" s="277"/>
      <c r="T12" s="277"/>
      <c r="U12" s="277"/>
      <c r="V12" s="277"/>
      <c r="W12" s="974"/>
    </row>
    <row r="13" spans="1:23" ht="11.25" customHeight="1">
      <c r="A13" s="952"/>
      <c r="B13" s="952"/>
      <c r="C13" s="952"/>
      <c r="D13" s="952"/>
      <c r="E13" s="952"/>
      <c r="F13" s="952"/>
      <c r="G13" s="952"/>
      <c r="H13" s="952"/>
      <c r="I13" s="952"/>
      <c r="J13" s="952"/>
      <c r="K13" s="952"/>
      <c r="L13" s="973"/>
      <c r="M13" s="973"/>
      <c r="N13" s="973"/>
      <c r="O13" s="973"/>
      <c r="P13" s="973"/>
      <c r="Q13" s="973"/>
      <c r="R13" s="973"/>
      <c r="S13" s="973"/>
      <c r="T13" s="973"/>
      <c r="U13" s="973"/>
      <c r="V13" s="973"/>
      <c r="W13" s="952"/>
    </row>
    <row r="14" spans="1:23" ht="111.75" customHeight="1">
      <c r="A14" s="952"/>
      <c r="B14" s="952"/>
      <c r="C14" s="952"/>
      <c r="D14" s="952"/>
      <c r="E14" s="952"/>
      <c r="F14" s="952"/>
      <c r="G14" s="952"/>
      <c r="H14" s="952"/>
      <c r="I14" s="952"/>
      <c r="J14" s="952"/>
      <c r="K14" s="952"/>
      <c r="L14" s="975" t="s">
        <v>287</v>
      </c>
      <c r="M14" s="976" t="s">
        <v>140</v>
      </c>
      <c r="N14" s="976" t="s">
        <v>141</v>
      </c>
      <c r="O14" s="956" t="s">
        <v>1124</v>
      </c>
      <c r="P14" s="956" t="s">
        <v>442</v>
      </c>
      <c r="Q14" s="956" t="s">
        <v>443</v>
      </c>
      <c r="R14" s="956" t="s">
        <v>444</v>
      </c>
      <c r="S14" s="956" t="s">
        <v>445</v>
      </c>
      <c r="T14" s="956" t="s">
        <v>1125</v>
      </c>
      <c r="U14" s="956" t="s">
        <v>135</v>
      </c>
      <c r="V14" s="956" t="s">
        <v>446</v>
      </c>
      <c r="W14" s="952"/>
    </row>
    <row r="15" spans="1:23" s="82" customFormat="1">
      <c r="A15" s="808" t="s">
        <v>17</v>
      </c>
      <c r="B15" s="783"/>
      <c r="C15" s="783"/>
      <c r="D15" s="783"/>
      <c r="E15" s="783"/>
      <c r="F15" s="783"/>
      <c r="G15" s="783"/>
      <c r="H15" s="783"/>
      <c r="I15" s="783"/>
      <c r="J15" s="783"/>
      <c r="K15" s="783"/>
      <c r="L15" s="967" t="s">
        <v>2393</v>
      </c>
      <c r="M15" s="968"/>
      <c r="N15" s="968"/>
      <c r="O15" s="977">
        <v>0</v>
      </c>
      <c r="P15" s="977">
        <v>0</v>
      </c>
      <c r="Q15" s="977">
        <v>0</v>
      </c>
      <c r="R15" s="977">
        <v>0</v>
      </c>
      <c r="S15" s="977">
        <v>0</v>
      </c>
      <c r="T15" s="977">
        <v>0</v>
      </c>
      <c r="U15" s="977">
        <v>0</v>
      </c>
      <c r="V15" s="977">
        <v>0</v>
      </c>
      <c r="W15" s="783"/>
    </row>
    <row r="16" spans="1:23" ht="33.75">
      <c r="A16" s="843">
        <v>1</v>
      </c>
      <c r="B16" s="952"/>
      <c r="C16" s="952"/>
      <c r="D16" s="952"/>
      <c r="E16" s="952"/>
      <c r="F16" s="952"/>
      <c r="G16" s="952"/>
      <c r="H16" s="952"/>
      <c r="I16" s="952"/>
      <c r="J16" s="952"/>
      <c r="K16" s="952"/>
      <c r="L16" s="976" t="s">
        <v>17</v>
      </c>
      <c r="M16" s="978" t="s">
        <v>964</v>
      </c>
      <c r="N16" s="976" t="s">
        <v>355</v>
      </c>
      <c r="O16" s="979">
        <v>0</v>
      </c>
      <c r="P16" s="980"/>
      <c r="Q16" s="980"/>
      <c r="R16" s="980"/>
      <c r="S16" s="980"/>
      <c r="T16" s="980"/>
      <c r="U16" s="980"/>
      <c r="V16" s="980">
        <v>0</v>
      </c>
      <c r="W16" s="952"/>
    </row>
    <row r="17" spans="1:23" ht="22.5">
      <c r="A17" s="843">
        <v>1</v>
      </c>
      <c r="B17" s="952"/>
      <c r="C17" s="952"/>
      <c r="D17" s="952"/>
      <c r="E17" s="952"/>
      <c r="F17" s="952"/>
      <c r="G17" s="952"/>
      <c r="H17" s="952"/>
      <c r="I17" s="952"/>
      <c r="J17" s="952"/>
      <c r="K17" s="952"/>
      <c r="L17" s="976" t="s">
        <v>101</v>
      </c>
      <c r="M17" s="978" t="s">
        <v>447</v>
      </c>
      <c r="N17" s="976" t="s">
        <v>355</v>
      </c>
      <c r="O17" s="979">
        <v>0</v>
      </c>
      <c r="P17" s="980"/>
      <c r="Q17" s="980"/>
      <c r="R17" s="980"/>
      <c r="S17" s="981"/>
      <c r="T17" s="981"/>
      <c r="U17" s="981"/>
      <c r="V17" s="980">
        <v>0</v>
      </c>
      <c r="W17" s="952"/>
    </row>
    <row r="18" spans="1:23">
      <c r="A18" s="952"/>
      <c r="B18" s="952"/>
      <c r="C18" s="952"/>
      <c r="D18" s="952"/>
      <c r="E18" s="952"/>
      <c r="F18" s="952"/>
      <c r="G18" s="952"/>
      <c r="H18" s="952"/>
      <c r="I18" s="952"/>
      <c r="J18" s="952"/>
      <c r="K18" s="952"/>
      <c r="L18" s="952"/>
      <c r="M18" s="952"/>
      <c r="N18" s="952"/>
      <c r="O18" s="952"/>
      <c r="P18" s="952"/>
      <c r="Q18" s="952"/>
      <c r="R18" s="952"/>
      <c r="S18" s="952"/>
      <c r="T18" s="952"/>
      <c r="U18" s="952"/>
      <c r="V18" s="952"/>
      <c r="W18" s="952"/>
    </row>
    <row r="19" spans="1:23">
      <c r="A19" s="952"/>
      <c r="B19" s="952"/>
      <c r="C19" s="952"/>
      <c r="D19" s="952"/>
      <c r="E19" s="952"/>
      <c r="F19" s="952"/>
      <c r="G19" s="952"/>
      <c r="H19" s="952"/>
      <c r="I19" s="952"/>
      <c r="J19" s="952"/>
      <c r="K19" s="952"/>
      <c r="L19" s="952"/>
      <c r="M19" s="952"/>
      <c r="N19" s="952"/>
      <c r="O19" s="952"/>
      <c r="P19" s="952"/>
      <c r="Q19" s="952"/>
      <c r="R19" s="952"/>
      <c r="S19" s="952"/>
      <c r="T19" s="952"/>
      <c r="U19" s="952"/>
      <c r="V19" s="952"/>
      <c r="W19" s="952"/>
    </row>
    <row r="20" spans="1:23" ht="24" customHeight="1">
      <c r="A20" s="952"/>
      <c r="B20" s="952"/>
      <c r="C20" s="952"/>
      <c r="D20" s="952"/>
      <c r="E20" s="952"/>
      <c r="F20" s="952"/>
      <c r="G20" s="952"/>
      <c r="H20" s="952"/>
      <c r="I20" s="952"/>
      <c r="J20" s="952"/>
      <c r="K20" s="952"/>
      <c r="L20" s="970" t="s">
        <v>1274</v>
      </c>
      <c r="M20" s="970"/>
      <c r="N20" s="970"/>
      <c r="O20" s="970"/>
      <c r="P20" s="970"/>
      <c r="Q20" s="970"/>
      <c r="R20" s="970"/>
      <c r="S20" s="970"/>
      <c r="T20" s="970"/>
      <c r="U20" s="970"/>
      <c r="V20" s="982"/>
      <c r="W20" s="952"/>
    </row>
    <row r="21" spans="1:23" ht="24" customHeight="1">
      <c r="A21" s="952"/>
      <c r="B21" s="952"/>
      <c r="C21" s="952"/>
      <c r="D21" s="952"/>
      <c r="E21" s="952"/>
      <c r="F21" s="952"/>
      <c r="G21" s="952"/>
      <c r="H21" s="952"/>
      <c r="I21" s="952"/>
      <c r="J21" s="952"/>
      <c r="K21" s="952"/>
      <c r="L21" s="972"/>
      <c r="M21" s="972"/>
      <c r="N21" s="972"/>
      <c r="O21" s="972"/>
      <c r="P21" s="972"/>
      <c r="Q21" s="972"/>
      <c r="R21" s="972"/>
      <c r="S21" s="972"/>
      <c r="T21" s="972"/>
      <c r="U21" s="972"/>
      <c r="V21" s="983"/>
      <c r="W21" s="952"/>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99"/>
  <sheetViews>
    <sheetView showGridLines="0" view="pageBreakPreview" zoomScale="60" zoomScaleNormal="100" workbookViewId="0">
      <pane xSplit="14" ySplit="15" topLeftCell="R78" activePane="bottomRight" state="frozen"/>
      <selection activeCell="K11" sqref="A11:XFD11"/>
      <selection pane="topRight" activeCell="K11" sqref="A11:XFD11"/>
      <selection pane="bottomLeft" activeCell="K11" sqref="A11:XFD11"/>
      <selection pane="bottomRight" activeCell="S87" sqref="S87"/>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84"/>
      <c r="B1" s="984"/>
      <c r="C1" s="984"/>
      <c r="D1" s="984"/>
      <c r="E1" s="984"/>
      <c r="F1" s="984"/>
      <c r="G1" s="984"/>
      <c r="H1" s="984"/>
      <c r="I1" s="984"/>
      <c r="J1" s="984"/>
      <c r="K1" s="984"/>
      <c r="L1" s="984"/>
      <c r="M1" s="984"/>
      <c r="N1" s="984"/>
      <c r="O1" s="985">
        <v>2022</v>
      </c>
      <c r="P1" s="985">
        <v>2022</v>
      </c>
      <c r="Q1" s="985">
        <v>2022</v>
      </c>
      <c r="R1" s="985">
        <v>2022</v>
      </c>
      <c r="S1" s="893">
        <v>2023</v>
      </c>
      <c r="T1" s="893">
        <v>2024</v>
      </c>
      <c r="U1" s="893">
        <v>2024</v>
      </c>
      <c r="V1" s="984"/>
      <c r="W1" s="984"/>
      <c r="X1" s="984"/>
      <c r="Y1" s="984"/>
    </row>
    <row r="2" spans="1:25" hidden="1">
      <c r="A2" s="984"/>
      <c r="B2" s="984"/>
      <c r="C2" s="984"/>
      <c r="D2" s="984"/>
      <c r="E2" s="984"/>
      <c r="F2" s="984"/>
      <c r="G2" s="984"/>
      <c r="H2" s="984"/>
      <c r="I2" s="984"/>
      <c r="J2" s="984"/>
      <c r="K2" s="984"/>
      <c r="L2" s="984"/>
      <c r="M2" s="984"/>
      <c r="N2" s="984"/>
      <c r="O2" s="893" t="s">
        <v>271</v>
      </c>
      <c r="P2" s="893" t="s">
        <v>309</v>
      </c>
      <c r="Q2" s="893" t="s">
        <v>289</v>
      </c>
      <c r="R2" s="893" t="s">
        <v>974</v>
      </c>
      <c r="S2" s="893" t="s">
        <v>271</v>
      </c>
      <c r="T2" s="893" t="s">
        <v>272</v>
      </c>
      <c r="U2" s="893" t="s">
        <v>271</v>
      </c>
      <c r="V2" s="984"/>
      <c r="W2" s="984"/>
      <c r="X2" s="984"/>
      <c r="Y2" s="984"/>
    </row>
    <row r="3" spans="1:25" hidden="1">
      <c r="A3" s="984"/>
      <c r="B3" s="984"/>
      <c r="C3" s="984"/>
      <c r="D3" s="984"/>
      <c r="E3" s="984"/>
      <c r="F3" s="984"/>
      <c r="G3" s="984"/>
      <c r="H3" s="984"/>
      <c r="I3" s="984"/>
      <c r="J3" s="984"/>
      <c r="K3" s="984"/>
      <c r="L3" s="984"/>
      <c r="M3" s="984"/>
      <c r="N3" s="984"/>
      <c r="O3" s="893" t="s">
        <v>2398</v>
      </c>
      <c r="P3" s="893" t="s">
        <v>2399</v>
      </c>
      <c r="Q3" s="893" t="s">
        <v>2400</v>
      </c>
      <c r="R3" s="893" t="s">
        <v>2408</v>
      </c>
      <c r="S3" s="893" t="s">
        <v>2402</v>
      </c>
      <c r="T3" s="893" t="s">
        <v>2403</v>
      </c>
      <c r="U3" s="893" t="s">
        <v>2404</v>
      </c>
      <c r="V3" s="984"/>
      <c r="W3" s="984"/>
      <c r="X3" s="984"/>
      <c r="Y3" s="984"/>
    </row>
    <row r="4" spans="1:25" hidden="1">
      <c r="A4" s="984"/>
      <c r="B4" s="984"/>
      <c r="C4" s="984"/>
      <c r="D4" s="984"/>
      <c r="E4" s="984"/>
      <c r="F4" s="984"/>
      <c r="G4" s="984"/>
      <c r="H4" s="984"/>
      <c r="I4" s="984"/>
      <c r="J4" s="984"/>
      <c r="K4" s="984"/>
      <c r="L4" s="984"/>
      <c r="M4" s="984"/>
      <c r="N4" s="984"/>
      <c r="O4" s="984"/>
      <c r="P4" s="984"/>
      <c r="Q4" s="984"/>
      <c r="R4" s="984"/>
      <c r="S4" s="984"/>
      <c r="T4" s="984"/>
      <c r="U4" s="984"/>
      <c r="V4" s="984"/>
      <c r="W4" s="984"/>
      <c r="X4" s="984"/>
      <c r="Y4" s="984"/>
    </row>
    <row r="5" spans="1:25" hidden="1">
      <c r="A5" s="984"/>
      <c r="B5" s="984"/>
      <c r="C5" s="984"/>
      <c r="D5" s="984"/>
      <c r="E5" s="984"/>
      <c r="F5" s="984"/>
      <c r="G5" s="984"/>
      <c r="H5" s="984"/>
      <c r="I5" s="984"/>
      <c r="J5" s="984"/>
      <c r="K5" s="984"/>
      <c r="L5" s="984"/>
      <c r="M5" s="984"/>
      <c r="N5" s="984"/>
      <c r="O5" s="984"/>
      <c r="P5" s="984"/>
      <c r="Q5" s="984"/>
      <c r="R5" s="984"/>
      <c r="S5" s="984"/>
      <c r="T5" s="984"/>
      <c r="U5" s="984"/>
      <c r="V5" s="984"/>
      <c r="W5" s="984"/>
      <c r="X5" s="984"/>
      <c r="Y5" s="984"/>
    </row>
    <row r="6" spans="1:25" hidden="1">
      <c r="A6" s="984"/>
      <c r="B6" s="984"/>
      <c r="C6" s="984"/>
      <c r="D6" s="984"/>
      <c r="E6" s="984"/>
      <c r="F6" s="984"/>
      <c r="G6" s="984"/>
      <c r="H6" s="984"/>
      <c r="I6" s="984"/>
      <c r="J6" s="984"/>
      <c r="K6" s="984"/>
      <c r="L6" s="984"/>
      <c r="M6" s="984"/>
      <c r="N6" s="984"/>
      <c r="O6" s="984"/>
      <c r="P6" s="984"/>
      <c r="Q6" s="984"/>
      <c r="R6" s="984"/>
      <c r="S6" s="984"/>
      <c r="T6" s="984"/>
      <c r="U6" s="984"/>
      <c r="V6" s="984"/>
      <c r="W6" s="984"/>
      <c r="X6" s="984"/>
      <c r="Y6" s="984"/>
    </row>
    <row r="7" spans="1:25" hidden="1">
      <c r="A7" s="984"/>
      <c r="B7" s="984"/>
      <c r="C7" s="984"/>
      <c r="D7" s="984"/>
      <c r="E7" s="984"/>
      <c r="F7" s="984"/>
      <c r="G7" s="984"/>
      <c r="H7" s="984"/>
      <c r="I7" s="984"/>
      <c r="J7" s="984"/>
      <c r="K7" s="984"/>
      <c r="L7" s="984"/>
      <c r="M7" s="984"/>
      <c r="N7" s="984"/>
      <c r="O7" s="714" t="b">
        <v>1</v>
      </c>
      <c r="P7" s="714" t="b">
        <v>1</v>
      </c>
      <c r="Q7" s="714" t="b">
        <v>1</v>
      </c>
      <c r="R7" s="714" t="b">
        <v>1</v>
      </c>
      <c r="S7" s="714" t="b">
        <v>1</v>
      </c>
      <c r="T7" s="741"/>
      <c r="U7" s="984"/>
      <c r="V7" s="984"/>
      <c r="W7" s="984"/>
      <c r="X7" s="984"/>
      <c r="Y7" s="984"/>
    </row>
    <row r="8" spans="1:25" hidden="1">
      <c r="A8" s="984"/>
      <c r="B8" s="984"/>
      <c r="C8" s="984"/>
      <c r="D8" s="984"/>
      <c r="E8" s="984"/>
      <c r="F8" s="984"/>
      <c r="G8" s="984"/>
      <c r="H8" s="984"/>
      <c r="I8" s="984"/>
      <c r="J8" s="984"/>
      <c r="K8" s="984"/>
      <c r="L8" s="984"/>
      <c r="M8" s="984"/>
      <c r="N8" s="984"/>
      <c r="O8" s="984"/>
      <c r="P8" s="984"/>
      <c r="Q8" s="984"/>
      <c r="R8" s="984"/>
      <c r="S8" s="984"/>
      <c r="T8" s="984"/>
      <c r="U8" s="984"/>
      <c r="V8" s="984"/>
      <c r="W8" s="984"/>
      <c r="X8" s="984"/>
      <c r="Y8" s="984"/>
    </row>
    <row r="9" spans="1:25" hidden="1">
      <c r="A9" s="984"/>
      <c r="B9" s="984"/>
      <c r="C9" s="984"/>
      <c r="D9" s="984"/>
      <c r="E9" s="984"/>
      <c r="F9" s="984"/>
      <c r="G9" s="984"/>
      <c r="H9" s="984"/>
      <c r="I9" s="984"/>
      <c r="J9" s="984"/>
      <c r="K9" s="984"/>
      <c r="L9" s="984"/>
      <c r="M9" s="984"/>
      <c r="N9" s="984"/>
      <c r="O9" s="984"/>
      <c r="P9" s="984"/>
      <c r="Q9" s="984"/>
      <c r="R9" s="984"/>
      <c r="S9" s="984"/>
      <c r="T9" s="984"/>
      <c r="U9" s="984"/>
      <c r="V9" s="984"/>
      <c r="W9" s="984"/>
      <c r="X9" s="984"/>
      <c r="Y9" s="984"/>
    </row>
    <row r="10" spans="1:25" hidden="1">
      <c r="A10" s="984"/>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row>
    <row r="11" spans="1:25" ht="15" hidden="1" customHeight="1">
      <c r="A11" s="984"/>
      <c r="B11" s="984"/>
      <c r="C11" s="984"/>
      <c r="D11" s="984"/>
      <c r="E11" s="984"/>
      <c r="F11" s="984"/>
      <c r="G11" s="984"/>
      <c r="H11" s="984"/>
      <c r="I11" s="984"/>
      <c r="J11" s="984"/>
      <c r="K11" s="984"/>
      <c r="L11" s="984"/>
      <c r="M11" s="695"/>
      <c r="N11" s="984"/>
      <c r="O11" s="984"/>
      <c r="P11" s="984"/>
      <c r="Q11" s="984"/>
      <c r="R11" s="984"/>
      <c r="S11" s="984"/>
      <c r="T11" s="984"/>
      <c r="U11" s="984"/>
      <c r="V11" s="984"/>
      <c r="W11" s="984"/>
      <c r="X11" s="984"/>
      <c r="Y11" s="984"/>
    </row>
    <row r="12" spans="1:25" ht="20.100000000000001" customHeight="1">
      <c r="A12" s="984"/>
      <c r="B12" s="984"/>
      <c r="C12" s="984"/>
      <c r="D12" s="984"/>
      <c r="E12" s="984"/>
      <c r="F12" s="984"/>
      <c r="G12" s="984"/>
      <c r="H12" s="984"/>
      <c r="I12" s="984"/>
      <c r="J12" s="984"/>
      <c r="K12" s="984"/>
      <c r="L12" s="986" t="s">
        <v>1126</v>
      </c>
      <c r="M12" s="987"/>
      <c r="N12" s="987"/>
      <c r="O12" s="987"/>
      <c r="P12" s="987"/>
      <c r="Q12" s="987"/>
      <c r="R12" s="987"/>
      <c r="S12" s="987"/>
      <c r="T12" s="987"/>
      <c r="U12" s="987"/>
      <c r="V12" s="987"/>
      <c r="W12" s="987"/>
      <c r="X12" s="987"/>
      <c r="Y12" s="987"/>
    </row>
    <row r="13" spans="1:25">
      <c r="A13" s="984"/>
      <c r="B13" s="984"/>
      <c r="C13" s="984"/>
      <c r="D13" s="984"/>
      <c r="E13" s="984"/>
      <c r="F13" s="984"/>
      <c r="G13" s="984"/>
      <c r="H13" s="984"/>
      <c r="I13" s="984"/>
      <c r="J13" s="984"/>
      <c r="K13" s="984"/>
      <c r="L13" s="988"/>
      <c r="M13" s="988"/>
      <c r="N13" s="988"/>
      <c r="O13" s="988"/>
      <c r="P13" s="988"/>
      <c r="Q13" s="988"/>
      <c r="R13" s="988"/>
      <c r="S13" s="988"/>
      <c r="T13" s="988"/>
      <c r="U13" s="988"/>
      <c r="V13" s="988"/>
      <c r="W13" s="988"/>
      <c r="X13" s="988"/>
      <c r="Y13" s="988"/>
    </row>
    <row r="14" spans="1:25" ht="26.25" customHeight="1">
      <c r="A14" s="984"/>
      <c r="B14" s="984"/>
      <c r="C14" s="984"/>
      <c r="D14" s="984"/>
      <c r="E14" s="984"/>
      <c r="F14" s="984"/>
      <c r="G14" s="984"/>
      <c r="H14" s="984"/>
      <c r="I14" s="984"/>
      <c r="J14" s="984"/>
      <c r="K14" s="984"/>
      <c r="L14" s="989" t="s">
        <v>15</v>
      </c>
      <c r="M14" s="989" t="s">
        <v>120</v>
      </c>
      <c r="N14" s="989" t="s">
        <v>141</v>
      </c>
      <c r="O14" s="990" t="s">
        <v>2395</v>
      </c>
      <c r="P14" s="990" t="s">
        <v>2395</v>
      </c>
      <c r="Q14" s="990" t="s">
        <v>2395</v>
      </c>
      <c r="R14" s="990" t="s">
        <v>2395</v>
      </c>
      <c r="S14" s="991" t="s">
        <v>2396</v>
      </c>
      <c r="T14" s="992" t="s">
        <v>2397</v>
      </c>
      <c r="U14" s="990" t="s">
        <v>2397</v>
      </c>
      <c r="V14" s="989" t="s">
        <v>1219</v>
      </c>
      <c r="W14" s="993" t="s">
        <v>913</v>
      </c>
      <c r="X14" s="994" t="s">
        <v>308</v>
      </c>
      <c r="Y14" s="994" t="s">
        <v>919</v>
      </c>
    </row>
    <row r="15" spans="1:25" ht="79.5" customHeight="1">
      <c r="A15" s="984"/>
      <c r="B15" s="984"/>
      <c r="C15" s="984"/>
      <c r="D15" s="984"/>
      <c r="E15" s="984"/>
      <c r="F15" s="984"/>
      <c r="G15" s="984"/>
      <c r="H15" s="984"/>
      <c r="I15" s="984"/>
      <c r="J15" s="984"/>
      <c r="K15" s="984"/>
      <c r="L15" s="989"/>
      <c r="M15" s="989"/>
      <c r="N15" s="989"/>
      <c r="O15" s="991" t="s">
        <v>271</v>
      </c>
      <c r="P15" s="991" t="s">
        <v>309</v>
      </c>
      <c r="Q15" s="991" t="s">
        <v>289</v>
      </c>
      <c r="R15" s="990" t="s">
        <v>974</v>
      </c>
      <c r="S15" s="991" t="s">
        <v>271</v>
      </c>
      <c r="T15" s="995" t="s">
        <v>272</v>
      </c>
      <c r="U15" s="990" t="s">
        <v>271</v>
      </c>
      <c r="V15" s="989"/>
      <c r="W15" s="993"/>
      <c r="X15" s="994"/>
      <c r="Y15" s="994"/>
    </row>
    <row r="16" spans="1:25">
      <c r="A16" s="808" t="s">
        <v>17</v>
      </c>
      <c r="B16" s="996" t="s">
        <v>824</v>
      </c>
      <c r="C16" s="984"/>
      <c r="D16" s="984"/>
      <c r="E16" s="984"/>
      <c r="F16" s="984"/>
      <c r="G16" s="984"/>
      <c r="H16" s="984"/>
      <c r="I16" s="984"/>
      <c r="J16" s="984"/>
      <c r="K16" s="984"/>
      <c r="L16" s="723" t="s">
        <v>2393</v>
      </c>
      <c r="M16" s="997"/>
      <c r="N16" s="997"/>
      <c r="O16" s="997"/>
      <c r="P16" s="997"/>
      <c r="Q16" s="997"/>
      <c r="R16" s="997"/>
      <c r="S16" s="997"/>
      <c r="T16" s="997"/>
      <c r="U16" s="997"/>
      <c r="V16" s="997"/>
      <c r="W16" s="997"/>
      <c r="X16" s="997"/>
      <c r="Y16" s="997"/>
    </row>
    <row r="17" spans="1:25">
      <c r="A17" s="998" t="s">
        <v>17</v>
      </c>
      <c r="B17" s="984"/>
      <c r="C17" s="984"/>
      <c r="D17" s="984"/>
      <c r="E17" s="984"/>
      <c r="F17" s="984"/>
      <c r="G17" s="984"/>
      <c r="H17" s="984"/>
      <c r="I17" s="984"/>
      <c r="J17" s="984"/>
      <c r="K17" s="984"/>
      <c r="L17" s="999" t="s">
        <v>17</v>
      </c>
      <c r="M17" s="1000" t="s">
        <v>453</v>
      </c>
      <c r="N17" s="990" t="s">
        <v>355</v>
      </c>
      <c r="O17" s="1001">
        <v>394.85</v>
      </c>
      <c r="P17" s="1001">
        <v>0</v>
      </c>
      <c r="Q17" s="1001">
        <v>394.85</v>
      </c>
      <c r="R17" s="1001">
        <v>394.85</v>
      </c>
      <c r="S17" s="1001">
        <v>394.85</v>
      </c>
      <c r="T17" s="1001">
        <v>0</v>
      </c>
      <c r="U17" s="1001">
        <v>413.59000000000003</v>
      </c>
      <c r="V17" s="1002">
        <v>4.7461061162466782</v>
      </c>
      <c r="W17" s="816"/>
      <c r="X17" s="816"/>
      <c r="Y17" s="816"/>
    </row>
    <row r="18" spans="1:25" s="479" customFormat="1" ht="22.5">
      <c r="A18" s="1003" t="s">
        <v>17</v>
      </c>
      <c r="B18" s="1004"/>
      <c r="C18" s="1004"/>
      <c r="D18" s="1004"/>
      <c r="E18" s="1004"/>
      <c r="F18" s="1004"/>
      <c r="G18" s="1004"/>
      <c r="H18" s="1004"/>
      <c r="I18" s="1004"/>
      <c r="J18" s="1004"/>
      <c r="K18" s="1004"/>
      <c r="L18" s="1005" t="s">
        <v>154</v>
      </c>
      <c r="M18" s="1006" t="s">
        <v>1127</v>
      </c>
      <c r="N18" s="1007" t="s">
        <v>355</v>
      </c>
      <c r="O18" s="1001">
        <v>74.3</v>
      </c>
      <c r="P18" s="1001">
        <v>0</v>
      </c>
      <c r="Q18" s="1001">
        <v>74.3</v>
      </c>
      <c r="R18" s="1001">
        <v>74.3</v>
      </c>
      <c r="S18" s="1001">
        <v>74.3</v>
      </c>
      <c r="T18" s="1001">
        <v>0</v>
      </c>
      <c r="U18" s="1001">
        <v>74.3</v>
      </c>
      <c r="V18" s="1001">
        <v>0</v>
      </c>
      <c r="W18" s="1008"/>
      <c r="X18" s="1008"/>
      <c r="Y18" s="1008"/>
    </row>
    <row r="19" spans="1:25">
      <c r="A19" s="998" t="s">
        <v>17</v>
      </c>
      <c r="B19" s="984"/>
      <c r="C19" s="984"/>
      <c r="D19" s="984"/>
      <c r="E19" s="984"/>
      <c r="F19" s="984"/>
      <c r="G19" s="984"/>
      <c r="H19" s="984"/>
      <c r="I19" s="984"/>
      <c r="J19" s="984"/>
      <c r="K19" s="984"/>
      <c r="L19" s="1009" t="s">
        <v>397</v>
      </c>
      <c r="M19" s="1010" t="s">
        <v>1128</v>
      </c>
      <c r="N19" s="990" t="s">
        <v>355</v>
      </c>
      <c r="O19" s="1011">
        <v>0</v>
      </c>
      <c r="P19" s="1011">
        <v>0</v>
      </c>
      <c r="Q19" s="1011">
        <v>0</v>
      </c>
      <c r="R19" s="1002">
        <v>0</v>
      </c>
      <c r="S19" s="1011">
        <v>0</v>
      </c>
      <c r="T19" s="1011">
        <v>0</v>
      </c>
      <c r="U19" s="1011">
        <v>0</v>
      </c>
      <c r="V19" s="1002">
        <v>0</v>
      </c>
      <c r="W19" s="816"/>
      <c r="X19" s="816"/>
      <c r="Y19" s="816"/>
    </row>
    <row r="20" spans="1:25">
      <c r="A20" s="998" t="s">
        <v>17</v>
      </c>
      <c r="B20" s="984"/>
      <c r="C20" s="984"/>
      <c r="D20" s="984"/>
      <c r="E20" s="984"/>
      <c r="F20" s="984"/>
      <c r="G20" s="984"/>
      <c r="H20" s="984"/>
      <c r="I20" s="984"/>
      <c r="J20" s="984"/>
      <c r="K20" s="984"/>
      <c r="L20" s="1009" t="s">
        <v>399</v>
      </c>
      <c r="M20" s="1010" t="s">
        <v>455</v>
      </c>
      <c r="N20" s="990" t="s">
        <v>355</v>
      </c>
      <c r="O20" s="1012">
        <v>74.3</v>
      </c>
      <c r="P20" s="1012"/>
      <c r="Q20" s="1012">
        <v>74.3</v>
      </c>
      <c r="R20" s="1002">
        <v>74.3</v>
      </c>
      <c r="S20" s="1012">
        <v>74.3</v>
      </c>
      <c r="T20" s="1012"/>
      <c r="U20" s="1012">
        <v>74.3</v>
      </c>
      <c r="V20" s="1002">
        <v>0</v>
      </c>
      <c r="W20" s="816"/>
      <c r="X20" s="816"/>
      <c r="Y20" s="816"/>
    </row>
    <row r="21" spans="1:25">
      <c r="A21" s="998" t="s">
        <v>17</v>
      </c>
      <c r="B21" s="984"/>
      <c r="C21" s="984"/>
      <c r="D21" s="984"/>
      <c r="E21" s="984"/>
      <c r="F21" s="984"/>
      <c r="G21" s="984"/>
      <c r="H21" s="984"/>
      <c r="I21" s="984"/>
      <c r="J21" s="984"/>
      <c r="K21" s="984"/>
      <c r="L21" s="1009" t="s">
        <v>885</v>
      </c>
      <c r="M21" s="1010" t="s">
        <v>456</v>
      </c>
      <c r="N21" s="990" t="s">
        <v>355</v>
      </c>
      <c r="O21" s="1012"/>
      <c r="P21" s="1012"/>
      <c r="Q21" s="1012"/>
      <c r="R21" s="1002">
        <v>0</v>
      </c>
      <c r="S21" s="1012"/>
      <c r="T21" s="1012"/>
      <c r="U21" s="1012"/>
      <c r="V21" s="1002">
        <v>0</v>
      </c>
      <c r="W21" s="816"/>
      <c r="X21" s="816"/>
      <c r="Y21" s="816"/>
    </row>
    <row r="22" spans="1:25" s="479" customFormat="1" ht="22.5">
      <c r="A22" s="1003" t="s">
        <v>17</v>
      </c>
      <c r="B22" s="1004"/>
      <c r="C22" s="1004"/>
      <c r="D22" s="1004"/>
      <c r="E22" s="1004"/>
      <c r="F22" s="1004"/>
      <c r="G22" s="1004"/>
      <c r="H22" s="1004"/>
      <c r="I22" s="1004"/>
      <c r="J22" s="1004"/>
      <c r="K22" s="1004"/>
      <c r="L22" s="1005" t="s">
        <v>155</v>
      </c>
      <c r="M22" s="1006" t="s">
        <v>1129</v>
      </c>
      <c r="N22" s="1007" t="s">
        <v>355</v>
      </c>
      <c r="O22" s="1001">
        <v>0</v>
      </c>
      <c r="P22" s="1001">
        <v>0</v>
      </c>
      <c r="Q22" s="1001">
        <v>0</v>
      </c>
      <c r="R22" s="1001">
        <v>0</v>
      </c>
      <c r="S22" s="1001">
        <v>0</v>
      </c>
      <c r="T22" s="1001">
        <v>0</v>
      </c>
      <c r="U22" s="1001">
        <v>0</v>
      </c>
      <c r="V22" s="1001">
        <v>0</v>
      </c>
      <c r="W22" s="1008"/>
      <c r="X22" s="1008"/>
      <c r="Y22" s="1008"/>
    </row>
    <row r="23" spans="1:25">
      <c r="A23" s="998" t="s">
        <v>17</v>
      </c>
      <c r="B23" s="984"/>
      <c r="C23" s="984"/>
      <c r="D23" s="984"/>
      <c r="E23" s="984"/>
      <c r="F23" s="984"/>
      <c r="G23" s="984"/>
      <c r="H23" s="984"/>
      <c r="I23" s="984"/>
      <c r="J23" s="984"/>
      <c r="K23" s="984"/>
      <c r="L23" s="1009" t="s">
        <v>454</v>
      </c>
      <c r="M23" s="1010" t="s">
        <v>1130</v>
      </c>
      <c r="N23" s="990" t="s">
        <v>355</v>
      </c>
      <c r="O23" s="1011">
        <v>0</v>
      </c>
      <c r="P23" s="1011">
        <v>0</v>
      </c>
      <c r="Q23" s="1011">
        <v>0</v>
      </c>
      <c r="R23" s="1002">
        <v>0</v>
      </c>
      <c r="S23" s="1011">
        <v>0</v>
      </c>
      <c r="T23" s="1011">
        <v>0</v>
      </c>
      <c r="U23" s="1011">
        <v>0</v>
      </c>
      <c r="V23" s="1002">
        <v>0</v>
      </c>
      <c r="W23" s="816"/>
      <c r="X23" s="816"/>
      <c r="Y23" s="816"/>
    </row>
    <row r="24" spans="1:25">
      <c r="A24" s="998" t="s">
        <v>17</v>
      </c>
      <c r="B24" s="984" t="s">
        <v>411</v>
      </c>
      <c r="C24" s="984"/>
      <c r="D24" s="984"/>
      <c r="E24" s="984"/>
      <c r="F24" s="984"/>
      <c r="G24" s="984"/>
      <c r="H24" s="984"/>
      <c r="I24" s="984"/>
      <c r="J24" s="984"/>
      <c r="K24" s="984"/>
      <c r="L24" s="1009" t="s">
        <v>457</v>
      </c>
      <c r="M24" s="1010" t="s">
        <v>1131</v>
      </c>
      <c r="N24" s="990" t="s">
        <v>355</v>
      </c>
      <c r="O24" s="1011">
        <v>0</v>
      </c>
      <c r="P24" s="1011">
        <v>0</v>
      </c>
      <c r="Q24" s="1011">
        <v>0</v>
      </c>
      <c r="R24" s="1002">
        <v>0</v>
      </c>
      <c r="S24" s="1011">
        <v>0</v>
      </c>
      <c r="T24" s="1011">
        <v>0</v>
      </c>
      <c r="U24" s="1011">
        <v>0</v>
      </c>
      <c r="V24" s="1002">
        <v>0</v>
      </c>
      <c r="W24" s="816"/>
      <c r="X24" s="816"/>
      <c r="Y24" s="816"/>
    </row>
    <row r="25" spans="1:25">
      <c r="A25" s="998" t="s">
        <v>17</v>
      </c>
      <c r="B25" s="984" t="s">
        <v>412</v>
      </c>
      <c r="C25" s="984"/>
      <c r="D25" s="984"/>
      <c r="E25" s="984"/>
      <c r="F25" s="984"/>
      <c r="G25" s="984"/>
      <c r="H25" s="984"/>
      <c r="I25" s="984"/>
      <c r="J25" s="984"/>
      <c r="K25" s="984"/>
      <c r="L25" s="1009" t="s">
        <v>458</v>
      </c>
      <c r="M25" s="1010" t="s">
        <v>1132</v>
      </c>
      <c r="N25" s="990" t="s">
        <v>355</v>
      </c>
      <c r="O25" s="1011">
        <v>0</v>
      </c>
      <c r="P25" s="1011">
        <v>0</v>
      </c>
      <c r="Q25" s="1011">
        <v>0</v>
      </c>
      <c r="R25" s="1002">
        <v>0</v>
      </c>
      <c r="S25" s="1011">
        <v>0</v>
      </c>
      <c r="T25" s="1011">
        <v>0</v>
      </c>
      <c r="U25" s="1011">
        <v>0</v>
      </c>
      <c r="V25" s="1002">
        <v>0</v>
      </c>
      <c r="W25" s="816"/>
      <c r="X25" s="816"/>
      <c r="Y25" s="816"/>
    </row>
    <row r="26" spans="1:25">
      <c r="A26" s="998" t="s">
        <v>17</v>
      </c>
      <c r="B26" s="984"/>
      <c r="C26" s="984"/>
      <c r="D26" s="984"/>
      <c r="E26" s="984"/>
      <c r="F26" s="984"/>
      <c r="G26" s="984"/>
      <c r="H26" s="984"/>
      <c r="I26" s="984"/>
      <c r="J26" s="984"/>
      <c r="K26" s="984"/>
      <c r="L26" s="1009" t="s">
        <v>459</v>
      </c>
      <c r="M26" s="1010" t="s">
        <v>1133</v>
      </c>
      <c r="N26" s="990" t="s">
        <v>355</v>
      </c>
      <c r="O26" s="1012"/>
      <c r="P26" s="1012"/>
      <c r="Q26" s="1012"/>
      <c r="R26" s="1002">
        <v>0</v>
      </c>
      <c r="S26" s="1012"/>
      <c r="T26" s="1012"/>
      <c r="U26" s="1012"/>
      <c r="V26" s="1002">
        <v>0</v>
      </c>
      <c r="W26" s="816"/>
      <c r="X26" s="816"/>
      <c r="Y26" s="816"/>
    </row>
    <row r="27" spans="1:25">
      <c r="A27" s="998" t="s">
        <v>17</v>
      </c>
      <c r="B27" s="984" t="s">
        <v>405</v>
      </c>
      <c r="C27" s="984"/>
      <c r="D27" s="984"/>
      <c r="E27" s="984"/>
      <c r="F27" s="984"/>
      <c r="G27" s="984"/>
      <c r="H27" s="984"/>
      <c r="I27" s="984"/>
      <c r="J27" s="984"/>
      <c r="K27" s="984"/>
      <c r="L27" s="1009" t="s">
        <v>460</v>
      </c>
      <c r="M27" s="1010" t="s">
        <v>1134</v>
      </c>
      <c r="N27" s="990" t="s">
        <v>355</v>
      </c>
      <c r="O27" s="1011">
        <v>0</v>
      </c>
      <c r="P27" s="1011">
        <v>0</v>
      </c>
      <c r="Q27" s="1011">
        <v>0</v>
      </c>
      <c r="R27" s="1002">
        <v>0</v>
      </c>
      <c r="S27" s="1011">
        <v>0</v>
      </c>
      <c r="T27" s="1011">
        <v>0</v>
      </c>
      <c r="U27" s="1011">
        <v>0</v>
      </c>
      <c r="V27" s="1002">
        <v>0</v>
      </c>
      <c r="W27" s="816"/>
      <c r="X27" s="816"/>
      <c r="Y27" s="816"/>
    </row>
    <row r="28" spans="1:25">
      <c r="A28" s="998" t="s">
        <v>17</v>
      </c>
      <c r="B28" s="984" t="s">
        <v>407</v>
      </c>
      <c r="C28" s="984"/>
      <c r="D28" s="984"/>
      <c r="E28" s="984"/>
      <c r="F28" s="984"/>
      <c r="G28" s="984"/>
      <c r="H28" s="984"/>
      <c r="I28" s="984"/>
      <c r="J28" s="984"/>
      <c r="K28" s="984"/>
      <c r="L28" s="1009" t="s">
        <v>1203</v>
      </c>
      <c r="M28" s="1010" t="s">
        <v>1207</v>
      </c>
      <c r="N28" s="990" t="s">
        <v>355</v>
      </c>
      <c r="O28" s="1011">
        <v>0</v>
      </c>
      <c r="P28" s="1011">
        <v>0</v>
      </c>
      <c r="Q28" s="1011">
        <v>0</v>
      </c>
      <c r="R28" s="1002">
        <v>0</v>
      </c>
      <c r="S28" s="1011">
        <v>0</v>
      </c>
      <c r="T28" s="1011">
        <v>0</v>
      </c>
      <c r="U28" s="1011">
        <v>0</v>
      </c>
      <c r="V28" s="1002">
        <v>0</v>
      </c>
      <c r="W28" s="816"/>
      <c r="X28" s="816"/>
      <c r="Y28" s="816"/>
    </row>
    <row r="29" spans="1:25">
      <c r="A29" s="998" t="s">
        <v>17</v>
      </c>
      <c r="B29" s="984" t="s">
        <v>409</v>
      </c>
      <c r="C29" s="984"/>
      <c r="D29" s="984"/>
      <c r="E29" s="984"/>
      <c r="F29" s="984"/>
      <c r="G29" s="984"/>
      <c r="H29" s="984"/>
      <c r="I29" s="984"/>
      <c r="J29" s="984"/>
      <c r="K29" s="984"/>
      <c r="L29" s="1009" t="s">
        <v>1204</v>
      </c>
      <c r="M29" s="1010" t="s">
        <v>1208</v>
      </c>
      <c r="N29" s="990" t="s">
        <v>355</v>
      </c>
      <c r="O29" s="1011">
        <v>0</v>
      </c>
      <c r="P29" s="1011">
        <v>0</v>
      </c>
      <c r="Q29" s="1011">
        <v>0</v>
      </c>
      <c r="R29" s="1002">
        <v>0</v>
      </c>
      <c r="S29" s="1011">
        <v>0</v>
      </c>
      <c r="T29" s="1011">
        <v>0</v>
      </c>
      <c r="U29" s="1011">
        <v>0</v>
      </c>
      <c r="V29" s="1002">
        <v>0</v>
      </c>
      <c r="W29" s="816"/>
      <c r="X29" s="816"/>
      <c r="Y29" s="816"/>
    </row>
    <row r="30" spans="1:25">
      <c r="A30" s="998" t="s">
        <v>17</v>
      </c>
      <c r="B30" s="984" t="s">
        <v>410</v>
      </c>
      <c r="C30" s="984"/>
      <c r="D30" s="984"/>
      <c r="E30" s="984"/>
      <c r="F30" s="984"/>
      <c r="G30" s="984"/>
      <c r="H30" s="984"/>
      <c r="I30" s="984"/>
      <c r="J30" s="984"/>
      <c r="K30" s="984"/>
      <c r="L30" s="1009" t="s">
        <v>1205</v>
      </c>
      <c r="M30" s="1010" t="s">
        <v>1209</v>
      </c>
      <c r="N30" s="990" t="s">
        <v>355</v>
      </c>
      <c r="O30" s="1011">
        <v>0</v>
      </c>
      <c r="P30" s="1011">
        <v>0</v>
      </c>
      <c r="Q30" s="1011">
        <v>0</v>
      </c>
      <c r="R30" s="1002">
        <v>0</v>
      </c>
      <c r="S30" s="1011">
        <v>0</v>
      </c>
      <c r="T30" s="1011">
        <v>0</v>
      </c>
      <c r="U30" s="1011">
        <v>0</v>
      </c>
      <c r="V30" s="1002">
        <v>0</v>
      </c>
      <c r="W30" s="816"/>
      <c r="X30" s="816"/>
      <c r="Y30" s="816"/>
    </row>
    <row r="31" spans="1:25">
      <c r="A31" s="998" t="s">
        <v>17</v>
      </c>
      <c r="B31" s="1013" t="s">
        <v>1077</v>
      </c>
      <c r="C31" s="984"/>
      <c r="D31" s="984"/>
      <c r="E31" s="984"/>
      <c r="F31" s="984"/>
      <c r="G31" s="984"/>
      <c r="H31" s="984"/>
      <c r="I31" s="984"/>
      <c r="J31" s="984"/>
      <c r="K31" s="984"/>
      <c r="L31" s="1009" t="s">
        <v>1206</v>
      </c>
      <c r="M31" s="1010" t="s">
        <v>1210</v>
      </c>
      <c r="N31" s="990" t="s">
        <v>355</v>
      </c>
      <c r="O31" s="1011">
        <v>0</v>
      </c>
      <c r="P31" s="1011">
        <v>0</v>
      </c>
      <c r="Q31" s="1011">
        <v>0</v>
      </c>
      <c r="R31" s="1002">
        <v>0</v>
      </c>
      <c r="S31" s="1011">
        <v>0</v>
      </c>
      <c r="T31" s="1011">
        <v>0</v>
      </c>
      <c r="U31" s="1011">
        <v>0</v>
      </c>
      <c r="V31" s="1002">
        <v>0</v>
      </c>
      <c r="W31" s="816"/>
      <c r="X31" s="816"/>
      <c r="Y31" s="816"/>
    </row>
    <row r="32" spans="1:25" s="479" customFormat="1" ht="45">
      <c r="A32" s="1003" t="s">
        <v>17</v>
      </c>
      <c r="B32" s="1004"/>
      <c r="C32" s="1004"/>
      <c r="D32" s="1004"/>
      <c r="E32" s="1004"/>
      <c r="F32" s="1004"/>
      <c r="G32" s="1004"/>
      <c r="H32" s="1004"/>
      <c r="I32" s="1004"/>
      <c r="J32" s="1004"/>
      <c r="K32" s="1004"/>
      <c r="L32" s="1005" t="s">
        <v>363</v>
      </c>
      <c r="M32" s="1006" t="s">
        <v>1135</v>
      </c>
      <c r="N32" s="1007" t="s">
        <v>355</v>
      </c>
      <c r="O32" s="1014">
        <v>6.9</v>
      </c>
      <c r="P32" s="1014"/>
      <c r="Q32" s="1014">
        <v>6.9</v>
      </c>
      <c r="R32" s="1001">
        <v>6.9</v>
      </c>
      <c r="S32" s="1014">
        <v>6.9</v>
      </c>
      <c r="T32" s="1014"/>
      <c r="U32" s="1014">
        <v>6.9</v>
      </c>
      <c r="V32" s="1001">
        <v>0</v>
      </c>
      <c r="W32" s="1008"/>
      <c r="X32" s="1008"/>
      <c r="Y32" s="1008"/>
    </row>
    <row r="33" spans="1:25" s="479" customFormat="1" ht="33.75">
      <c r="A33" s="1003" t="s">
        <v>17</v>
      </c>
      <c r="B33" s="1004"/>
      <c r="C33" s="1004"/>
      <c r="D33" s="1004"/>
      <c r="E33" s="1004"/>
      <c r="F33" s="1004"/>
      <c r="G33" s="1004"/>
      <c r="H33" s="1004"/>
      <c r="I33" s="1004"/>
      <c r="J33" s="1004"/>
      <c r="K33" s="1004"/>
      <c r="L33" s="1005" t="s">
        <v>365</v>
      </c>
      <c r="M33" s="1006" t="s">
        <v>1136</v>
      </c>
      <c r="N33" s="1007" t="s">
        <v>355</v>
      </c>
      <c r="O33" s="1015">
        <v>218.74</v>
      </c>
      <c r="P33" s="1015">
        <v>0</v>
      </c>
      <c r="Q33" s="1015">
        <v>218.74</v>
      </c>
      <c r="R33" s="1001">
        <v>218.74</v>
      </c>
      <c r="S33" s="1015">
        <v>218.74</v>
      </c>
      <c r="T33" s="1015">
        <v>0</v>
      </c>
      <c r="U33" s="1015">
        <v>237.48000000000002</v>
      </c>
      <c r="V33" s="1001">
        <v>8.56724878851605</v>
      </c>
      <c r="W33" s="1008"/>
      <c r="X33" s="1008"/>
      <c r="Y33" s="1008"/>
    </row>
    <row r="34" spans="1:25">
      <c r="A34" s="998" t="s">
        <v>17</v>
      </c>
      <c r="B34" s="876" t="s">
        <v>1178</v>
      </c>
      <c r="C34" s="984"/>
      <c r="D34" s="984"/>
      <c r="E34" s="984"/>
      <c r="F34" s="984"/>
      <c r="G34" s="984"/>
      <c r="H34" s="984"/>
      <c r="I34" s="984"/>
      <c r="J34" s="984"/>
      <c r="K34" s="984"/>
      <c r="L34" s="1009" t="s">
        <v>467</v>
      </c>
      <c r="M34" s="1010" t="s">
        <v>1137</v>
      </c>
      <c r="N34" s="990" t="s">
        <v>355</v>
      </c>
      <c r="O34" s="1011">
        <v>168</v>
      </c>
      <c r="P34" s="1011">
        <v>0</v>
      </c>
      <c r="Q34" s="1011">
        <v>168</v>
      </c>
      <c r="R34" s="1002">
        <v>168</v>
      </c>
      <c r="S34" s="1011">
        <v>168</v>
      </c>
      <c r="T34" s="1011">
        <v>0</v>
      </c>
      <c r="U34" s="1011">
        <v>182.4</v>
      </c>
      <c r="V34" s="1002">
        <v>8.5714285714285747</v>
      </c>
      <c r="W34" s="816"/>
      <c r="X34" s="816"/>
      <c r="Y34" s="816"/>
    </row>
    <row r="35" spans="1:25" ht="22.5">
      <c r="A35" s="998" t="s">
        <v>17</v>
      </c>
      <c r="B35" s="876" t="s">
        <v>1179</v>
      </c>
      <c r="C35" s="984"/>
      <c r="D35" s="984"/>
      <c r="E35" s="984"/>
      <c r="F35" s="984"/>
      <c r="G35" s="984"/>
      <c r="H35" s="984"/>
      <c r="I35" s="984"/>
      <c r="J35" s="984"/>
      <c r="K35" s="984"/>
      <c r="L35" s="1009" t="s">
        <v>474</v>
      </c>
      <c r="M35" s="1010" t="s">
        <v>1138</v>
      </c>
      <c r="N35" s="990" t="s">
        <v>355</v>
      </c>
      <c r="O35" s="1011">
        <v>50.74</v>
      </c>
      <c r="P35" s="1011">
        <v>0</v>
      </c>
      <c r="Q35" s="1011">
        <v>50.74</v>
      </c>
      <c r="R35" s="1002">
        <v>50.74</v>
      </c>
      <c r="S35" s="1011">
        <v>50.74</v>
      </c>
      <c r="T35" s="1011">
        <v>0</v>
      </c>
      <c r="U35" s="1011">
        <v>55.08</v>
      </c>
      <c r="V35" s="1002">
        <v>8.5534095388253775</v>
      </c>
      <c r="W35" s="816"/>
      <c r="X35" s="816"/>
      <c r="Y35" s="816"/>
    </row>
    <row r="36" spans="1:25" s="479" customFormat="1">
      <c r="A36" s="1003" t="s">
        <v>17</v>
      </c>
      <c r="B36" s="1004"/>
      <c r="C36" s="1004"/>
      <c r="D36" s="1004"/>
      <c r="E36" s="1004"/>
      <c r="F36" s="1004"/>
      <c r="G36" s="1004"/>
      <c r="H36" s="1004"/>
      <c r="I36" s="1004"/>
      <c r="J36" s="1004"/>
      <c r="K36" s="1004"/>
      <c r="L36" s="1005" t="s">
        <v>367</v>
      </c>
      <c r="M36" s="1006" t="s">
        <v>1139</v>
      </c>
      <c r="N36" s="1007" t="s">
        <v>355</v>
      </c>
      <c r="O36" s="1014"/>
      <c r="P36" s="1014"/>
      <c r="Q36" s="1014"/>
      <c r="R36" s="1001">
        <v>0</v>
      </c>
      <c r="S36" s="1014"/>
      <c r="T36" s="1014"/>
      <c r="U36" s="1014"/>
      <c r="V36" s="1001">
        <v>0</v>
      </c>
      <c r="W36" s="1008"/>
      <c r="X36" s="1008"/>
      <c r="Y36" s="1008"/>
    </row>
    <row r="37" spans="1:25" s="479" customFormat="1">
      <c r="A37" s="1003" t="s">
        <v>17</v>
      </c>
      <c r="B37" s="1004"/>
      <c r="C37" s="1004"/>
      <c r="D37" s="1004"/>
      <c r="E37" s="1004"/>
      <c r="F37" s="1004"/>
      <c r="G37" s="1004"/>
      <c r="H37" s="1004"/>
      <c r="I37" s="1004"/>
      <c r="J37" s="1004"/>
      <c r="K37" s="1004"/>
      <c r="L37" s="1005" t="s">
        <v>1010</v>
      </c>
      <c r="M37" s="1006" t="s">
        <v>1140</v>
      </c>
      <c r="N37" s="1007" t="s">
        <v>355</v>
      </c>
      <c r="O37" s="1014"/>
      <c r="P37" s="1014"/>
      <c r="Q37" s="1014"/>
      <c r="R37" s="1001">
        <v>0</v>
      </c>
      <c r="S37" s="1014"/>
      <c r="T37" s="1014"/>
      <c r="U37" s="1014"/>
      <c r="V37" s="1001">
        <v>0</v>
      </c>
      <c r="W37" s="1008"/>
      <c r="X37" s="1008"/>
      <c r="Y37" s="1008"/>
    </row>
    <row r="38" spans="1:25" s="479" customFormat="1">
      <c r="A38" s="1003" t="s">
        <v>17</v>
      </c>
      <c r="B38" s="1004"/>
      <c r="C38" s="1004"/>
      <c r="D38" s="1004"/>
      <c r="E38" s="1004"/>
      <c r="F38" s="1004"/>
      <c r="G38" s="1004"/>
      <c r="H38" s="1004"/>
      <c r="I38" s="1004"/>
      <c r="J38" s="1004"/>
      <c r="K38" s="1004"/>
      <c r="L38" s="1005" t="s">
        <v>1141</v>
      </c>
      <c r="M38" s="1006" t="s">
        <v>1142</v>
      </c>
      <c r="N38" s="1007" t="s">
        <v>355</v>
      </c>
      <c r="O38" s="1001">
        <v>94.91</v>
      </c>
      <c r="P38" s="1001">
        <v>0</v>
      </c>
      <c r="Q38" s="1001">
        <v>94.91</v>
      </c>
      <c r="R38" s="1001">
        <v>94.91</v>
      </c>
      <c r="S38" s="1001">
        <v>94.91</v>
      </c>
      <c r="T38" s="1001">
        <v>0</v>
      </c>
      <c r="U38" s="1001">
        <v>94.91</v>
      </c>
      <c r="V38" s="1001">
        <v>0</v>
      </c>
      <c r="W38" s="1008"/>
      <c r="X38" s="1008"/>
      <c r="Y38" s="1008"/>
    </row>
    <row r="39" spans="1:25">
      <c r="A39" s="998" t="s">
        <v>17</v>
      </c>
      <c r="B39" s="984"/>
      <c r="C39" s="984"/>
      <c r="D39" s="984"/>
      <c r="E39" s="984"/>
      <c r="F39" s="984"/>
      <c r="G39" s="984"/>
      <c r="H39" s="984"/>
      <c r="I39" s="984"/>
      <c r="J39" s="984"/>
      <c r="K39" s="984"/>
      <c r="L39" s="1009" t="s">
        <v>1143</v>
      </c>
      <c r="M39" s="1010" t="s">
        <v>1144</v>
      </c>
      <c r="N39" s="990" t="s">
        <v>355</v>
      </c>
      <c r="O39" s="1012"/>
      <c r="P39" s="1012"/>
      <c r="Q39" s="1012"/>
      <c r="R39" s="1002">
        <v>0</v>
      </c>
      <c r="S39" s="1012"/>
      <c r="T39" s="1012"/>
      <c r="U39" s="1012"/>
      <c r="V39" s="1002">
        <v>0</v>
      </c>
      <c r="W39" s="816"/>
      <c r="X39" s="816"/>
      <c r="Y39" s="816"/>
    </row>
    <row r="40" spans="1:25">
      <c r="A40" s="998" t="s">
        <v>17</v>
      </c>
      <c r="B40" s="984"/>
      <c r="C40" s="984"/>
      <c r="D40" s="984"/>
      <c r="E40" s="984"/>
      <c r="F40" s="984"/>
      <c r="G40" s="984"/>
      <c r="H40" s="984"/>
      <c r="I40" s="984"/>
      <c r="J40" s="984"/>
      <c r="K40" s="984"/>
      <c r="L40" s="1009" t="s">
        <v>1145</v>
      </c>
      <c r="M40" s="1010" t="s">
        <v>1146</v>
      </c>
      <c r="N40" s="990" t="s">
        <v>355</v>
      </c>
      <c r="O40" s="1012"/>
      <c r="P40" s="1012"/>
      <c r="Q40" s="1012"/>
      <c r="R40" s="1002">
        <v>0</v>
      </c>
      <c r="S40" s="1012">
        <v>94.91</v>
      </c>
      <c r="T40" s="1012"/>
      <c r="U40" s="1012">
        <v>94.91</v>
      </c>
      <c r="V40" s="1002">
        <v>0</v>
      </c>
      <c r="W40" s="816"/>
      <c r="X40" s="816"/>
      <c r="Y40" s="816"/>
    </row>
    <row r="41" spans="1:25">
      <c r="A41" s="998" t="s">
        <v>17</v>
      </c>
      <c r="B41" s="984"/>
      <c r="C41" s="984"/>
      <c r="D41" s="984"/>
      <c r="E41" s="984"/>
      <c r="F41" s="984"/>
      <c r="G41" s="984"/>
      <c r="H41" s="984"/>
      <c r="I41" s="984"/>
      <c r="J41" s="984"/>
      <c r="K41" s="984"/>
      <c r="L41" s="1009" t="s">
        <v>1147</v>
      </c>
      <c r="M41" s="1010" t="s">
        <v>1148</v>
      </c>
      <c r="N41" s="990" t="s">
        <v>355</v>
      </c>
      <c r="O41" s="1012">
        <v>94.91</v>
      </c>
      <c r="P41" s="1012"/>
      <c r="Q41" s="1012">
        <v>94.91</v>
      </c>
      <c r="R41" s="1002">
        <v>94.91</v>
      </c>
      <c r="S41" s="1012"/>
      <c r="T41" s="1012"/>
      <c r="U41" s="1012"/>
      <c r="V41" s="1002">
        <v>0</v>
      </c>
      <c r="W41" s="816"/>
      <c r="X41" s="816"/>
      <c r="Y41" s="816"/>
    </row>
    <row r="42" spans="1:25">
      <c r="A42" s="998" t="s">
        <v>17</v>
      </c>
      <c r="B42" s="984"/>
      <c r="C42" s="984"/>
      <c r="D42" s="984"/>
      <c r="E42" s="984"/>
      <c r="F42" s="984"/>
      <c r="G42" s="984"/>
      <c r="H42" s="984"/>
      <c r="I42" s="984"/>
      <c r="J42" s="984"/>
      <c r="K42" s="984"/>
      <c r="L42" s="1009" t="s">
        <v>1149</v>
      </c>
      <c r="M42" s="1010" t="s">
        <v>461</v>
      </c>
      <c r="N42" s="990" t="s">
        <v>355</v>
      </c>
      <c r="O42" s="1012"/>
      <c r="P42" s="1012"/>
      <c r="Q42" s="1012"/>
      <c r="R42" s="1002">
        <v>0</v>
      </c>
      <c r="S42" s="1012"/>
      <c r="T42" s="1012"/>
      <c r="U42" s="1012"/>
      <c r="V42" s="1002">
        <v>0</v>
      </c>
      <c r="W42" s="816"/>
      <c r="X42" s="816"/>
      <c r="Y42" s="816"/>
    </row>
    <row r="43" spans="1:25" s="479" customFormat="1">
      <c r="A43" s="1003" t="s">
        <v>17</v>
      </c>
      <c r="B43" s="1004"/>
      <c r="C43" s="1004"/>
      <c r="D43" s="1004"/>
      <c r="E43" s="1004"/>
      <c r="F43" s="1004"/>
      <c r="G43" s="1004"/>
      <c r="H43" s="1004"/>
      <c r="I43" s="1004"/>
      <c r="J43" s="1004"/>
      <c r="K43" s="1004"/>
      <c r="L43" s="1005" t="s">
        <v>101</v>
      </c>
      <c r="M43" s="1000" t="s">
        <v>462</v>
      </c>
      <c r="N43" s="1016" t="s">
        <v>355</v>
      </c>
      <c r="O43" s="1001">
        <v>218.06</v>
      </c>
      <c r="P43" s="1001">
        <v>0</v>
      </c>
      <c r="Q43" s="1001">
        <v>218.06</v>
      </c>
      <c r="R43" s="1001">
        <v>218.06</v>
      </c>
      <c r="S43" s="1001">
        <v>218.06</v>
      </c>
      <c r="T43" s="1001">
        <v>0</v>
      </c>
      <c r="U43" s="1001">
        <v>218.06</v>
      </c>
      <c r="V43" s="1001">
        <v>0</v>
      </c>
      <c r="W43" s="1008"/>
      <c r="X43" s="1008"/>
      <c r="Y43" s="1008"/>
    </row>
    <row r="44" spans="1:25" ht="33.75">
      <c r="A44" s="998" t="s">
        <v>17</v>
      </c>
      <c r="B44" s="984"/>
      <c r="C44" s="984"/>
      <c r="D44" s="984"/>
      <c r="E44" s="984"/>
      <c r="F44" s="984"/>
      <c r="G44" s="984"/>
      <c r="H44" s="984"/>
      <c r="I44" s="984"/>
      <c r="J44" s="984"/>
      <c r="K44" s="984"/>
      <c r="L44" s="1009" t="s">
        <v>16</v>
      </c>
      <c r="M44" s="1017" t="s">
        <v>1150</v>
      </c>
      <c r="N44" s="1018" t="s">
        <v>355</v>
      </c>
      <c r="O44" s="1012">
        <v>218.06</v>
      </c>
      <c r="P44" s="1012"/>
      <c r="Q44" s="1012">
        <v>218.06</v>
      </c>
      <c r="R44" s="1002">
        <v>218.06</v>
      </c>
      <c r="S44" s="1012">
        <v>218.06</v>
      </c>
      <c r="T44" s="1012"/>
      <c r="U44" s="1012">
        <v>218.06</v>
      </c>
      <c r="V44" s="1002">
        <v>0</v>
      </c>
      <c r="W44" s="816"/>
      <c r="X44" s="816"/>
      <c r="Y44" s="816"/>
    </row>
    <row r="45" spans="1:25" ht="22.5">
      <c r="A45" s="998" t="s">
        <v>17</v>
      </c>
      <c r="B45" s="984"/>
      <c r="C45" s="984"/>
      <c r="D45" s="984"/>
      <c r="E45" s="984"/>
      <c r="F45" s="984"/>
      <c r="G45" s="984"/>
      <c r="H45" s="984"/>
      <c r="I45" s="984"/>
      <c r="J45" s="984"/>
      <c r="K45" s="984"/>
      <c r="L45" s="1009" t="s">
        <v>143</v>
      </c>
      <c r="M45" s="1017" t="s">
        <v>1151</v>
      </c>
      <c r="N45" s="1018" t="s">
        <v>355</v>
      </c>
      <c r="O45" s="1002">
        <v>0</v>
      </c>
      <c r="P45" s="1002">
        <v>0</v>
      </c>
      <c r="Q45" s="1002">
        <v>0</v>
      </c>
      <c r="R45" s="1002">
        <v>0</v>
      </c>
      <c r="S45" s="1002">
        <v>0</v>
      </c>
      <c r="T45" s="1002">
        <v>0</v>
      </c>
      <c r="U45" s="1002">
        <v>0</v>
      </c>
      <c r="V45" s="1002">
        <v>0</v>
      </c>
      <c r="W45" s="816"/>
      <c r="X45" s="816"/>
      <c r="Y45" s="816"/>
    </row>
    <row r="46" spans="1:25">
      <c r="A46" s="998" t="s">
        <v>17</v>
      </c>
      <c r="B46" s="984" t="s">
        <v>1180</v>
      </c>
      <c r="C46" s="984"/>
      <c r="D46" s="984"/>
      <c r="E46" s="984"/>
      <c r="F46" s="984"/>
      <c r="G46" s="984"/>
      <c r="H46" s="984"/>
      <c r="I46" s="984"/>
      <c r="J46" s="984"/>
      <c r="K46" s="984"/>
      <c r="L46" s="1009" t="s">
        <v>144</v>
      </c>
      <c r="M46" s="1010" t="s">
        <v>466</v>
      </c>
      <c r="N46" s="1018" t="s">
        <v>355</v>
      </c>
      <c r="O46" s="1011">
        <v>0</v>
      </c>
      <c r="P46" s="1011">
        <v>0</v>
      </c>
      <c r="Q46" s="1011">
        <v>0</v>
      </c>
      <c r="R46" s="1002">
        <v>0</v>
      </c>
      <c r="S46" s="1011">
        <v>0</v>
      </c>
      <c r="T46" s="1011">
        <v>0</v>
      </c>
      <c r="U46" s="1011">
        <v>0</v>
      </c>
      <c r="V46" s="1002">
        <v>0</v>
      </c>
      <c r="W46" s="816"/>
      <c r="X46" s="816"/>
      <c r="Y46" s="816"/>
    </row>
    <row r="47" spans="1:25" ht="22.5">
      <c r="A47" s="998" t="s">
        <v>17</v>
      </c>
      <c r="B47" s="984" t="s">
        <v>1181</v>
      </c>
      <c r="C47" s="984"/>
      <c r="D47" s="984"/>
      <c r="E47" s="984"/>
      <c r="F47" s="984"/>
      <c r="G47" s="984"/>
      <c r="H47" s="984"/>
      <c r="I47" s="984"/>
      <c r="J47" s="984"/>
      <c r="K47" s="984"/>
      <c r="L47" s="1009" t="s">
        <v>448</v>
      </c>
      <c r="M47" s="1010" t="s">
        <v>1152</v>
      </c>
      <c r="N47" s="1018" t="s">
        <v>355</v>
      </c>
      <c r="O47" s="1011">
        <v>0</v>
      </c>
      <c r="P47" s="1011">
        <v>0</v>
      </c>
      <c r="Q47" s="1011">
        <v>0</v>
      </c>
      <c r="R47" s="1002">
        <v>0</v>
      </c>
      <c r="S47" s="1011">
        <v>0</v>
      </c>
      <c r="T47" s="1011">
        <v>0</v>
      </c>
      <c r="U47" s="1011">
        <v>0</v>
      </c>
      <c r="V47" s="1002">
        <v>0</v>
      </c>
      <c r="W47" s="816"/>
      <c r="X47" s="816"/>
      <c r="Y47" s="816"/>
    </row>
    <row r="48" spans="1:25" s="479" customFormat="1">
      <c r="A48" s="998" t="s">
        <v>17</v>
      </c>
      <c r="B48" s="1004"/>
      <c r="C48" s="1004"/>
      <c r="D48" s="1004"/>
      <c r="E48" s="1004"/>
      <c r="F48" s="1004"/>
      <c r="G48" s="1004"/>
      <c r="H48" s="1004"/>
      <c r="I48" s="1004"/>
      <c r="J48" s="1004"/>
      <c r="K48" s="1004"/>
      <c r="L48" s="1005" t="s">
        <v>102</v>
      </c>
      <c r="M48" s="1000" t="s">
        <v>1153</v>
      </c>
      <c r="N48" s="1016" t="s">
        <v>355</v>
      </c>
      <c r="O48" s="1015">
        <v>0</v>
      </c>
      <c r="P48" s="1015">
        <v>0</v>
      </c>
      <c r="Q48" s="1015">
        <v>0</v>
      </c>
      <c r="R48" s="1001">
        <v>0</v>
      </c>
      <c r="S48" s="1015">
        <v>0</v>
      </c>
      <c r="T48" s="1015">
        <v>0</v>
      </c>
      <c r="U48" s="1015">
        <v>0</v>
      </c>
      <c r="V48" s="1001">
        <v>0</v>
      </c>
      <c r="W48" s="1008"/>
      <c r="X48" s="1008"/>
      <c r="Y48" s="1008"/>
    </row>
    <row r="49" spans="1:25" ht="22.5">
      <c r="A49" s="998" t="s">
        <v>17</v>
      </c>
      <c r="B49" s="984" t="s">
        <v>1184</v>
      </c>
      <c r="C49" s="984"/>
      <c r="D49" s="984"/>
      <c r="E49" s="984"/>
      <c r="F49" s="984"/>
      <c r="G49" s="984"/>
      <c r="H49" s="984"/>
      <c r="I49" s="984"/>
      <c r="J49" s="984"/>
      <c r="K49" s="984"/>
      <c r="L49" s="1009" t="s">
        <v>158</v>
      </c>
      <c r="M49" s="1017" t="s">
        <v>1154</v>
      </c>
      <c r="N49" s="1018" t="s">
        <v>355</v>
      </c>
      <c r="O49" s="1011">
        <v>0</v>
      </c>
      <c r="P49" s="1011">
        <v>0</v>
      </c>
      <c r="Q49" s="1011">
        <v>0</v>
      </c>
      <c r="R49" s="1002">
        <v>0</v>
      </c>
      <c r="S49" s="1011">
        <v>0</v>
      </c>
      <c r="T49" s="1011">
        <v>0</v>
      </c>
      <c r="U49" s="1011">
        <v>0</v>
      </c>
      <c r="V49" s="1002">
        <v>0</v>
      </c>
      <c r="W49" s="816"/>
      <c r="X49" s="816"/>
      <c r="Y49" s="816"/>
    </row>
    <row r="50" spans="1:25" ht="33.75">
      <c r="A50" s="998" t="s">
        <v>17</v>
      </c>
      <c r="B50" s="984"/>
      <c r="C50" s="984"/>
      <c r="D50" s="984"/>
      <c r="E50" s="984"/>
      <c r="F50" s="984"/>
      <c r="G50" s="984"/>
      <c r="H50" s="984"/>
      <c r="I50" s="984"/>
      <c r="J50" s="984"/>
      <c r="K50" s="984"/>
      <c r="L50" s="1009" t="s">
        <v>159</v>
      </c>
      <c r="M50" s="1017" t="s">
        <v>1216</v>
      </c>
      <c r="N50" s="1018" t="s">
        <v>355</v>
      </c>
      <c r="O50" s="1011">
        <v>0</v>
      </c>
      <c r="P50" s="1011">
        <v>0</v>
      </c>
      <c r="Q50" s="1011">
        <v>0</v>
      </c>
      <c r="R50" s="1002">
        <v>0</v>
      </c>
      <c r="S50" s="1011">
        <v>0</v>
      </c>
      <c r="T50" s="1011">
        <v>0</v>
      </c>
      <c r="U50" s="1011">
        <v>0</v>
      </c>
      <c r="V50" s="1002">
        <v>0</v>
      </c>
      <c r="W50" s="816"/>
      <c r="X50" s="816"/>
      <c r="Y50" s="816"/>
    </row>
    <row r="51" spans="1:25" ht="22.5">
      <c r="A51" s="998" t="s">
        <v>17</v>
      </c>
      <c r="B51" s="984"/>
      <c r="C51" s="984"/>
      <c r="D51" s="984"/>
      <c r="E51" s="984"/>
      <c r="F51" s="984"/>
      <c r="G51" s="984"/>
      <c r="H51" s="984"/>
      <c r="I51" s="984"/>
      <c r="J51" s="984"/>
      <c r="K51" s="984"/>
      <c r="L51" s="1009" t="s">
        <v>845</v>
      </c>
      <c r="M51" s="1010" t="s">
        <v>1217</v>
      </c>
      <c r="N51" s="1018" t="s">
        <v>355</v>
      </c>
      <c r="O51" s="1011">
        <v>0</v>
      </c>
      <c r="P51" s="1011">
        <v>0</v>
      </c>
      <c r="Q51" s="1011">
        <v>0</v>
      </c>
      <c r="R51" s="1002">
        <v>0</v>
      </c>
      <c r="S51" s="1011">
        <v>0</v>
      </c>
      <c r="T51" s="1011">
        <v>0</v>
      </c>
      <c r="U51" s="1011">
        <v>0</v>
      </c>
      <c r="V51" s="1002">
        <v>0</v>
      </c>
      <c r="W51" s="816"/>
      <c r="X51" s="816"/>
      <c r="Y51" s="816"/>
    </row>
    <row r="52" spans="1:25" ht="22.5">
      <c r="A52" s="998" t="s">
        <v>17</v>
      </c>
      <c r="B52" s="984"/>
      <c r="C52" s="984"/>
      <c r="D52" s="984"/>
      <c r="E52" s="984"/>
      <c r="F52" s="984"/>
      <c r="G52" s="984"/>
      <c r="H52" s="984"/>
      <c r="I52" s="984"/>
      <c r="J52" s="984"/>
      <c r="K52" s="984"/>
      <c r="L52" s="1009" t="s">
        <v>846</v>
      </c>
      <c r="M52" s="1010" t="s">
        <v>1218</v>
      </c>
      <c r="N52" s="1018" t="s">
        <v>355</v>
      </c>
      <c r="O52" s="1011">
        <v>0</v>
      </c>
      <c r="P52" s="1011">
        <v>0</v>
      </c>
      <c r="Q52" s="1011">
        <v>0</v>
      </c>
      <c r="R52" s="1002">
        <v>0</v>
      </c>
      <c r="S52" s="1011">
        <v>0</v>
      </c>
      <c r="T52" s="1011">
        <v>0</v>
      </c>
      <c r="U52" s="1011">
        <v>0</v>
      </c>
      <c r="V52" s="1002">
        <v>0</v>
      </c>
      <c r="W52" s="816"/>
      <c r="X52" s="816"/>
      <c r="Y52" s="816"/>
    </row>
    <row r="53" spans="1:25" ht="33.75">
      <c r="A53" s="998" t="s">
        <v>17</v>
      </c>
      <c r="B53" s="984" t="s">
        <v>1185</v>
      </c>
      <c r="C53" s="984"/>
      <c r="D53" s="984"/>
      <c r="E53" s="984"/>
      <c r="F53" s="984"/>
      <c r="G53" s="984"/>
      <c r="H53" s="984"/>
      <c r="I53" s="984"/>
      <c r="J53" s="984"/>
      <c r="K53" s="984"/>
      <c r="L53" s="1009" t="s">
        <v>372</v>
      </c>
      <c r="M53" s="1017" t="s">
        <v>1155</v>
      </c>
      <c r="N53" s="1018" t="s">
        <v>355</v>
      </c>
      <c r="O53" s="1011">
        <v>0</v>
      </c>
      <c r="P53" s="1011">
        <v>0</v>
      </c>
      <c r="Q53" s="1011">
        <v>0</v>
      </c>
      <c r="R53" s="1002">
        <v>0</v>
      </c>
      <c r="S53" s="1011">
        <v>0</v>
      </c>
      <c r="T53" s="1011">
        <v>0</v>
      </c>
      <c r="U53" s="1011">
        <v>0</v>
      </c>
      <c r="V53" s="1002">
        <v>0</v>
      </c>
      <c r="W53" s="816"/>
      <c r="X53" s="816"/>
      <c r="Y53" s="816"/>
    </row>
    <row r="54" spans="1:25">
      <c r="A54" s="998" t="s">
        <v>17</v>
      </c>
      <c r="B54" s="984" t="s">
        <v>1186</v>
      </c>
      <c r="C54" s="984"/>
      <c r="D54" s="984"/>
      <c r="E54" s="984"/>
      <c r="F54" s="984"/>
      <c r="G54" s="984"/>
      <c r="H54" s="984"/>
      <c r="I54" s="984"/>
      <c r="J54" s="984"/>
      <c r="K54" s="984"/>
      <c r="L54" s="1009" t="s">
        <v>373</v>
      </c>
      <c r="M54" s="1017" t="s">
        <v>1094</v>
      </c>
      <c r="N54" s="1018" t="s">
        <v>355</v>
      </c>
      <c r="O54" s="1011">
        <v>0</v>
      </c>
      <c r="P54" s="1011">
        <v>0</v>
      </c>
      <c r="Q54" s="1011">
        <v>0</v>
      </c>
      <c r="R54" s="1002">
        <v>0</v>
      </c>
      <c r="S54" s="1011">
        <v>0</v>
      </c>
      <c r="T54" s="1011">
        <v>0</v>
      </c>
      <c r="U54" s="1011">
        <v>0</v>
      </c>
      <c r="V54" s="1002">
        <v>0</v>
      </c>
      <c r="W54" s="816"/>
      <c r="X54" s="816"/>
      <c r="Y54" s="816"/>
    </row>
    <row r="55" spans="1:25">
      <c r="A55" s="998" t="s">
        <v>17</v>
      </c>
      <c r="B55" s="984" t="s">
        <v>1187</v>
      </c>
      <c r="C55" s="984"/>
      <c r="D55" s="984"/>
      <c r="E55" s="984"/>
      <c r="F55" s="984"/>
      <c r="G55" s="984"/>
      <c r="H55" s="984"/>
      <c r="I55" s="984"/>
      <c r="J55" s="984"/>
      <c r="K55" s="984"/>
      <c r="L55" s="1009" t="s">
        <v>374</v>
      </c>
      <c r="M55" s="1017" t="s">
        <v>1095</v>
      </c>
      <c r="N55" s="1018" t="s">
        <v>355</v>
      </c>
      <c r="O55" s="1011">
        <v>0</v>
      </c>
      <c r="P55" s="1011">
        <v>0</v>
      </c>
      <c r="Q55" s="1011">
        <v>0</v>
      </c>
      <c r="R55" s="1002">
        <v>0</v>
      </c>
      <c r="S55" s="1011">
        <v>0</v>
      </c>
      <c r="T55" s="1011">
        <v>0</v>
      </c>
      <c r="U55" s="1011">
        <v>0</v>
      </c>
      <c r="V55" s="1002">
        <v>0</v>
      </c>
      <c r="W55" s="816"/>
      <c r="X55" s="816"/>
      <c r="Y55" s="816"/>
    </row>
    <row r="56" spans="1:25">
      <c r="A56" s="998" t="s">
        <v>17</v>
      </c>
      <c r="B56" s="984" t="s">
        <v>1188</v>
      </c>
      <c r="C56" s="984"/>
      <c r="D56" s="984"/>
      <c r="E56" s="984"/>
      <c r="F56" s="984"/>
      <c r="G56" s="984"/>
      <c r="H56" s="984"/>
      <c r="I56" s="984"/>
      <c r="J56" s="984"/>
      <c r="K56" s="984"/>
      <c r="L56" s="1009" t="s">
        <v>1091</v>
      </c>
      <c r="M56" s="1017" t="s">
        <v>1096</v>
      </c>
      <c r="N56" s="1018" t="s">
        <v>355</v>
      </c>
      <c r="O56" s="1011">
        <v>0</v>
      </c>
      <c r="P56" s="1011">
        <v>0</v>
      </c>
      <c r="Q56" s="1011">
        <v>0</v>
      </c>
      <c r="R56" s="1002">
        <v>0</v>
      </c>
      <c r="S56" s="1011">
        <v>0</v>
      </c>
      <c r="T56" s="1011">
        <v>0</v>
      </c>
      <c r="U56" s="1011">
        <v>0</v>
      </c>
      <c r="V56" s="1002">
        <v>0</v>
      </c>
      <c r="W56" s="816"/>
      <c r="X56" s="816"/>
      <c r="Y56" s="816"/>
    </row>
    <row r="57" spans="1:25">
      <c r="A57" s="998" t="s">
        <v>17</v>
      </c>
      <c r="B57" s="984" t="s">
        <v>1189</v>
      </c>
      <c r="C57" s="984"/>
      <c r="D57" s="984"/>
      <c r="E57" s="984"/>
      <c r="F57" s="984"/>
      <c r="G57" s="984"/>
      <c r="H57" s="984"/>
      <c r="I57" s="984"/>
      <c r="J57" s="984"/>
      <c r="K57" s="984"/>
      <c r="L57" s="1009" t="s">
        <v>1092</v>
      </c>
      <c r="M57" s="1017" t="s">
        <v>1156</v>
      </c>
      <c r="N57" s="1018" t="s">
        <v>355</v>
      </c>
      <c r="O57" s="1011">
        <v>0</v>
      </c>
      <c r="P57" s="1011">
        <v>0</v>
      </c>
      <c r="Q57" s="1011">
        <v>0</v>
      </c>
      <c r="R57" s="1002">
        <v>0</v>
      </c>
      <c r="S57" s="1011">
        <v>0</v>
      </c>
      <c r="T57" s="1011">
        <v>0</v>
      </c>
      <c r="U57" s="1011">
        <v>0</v>
      </c>
      <c r="V57" s="1002">
        <v>0</v>
      </c>
      <c r="W57" s="816"/>
      <c r="X57" s="816"/>
      <c r="Y57" s="816"/>
    </row>
    <row r="58" spans="1:25">
      <c r="A58" s="998" t="s">
        <v>17</v>
      </c>
      <c r="B58" s="984" t="s">
        <v>1190</v>
      </c>
      <c r="C58" s="984"/>
      <c r="D58" s="984"/>
      <c r="E58" s="984"/>
      <c r="F58" s="984"/>
      <c r="G58" s="984"/>
      <c r="H58" s="984"/>
      <c r="I58" s="984"/>
      <c r="J58" s="984"/>
      <c r="K58" s="984"/>
      <c r="L58" s="1009" t="s">
        <v>1157</v>
      </c>
      <c r="M58" s="1010" t="s">
        <v>477</v>
      </c>
      <c r="N58" s="1018" t="s">
        <v>355</v>
      </c>
      <c r="O58" s="1011">
        <v>0</v>
      </c>
      <c r="P58" s="1011">
        <v>0</v>
      </c>
      <c r="Q58" s="1011">
        <v>0</v>
      </c>
      <c r="R58" s="1002">
        <v>0</v>
      </c>
      <c r="S58" s="1011">
        <v>0</v>
      </c>
      <c r="T58" s="1011">
        <v>0</v>
      </c>
      <c r="U58" s="1011">
        <v>0</v>
      </c>
      <c r="V58" s="1002">
        <v>0</v>
      </c>
      <c r="W58" s="816"/>
      <c r="X58" s="816"/>
      <c r="Y58" s="816"/>
    </row>
    <row r="59" spans="1:25" ht="45">
      <c r="A59" s="998" t="s">
        <v>17</v>
      </c>
      <c r="B59" s="984" t="s">
        <v>1191</v>
      </c>
      <c r="C59" s="984"/>
      <c r="D59" s="984"/>
      <c r="E59" s="984"/>
      <c r="F59" s="984"/>
      <c r="G59" s="984"/>
      <c r="H59" s="984"/>
      <c r="I59" s="984"/>
      <c r="J59" s="984"/>
      <c r="K59" s="984"/>
      <c r="L59" s="1009" t="s">
        <v>1158</v>
      </c>
      <c r="M59" s="1010" t="s">
        <v>1099</v>
      </c>
      <c r="N59" s="1018" t="s">
        <v>355</v>
      </c>
      <c r="O59" s="1011">
        <v>0</v>
      </c>
      <c r="P59" s="1011">
        <v>0</v>
      </c>
      <c r="Q59" s="1011">
        <v>0</v>
      </c>
      <c r="R59" s="1002">
        <v>0</v>
      </c>
      <c r="S59" s="1011">
        <v>0</v>
      </c>
      <c r="T59" s="1011">
        <v>0</v>
      </c>
      <c r="U59" s="1011">
        <v>0</v>
      </c>
      <c r="V59" s="1002">
        <v>0</v>
      </c>
      <c r="W59" s="816"/>
      <c r="X59" s="816"/>
      <c r="Y59" s="816"/>
    </row>
    <row r="60" spans="1:25">
      <c r="A60" s="998" t="s">
        <v>17</v>
      </c>
      <c r="B60" s="984" t="s">
        <v>1307</v>
      </c>
      <c r="C60" s="984"/>
      <c r="D60" s="984"/>
      <c r="E60" s="984"/>
      <c r="F60" s="984"/>
      <c r="G60" s="984"/>
      <c r="H60" s="984"/>
      <c r="I60" s="984"/>
      <c r="J60" s="984"/>
      <c r="K60" s="984"/>
      <c r="L60" s="1009" t="s">
        <v>1309</v>
      </c>
      <c r="M60" s="1010" t="s">
        <v>1308</v>
      </c>
      <c r="N60" s="1018" t="s">
        <v>355</v>
      </c>
      <c r="O60" s="1011">
        <v>0</v>
      </c>
      <c r="P60" s="1011">
        <v>0</v>
      </c>
      <c r="Q60" s="1011">
        <v>0</v>
      </c>
      <c r="R60" s="1002">
        <v>0</v>
      </c>
      <c r="S60" s="1011">
        <v>0</v>
      </c>
      <c r="T60" s="1011">
        <v>0</v>
      </c>
      <c r="U60" s="1011">
        <v>0</v>
      </c>
      <c r="V60" s="1002">
        <v>0</v>
      </c>
      <c r="W60" s="816"/>
      <c r="X60" s="816"/>
      <c r="Y60" s="816"/>
    </row>
    <row r="61" spans="1:25" s="479" customFormat="1">
      <c r="A61" s="1003" t="s">
        <v>17</v>
      </c>
      <c r="B61" s="1004"/>
      <c r="C61" s="1004"/>
      <c r="D61" s="1004"/>
      <c r="E61" s="1004"/>
      <c r="F61" s="1004"/>
      <c r="G61" s="1004"/>
      <c r="H61" s="1004"/>
      <c r="I61" s="1004"/>
      <c r="J61" s="1004"/>
      <c r="K61" s="1004"/>
      <c r="L61" s="1005" t="s">
        <v>103</v>
      </c>
      <c r="M61" s="1000" t="s">
        <v>1159</v>
      </c>
      <c r="N61" s="1016" t="s">
        <v>355</v>
      </c>
      <c r="O61" s="1015">
        <v>0</v>
      </c>
      <c r="P61" s="1015">
        <v>0</v>
      </c>
      <c r="Q61" s="1015">
        <v>0</v>
      </c>
      <c r="R61" s="1001">
        <v>0</v>
      </c>
      <c r="S61" s="1015">
        <v>0</v>
      </c>
      <c r="T61" s="1015">
        <v>0</v>
      </c>
      <c r="U61" s="1015">
        <v>0</v>
      </c>
      <c r="V61" s="1001">
        <v>0</v>
      </c>
      <c r="W61" s="1008"/>
      <c r="X61" s="1008"/>
      <c r="Y61" s="1008"/>
    </row>
    <row r="62" spans="1:25" s="479" customFormat="1">
      <c r="A62" s="1003" t="s">
        <v>17</v>
      </c>
      <c r="B62" s="1004"/>
      <c r="C62" s="1004"/>
      <c r="D62" s="1004"/>
      <c r="E62" s="1004"/>
      <c r="F62" s="1004"/>
      <c r="G62" s="1004"/>
      <c r="H62" s="1004"/>
      <c r="I62" s="1004"/>
      <c r="J62" s="1004"/>
      <c r="K62" s="1004"/>
      <c r="L62" s="1005" t="s">
        <v>119</v>
      </c>
      <c r="M62" s="1019" t="s">
        <v>1160</v>
      </c>
      <c r="N62" s="1016" t="s">
        <v>355</v>
      </c>
      <c r="O62" s="1015">
        <v>0</v>
      </c>
      <c r="P62" s="1015">
        <v>0</v>
      </c>
      <c r="Q62" s="1015">
        <v>0</v>
      </c>
      <c r="R62" s="1001">
        <v>0</v>
      </c>
      <c r="S62" s="1015">
        <v>0</v>
      </c>
      <c r="T62" s="1015">
        <v>0</v>
      </c>
      <c r="U62" s="1015">
        <v>0</v>
      </c>
      <c r="V62" s="1001">
        <v>0</v>
      </c>
      <c r="W62" s="1008"/>
      <c r="X62" s="1008"/>
      <c r="Y62" s="1008"/>
    </row>
    <row r="63" spans="1:25" s="509" customFormat="1">
      <c r="A63" s="1020" t="s">
        <v>17</v>
      </c>
      <c r="B63" s="1021"/>
      <c r="C63" s="1021"/>
      <c r="D63" s="1021"/>
      <c r="E63" s="1021"/>
      <c r="F63" s="1021"/>
      <c r="G63" s="1021"/>
      <c r="H63" s="1021"/>
      <c r="I63" s="1021"/>
      <c r="J63" s="1021"/>
      <c r="K63" s="1021"/>
      <c r="L63" s="1009" t="s">
        <v>121</v>
      </c>
      <c r="M63" s="1017" t="s">
        <v>1007</v>
      </c>
      <c r="N63" s="1018" t="s">
        <v>355</v>
      </c>
      <c r="O63" s="1012">
        <v>0</v>
      </c>
      <c r="P63" s="1012">
        <v>0</v>
      </c>
      <c r="Q63" s="1012">
        <v>0</v>
      </c>
      <c r="R63" s="1002">
        <v>0</v>
      </c>
      <c r="S63" s="1012">
        <v>0</v>
      </c>
      <c r="T63" s="1012">
        <v>0</v>
      </c>
      <c r="U63" s="1012">
        <v>0</v>
      </c>
      <c r="V63" s="1002">
        <v>0</v>
      </c>
      <c r="W63" s="816"/>
      <c r="X63" s="816"/>
      <c r="Y63" s="816"/>
    </row>
    <row r="64" spans="1:25" s="479" customFormat="1" ht="22.5">
      <c r="A64" s="1003" t="s">
        <v>17</v>
      </c>
      <c r="B64" s="1004"/>
      <c r="C64" s="1004"/>
      <c r="D64" s="1004"/>
      <c r="E64" s="1004"/>
      <c r="F64" s="1004"/>
      <c r="G64" s="1004"/>
      <c r="H64" s="1004"/>
      <c r="I64" s="1004"/>
      <c r="J64" s="1004"/>
      <c r="K64" s="1004"/>
      <c r="L64" s="1005" t="s">
        <v>123</v>
      </c>
      <c r="M64" s="1019" t="s">
        <v>1161</v>
      </c>
      <c r="N64" s="1016" t="s">
        <v>355</v>
      </c>
      <c r="O64" s="1015">
        <v>0</v>
      </c>
      <c r="P64" s="1015">
        <v>0</v>
      </c>
      <c r="Q64" s="1015">
        <v>0</v>
      </c>
      <c r="R64" s="1001">
        <v>0</v>
      </c>
      <c r="S64" s="1015">
        <v>0</v>
      </c>
      <c r="T64" s="1015">
        <v>0</v>
      </c>
      <c r="U64" s="1015">
        <v>0</v>
      </c>
      <c r="V64" s="1001">
        <v>0</v>
      </c>
      <c r="W64" s="1008"/>
      <c r="X64" s="1008"/>
      <c r="Y64" s="1008"/>
    </row>
    <row r="65" spans="1:25" s="479" customFormat="1">
      <c r="A65" s="1003" t="s">
        <v>17</v>
      </c>
      <c r="B65" s="1004"/>
      <c r="C65" s="1004"/>
      <c r="D65" s="1004"/>
      <c r="E65" s="1004"/>
      <c r="F65" s="1004"/>
      <c r="G65" s="1004"/>
      <c r="H65" s="1004"/>
      <c r="I65" s="1004"/>
      <c r="J65" s="1004"/>
      <c r="K65" s="1004"/>
      <c r="L65" s="1005" t="s">
        <v>124</v>
      </c>
      <c r="M65" s="1019" t="s">
        <v>1162</v>
      </c>
      <c r="N65" s="1016" t="s">
        <v>355</v>
      </c>
      <c r="O65" s="1015">
        <v>0</v>
      </c>
      <c r="P65" s="1015">
        <v>0</v>
      </c>
      <c r="Q65" s="1015">
        <v>0</v>
      </c>
      <c r="R65" s="1001">
        <v>0</v>
      </c>
      <c r="S65" s="1015">
        <v>0</v>
      </c>
      <c r="T65" s="1015">
        <v>0</v>
      </c>
      <c r="U65" s="1015">
        <v>0</v>
      </c>
      <c r="V65" s="1001">
        <v>0</v>
      </c>
      <c r="W65" s="1008"/>
      <c r="X65" s="1008"/>
      <c r="Y65" s="1008"/>
    </row>
    <row r="66" spans="1:25" s="479" customFormat="1">
      <c r="A66" s="1003" t="s">
        <v>17</v>
      </c>
      <c r="B66" s="1004"/>
      <c r="C66" s="1004"/>
      <c r="D66" s="1004"/>
      <c r="E66" s="1004"/>
      <c r="F66" s="1004"/>
      <c r="G66" s="1004"/>
      <c r="H66" s="1004"/>
      <c r="I66" s="1004"/>
      <c r="J66" s="1004"/>
      <c r="K66" s="1004"/>
      <c r="L66" s="1005" t="s">
        <v>125</v>
      </c>
      <c r="M66" s="1022" t="s">
        <v>1193</v>
      </c>
      <c r="N66" s="1023" t="s">
        <v>355</v>
      </c>
      <c r="O66" s="1001">
        <v>0</v>
      </c>
      <c r="P66" s="1001">
        <v>0</v>
      </c>
      <c r="Q66" s="1001">
        <v>0</v>
      </c>
      <c r="R66" s="1001">
        <v>0</v>
      </c>
      <c r="S66" s="1001">
        <v>0</v>
      </c>
      <c r="T66" s="1001">
        <v>0</v>
      </c>
      <c r="U66" s="1001">
        <v>0</v>
      </c>
      <c r="V66" s="1001">
        <v>0</v>
      </c>
      <c r="W66" s="1008"/>
      <c r="X66" s="1008"/>
      <c r="Y66" s="1008"/>
    </row>
    <row r="67" spans="1:25">
      <c r="A67" s="998" t="s">
        <v>17</v>
      </c>
      <c r="B67" s="984"/>
      <c r="C67" s="984"/>
      <c r="D67" s="984"/>
      <c r="E67" s="984"/>
      <c r="F67" s="984"/>
      <c r="G67" s="984"/>
      <c r="H67" s="984"/>
      <c r="I67" s="984"/>
      <c r="J67" s="984"/>
      <c r="K67" s="984"/>
      <c r="L67" s="1009" t="s">
        <v>146</v>
      </c>
      <c r="M67" s="1017" t="s">
        <v>1163</v>
      </c>
      <c r="N67" s="1018" t="s">
        <v>355</v>
      </c>
      <c r="O67" s="1012">
        <v>0</v>
      </c>
      <c r="P67" s="1012">
        <v>0</v>
      </c>
      <c r="Q67" s="1012">
        <v>0</v>
      </c>
      <c r="R67" s="1002">
        <v>0</v>
      </c>
      <c r="S67" s="1012">
        <v>0</v>
      </c>
      <c r="T67" s="1012">
        <v>0</v>
      </c>
      <c r="U67" s="1012">
        <v>0</v>
      </c>
      <c r="V67" s="1002">
        <v>0</v>
      </c>
      <c r="W67" s="816"/>
      <c r="X67" s="816"/>
      <c r="Y67" s="816"/>
    </row>
    <row r="68" spans="1:25">
      <c r="A68" s="998" t="s">
        <v>17</v>
      </c>
      <c r="B68" s="984"/>
      <c r="C68" s="984"/>
      <c r="D68" s="984"/>
      <c r="E68" s="984"/>
      <c r="F68" s="984"/>
      <c r="G68" s="984"/>
      <c r="H68" s="984"/>
      <c r="I68" s="984"/>
      <c r="J68" s="984"/>
      <c r="K68" s="984"/>
      <c r="L68" s="1009" t="s">
        <v>187</v>
      </c>
      <c r="M68" s="1017" t="s">
        <v>1164</v>
      </c>
      <c r="N68" s="1018" t="s">
        <v>355</v>
      </c>
      <c r="O68" s="1012">
        <v>0</v>
      </c>
      <c r="P68" s="1012">
        <v>0</v>
      </c>
      <c r="Q68" s="1012">
        <v>0</v>
      </c>
      <c r="R68" s="1002">
        <v>0</v>
      </c>
      <c r="S68" s="1012">
        <v>0</v>
      </c>
      <c r="T68" s="1012">
        <v>0</v>
      </c>
      <c r="U68" s="1012">
        <v>0</v>
      </c>
      <c r="V68" s="1002">
        <v>0</v>
      </c>
      <c r="W68" s="816"/>
      <c r="X68" s="816"/>
      <c r="Y68" s="816"/>
    </row>
    <row r="69" spans="1:25" ht="22.5">
      <c r="A69" s="998" t="s">
        <v>17</v>
      </c>
      <c r="B69" s="984"/>
      <c r="C69" s="984"/>
      <c r="D69" s="984"/>
      <c r="E69" s="984"/>
      <c r="F69" s="984"/>
      <c r="G69" s="984"/>
      <c r="H69" s="984"/>
      <c r="I69" s="984"/>
      <c r="J69" s="984"/>
      <c r="K69" s="984"/>
      <c r="L69" s="1009" t="s">
        <v>393</v>
      </c>
      <c r="M69" s="1017" t="s">
        <v>1165</v>
      </c>
      <c r="N69" s="1018" t="s">
        <v>355</v>
      </c>
      <c r="O69" s="1012"/>
      <c r="P69" s="1012"/>
      <c r="Q69" s="1012"/>
      <c r="R69" s="1002"/>
      <c r="S69" s="1012"/>
      <c r="T69" s="1012"/>
      <c r="U69" s="1012"/>
      <c r="V69" s="1002">
        <v>0</v>
      </c>
      <c r="W69" s="816"/>
      <c r="X69" s="816"/>
      <c r="Y69" s="816"/>
    </row>
    <row r="70" spans="1:25" s="479" customFormat="1" ht="22.5">
      <c r="A70" s="1003" t="s">
        <v>17</v>
      </c>
      <c r="B70" s="1004"/>
      <c r="C70" s="1004"/>
      <c r="D70" s="1004"/>
      <c r="E70" s="1004"/>
      <c r="F70" s="1004"/>
      <c r="G70" s="1004"/>
      <c r="H70" s="1004"/>
      <c r="I70" s="1004"/>
      <c r="J70" s="1004"/>
      <c r="K70" s="1004"/>
      <c r="L70" s="1005" t="s">
        <v>126</v>
      </c>
      <c r="M70" s="1000" t="s">
        <v>479</v>
      </c>
      <c r="N70" s="1016" t="s">
        <v>355</v>
      </c>
      <c r="O70" s="1014"/>
      <c r="P70" s="1014"/>
      <c r="Q70" s="1014"/>
      <c r="R70" s="1001">
        <v>0</v>
      </c>
      <c r="S70" s="1014"/>
      <c r="T70" s="1014"/>
      <c r="U70" s="1014"/>
      <c r="V70" s="1001">
        <v>0</v>
      </c>
      <c r="W70" s="1008"/>
      <c r="X70" s="1008"/>
      <c r="Y70" s="1008"/>
    </row>
    <row r="71" spans="1:25">
      <c r="A71" s="998" t="s">
        <v>17</v>
      </c>
      <c r="B71" s="984"/>
      <c r="C71" s="984"/>
      <c r="D71" s="984"/>
      <c r="E71" s="984"/>
      <c r="F71" s="984"/>
      <c r="G71" s="984"/>
      <c r="H71" s="984"/>
      <c r="I71" s="984"/>
      <c r="J71" s="984"/>
      <c r="K71" s="984"/>
      <c r="L71" s="1009" t="s">
        <v>127</v>
      </c>
      <c r="M71" s="1024" t="s">
        <v>478</v>
      </c>
      <c r="N71" s="1018" t="s">
        <v>355</v>
      </c>
      <c r="O71" s="1012"/>
      <c r="P71" s="1012"/>
      <c r="Q71" s="1012"/>
      <c r="R71" s="1002"/>
      <c r="S71" s="1002"/>
      <c r="T71" s="1002"/>
      <c r="U71" s="1002"/>
      <c r="V71" s="1002">
        <v>0</v>
      </c>
      <c r="W71" s="816"/>
      <c r="X71" s="816"/>
      <c r="Y71" s="816"/>
    </row>
    <row r="72" spans="1:25" ht="90">
      <c r="A72" s="998" t="s">
        <v>17</v>
      </c>
      <c r="B72" s="984"/>
      <c r="C72" s="741" t="b">
        <v>1</v>
      </c>
      <c r="D72" s="984"/>
      <c r="E72" s="984"/>
      <c r="F72" s="984"/>
      <c r="G72" s="984"/>
      <c r="H72" s="984"/>
      <c r="I72" s="984"/>
      <c r="J72" s="984"/>
      <c r="K72" s="984"/>
      <c r="L72" s="1009" t="s">
        <v>128</v>
      </c>
      <c r="M72" s="1025" t="s">
        <v>965</v>
      </c>
      <c r="N72" s="990" t="s">
        <v>355</v>
      </c>
      <c r="O72" s="1012"/>
      <c r="P72" s="1012"/>
      <c r="Q72" s="1012"/>
      <c r="R72" s="1002">
        <v>0</v>
      </c>
      <c r="S72" s="1012"/>
      <c r="T72" s="1012"/>
      <c r="U72" s="845">
        <v>0</v>
      </c>
      <c r="V72" s="1002">
        <v>0</v>
      </c>
      <c r="W72" s="816"/>
      <c r="X72" s="816"/>
      <c r="Y72" s="816"/>
    </row>
    <row r="73" spans="1:25" ht="56.25">
      <c r="A73" s="998" t="s">
        <v>17</v>
      </c>
      <c r="B73" s="984"/>
      <c r="C73" s="741" t="b">
        <v>1</v>
      </c>
      <c r="D73" s="984"/>
      <c r="E73" s="984"/>
      <c r="F73" s="984"/>
      <c r="G73" s="984"/>
      <c r="H73" s="984"/>
      <c r="I73" s="984"/>
      <c r="J73" s="984"/>
      <c r="K73" s="984"/>
      <c r="L73" s="1009" t="s">
        <v>129</v>
      </c>
      <c r="M73" s="1025" t="s">
        <v>480</v>
      </c>
      <c r="N73" s="990" t="s">
        <v>355</v>
      </c>
      <c r="O73" s="1012"/>
      <c r="P73" s="1012"/>
      <c r="Q73" s="1012"/>
      <c r="R73" s="1002">
        <v>0</v>
      </c>
      <c r="S73" s="1012"/>
      <c r="T73" s="1012"/>
      <c r="U73" s="845">
        <v>0</v>
      </c>
      <c r="V73" s="1002">
        <v>0</v>
      </c>
      <c r="W73" s="816"/>
      <c r="X73" s="816"/>
      <c r="Y73" s="816"/>
    </row>
    <row r="74" spans="1:25">
      <c r="A74" s="998" t="s">
        <v>17</v>
      </c>
      <c r="B74" s="984"/>
      <c r="C74" s="984"/>
      <c r="D74" s="984"/>
      <c r="E74" s="984"/>
      <c r="F74" s="984"/>
      <c r="G74" s="984"/>
      <c r="H74" s="984"/>
      <c r="I74" s="984"/>
      <c r="J74" s="984"/>
      <c r="K74" s="984"/>
      <c r="L74" s="1009" t="s">
        <v>130</v>
      </c>
      <c r="M74" s="1025" t="s">
        <v>1166</v>
      </c>
      <c r="N74" s="1018" t="s">
        <v>355</v>
      </c>
      <c r="O74" s="1012"/>
      <c r="P74" s="1012"/>
      <c r="Q74" s="1012"/>
      <c r="R74" s="1002">
        <v>0</v>
      </c>
      <c r="S74" s="1012"/>
      <c r="T74" s="1012"/>
      <c r="U74" s="1012"/>
      <c r="V74" s="1002">
        <v>0</v>
      </c>
      <c r="W74" s="816"/>
      <c r="X74" s="816"/>
      <c r="Y74" s="816"/>
    </row>
    <row r="75" spans="1:25" s="479" customFormat="1" ht="22.5">
      <c r="A75" s="1003" t="s">
        <v>17</v>
      </c>
      <c r="B75" s="1004"/>
      <c r="C75" s="1004"/>
      <c r="D75" s="1004"/>
      <c r="E75" s="1004"/>
      <c r="F75" s="1004"/>
      <c r="G75" s="1004"/>
      <c r="H75" s="1004"/>
      <c r="I75" s="1004"/>
      <c r="J75" s="1004"/>
      <c r="K75" s="1004"/>
      <c r="L75" s="1005" t="s">
        <v>131</v>
      </c>
      <c r="M75" s="1022" t="s">
        <v>1167</v>
      </c>
      <c r="N75" s="1016" t="s">
        <v>355</v>
      </c>
      <c r="O75" s="1001">
        <v>0</v>
      </c>
      <c r="P75" s="1001">
        <v>0</v>
      </c>
      <c r="Q75" s="1001">
        <v>0</v>
      </c>
      <c r="R75" s="1001">
        <v>0</v>
      </c>
      <c r="S75" s="1001">
        <v>0</v>
      </c>
      <c r="T75" s="1001">
        <v>0</v>
      </c>
      <c r="U75" s="1001">
        <v>0</v>
      </c>
      <c r="V75" s="1001">
        <v>0</v>
      </c>
      <c r="W75" s="1008"/>
      <c r="X75" s="1008"/>
      <c r="Y75" s="1008"/>
    </row>
    <row r="76" spans="1:25" ht="22.5">
      <c r="A76" s="998" t="s">
        <v>17</v>
      </c>
      <c r="B76" s="984"/>
      <c r="C76" s="984"/>
      <c r="D76" s="984"/>
      <c r="E76" s="984"/>
      <c r="F76" s="984"/>
      <c r="G76" s="984"/>
      <c r="H76" s="984"/>
      <c r="I76" s="984"/>
      <c r="J76" s="984"/>
      <c r="K76" s="984"/>
      <c r="L76" s="1009" t="s">
        <v>1168</v>
      </c>
      <c r="M76" s="1017" t="s">
        <v>481</v>
      </c>
      <c r="N76" s="1018" t="s">
        <v>355</v>
      </c>
      <c r="O76" s="1012"/>
      <c r="P76" s="1012"/>
      <c r="Q76" s="1012"/>
      <c r="R76" s="1002">
        <v>0</v>
      </c>
      <c r="S76" s="1012"/>
      <c r="T76" s="1012"/>
      <c r="U76" s="1012"/>
      <c r="V76" s="1002">
        <v>0</v>
      </c>
      <c r="W76" s="816"/>
      <c r="X76" s="816"/>
      <c r="Y76" s="816"/>
    </row>
    <row r="77" spans="1:25" ht="22.5">
      <c r="A77" s="998" t="s">
        <v>17</v>
      </c>
      <c r="B77" s="984"/>
      <c r="C77" s="984"/>
      <c r="D77" s="984"/>
      <c r="E77" s="984"/>
      <c r="F77" s="984"/>
      <c r="G77" s="984"/>
      <c r="H77" s="984"/>
      <c r="I77" s="984"/>
      <c r="J77" s="984"/>
      <c r="K77" s="984"/>
      <c r="L77" s="1009" t="s">
        <v>1169</v>
      </c>
      <c r="M77" s="1017" t="s">
        <v>482</v>
      </c>
      <c r="N77" s="1018" t="s">
        <v>355</v>
      </c>
      <c r="O77" s="1012"/>
      <c r="P77" s="1012"/>
      <c r="Q77" s="1012"/>
      <c r="R77" s="1002">
        <v>0</v>
      </c>
      <c r="S77" s="1012"/>
      <c r="T77" s="1012"/>
      <c r="U77" s="1012"/>
      <c r="V77" s="1002">
        <v>0</v>
      </c>
      <c r="W77" s="816"/>
      <c r="X77" s="816"/>
      <c r="Y77" s="816"/>
    </row>
    <row r="78" spans="1:25" ht="22.5">
      <c r="A78" s="998" t="s">
        <v>17</v>
      </c>
      <c r="B78" s="984"/>
      <c r="C78" s="984"/>
      <c r="D78" s="984"/>
      <c r="E78" s="984"/>
      <c r="F78" s="984"/>
      <c r="G78" s="984"/>
      <c r="H78" s="984"/>
      <c r="I78" s="984"/>
      <c r="J78" s="984"/>
      <c r="K78" s="984"/>
      <c r="L78" s="1009" t="s">
        <v>132</v>
      </c>
      <c r="M78" s="1025" t="s">
        <v>483</v>
      </c>
      <c r="N78" s="1018" t="s">
        <v>355</v>
      </c>
      <c r="O78" s="1012"/>
      <c r="P78" s="1012"/>
      <c r="Q78" s="1012"/>
      <c r="R78" s="1002">
        <v>0</v>
      </c>
      <c r="S78" s="1012"/>
      <c r="T78" s="1012"/>
      <c r="U78" s="1012"/>
      <c r="V78" s="1002">
        <v>0</v>
      </c>
      <c r="W78" s="816"/>
      <c r="X78" s="816"/>
      <c r="Y78" s="816"/>
    </row>
    <row r="79" spans="1:25">
      <c r="A79" s="998" t="s">
        <v>17</v>
      </c>
      <c r="B79" s="984"/>
      <c r="C79" s="984"/>
      <c r="D79" s="984"/>
      <c r="E79" s="984"/>
      <c r="F79" s="984"/>
      <c r="G79" s="984"/>
      <c r="H79" s="984"/>
      <c r="I79" s="984"/>
      <c r="J79" s="984"/>
      <c r="K79" s="984"/>
      <c r="L79" s="1009" t="s">
        <v>133</v>
      </c>
      <c r="M79" s="1025" t="s">
        <v>484</v>
      </c>
      <c r="N79" s="1018" t="s">
        <v>355</v>
      </c>
      <c r="O79" s="1012"/>
      <c r="P79" s="1012"/>
      <c r="Q79" s="1012"/>
      <c r="R79" s="1002">
        <v>0</v>
      </c>
      <c r="S79" s="1012"/>
      <c r="T79" s="1012"/>
      <c r="U79" s="1012"/>
      <c r="V79" s="1002">
        <v>0</v>
      </c>
      <c r="W79" s="816"/>
      <c r="X79" s="816"/>
      <c r="Y79" s="816"/>
    </row>
    <row r="80" spans="1:25" s="479" customFormat="1">
      <c r="A80" s="998" t="s">
        <v>17</v>
      </c>
      <c r="B80" s="1004"/>
      <c r="C80" s="1004"/>
      <c r="D80" s="1004"/>
      <c r="E80" s="1004"/>
      <c r="F80" s="1004"/>
      <c r="G80" s="1004"/>
      <c r="H80" s="1004"/>
      <c r="I80" s="1004"/>
      <c r="J80" s="1004"/>
      <c r="K80" s="1004"/>
      <c r="L80" s="1005" t="s">
        <v>134</v>
      </c>
      <c r="M80" s="1026" t="s">
        <v>1211</v>
      </c>
      <c r="N80" s="1016" t="s">
        <v>355</v>
      </c>
      <c r="O80" s="1001">
        <v>612.91000000000008</v>
      </c>
      <c r="P80" s="1001">
        <v>0</v>
      </c>
      <c r="Q80" s="1001">
        <v>612.91000000000008</v>
      </c>
      <c r="R80" s="1001">
        <v>612.91000000000008</v>
      </c>
      <c r="S80" s="1001">
        <v>612.91000000000008</v>
      </c>
      <c r="T80" s="1001">
        <v>0</v>
      </c>
      <c r="U80" s="1001">
        <v>631.65000000000009</v>
      </c>
      <c r="V80" s="1001">
        <v>3.0575451534483054</v>
      </c>
      <c r="W80" s="1008"/>
      <c r="X80" s="1008"/>
      <c r="Y80" s="1008"/>
    </row>
    <row r="81" spans="1:25">
      <c r="A81" s="998" t="s">
        <v>17</v>
      </c>
      <c r="B81" s="984"/>
      <c r="C81" s="984" t="b">
        <v>0</v>
      </c>
      <c r="D81" s="984"/>
      <c r="E81" s="984"/>
      <c r="F81" s="984"/>
      <c r="G81" s="984"/>
      <c r="H81" s="984"/>
      <c r="I81" s="984"/>
      <c r="J81" s="984"/>
      <c r="K81" s="984"/>
      <c r="L81" s="1009" t="s">
        <v>1212</v>
      </c>
      <c r="M81" s="1027" t="s">
        <v>1214</v>
      </c>
      <c r="N81" s="1018" t="s">
        <v>355</v>
      </c>
      <c r="O81" s="1012"/>
      <c r="P81" s="1012"/>
      <c r="Q81" s="1012"/>
      <c r="R81" s="1002">
        <v>0</v>
      </c>
      <c r="S81" s="1012"/>
      <c r="T81" s="1012"/>
      <c r="U81" s="1012"/>
      <c r="V81" s="1002">
        <v>0</v>
      </c>
      <c r="W81" s="816"/>
      <c r="X81" s="816"/>
      <c r="Y81" s="816"/>
    </row>
    <row r="82" spans="1:25">
      <c r="A82" s="998" t="s">
        <v>17</v>
      </c>
      <c r="B82" s="984"/>
      <c r="C82" s="984" t="b">
        <v>0</v>
      </c>
      <c r="D82" s="984"/>
      <c r="E82" s="984"/>
      <c r="F82" s="984"/>
      <c r="G82" s="984"/>
      <c r="H82" s="984"/>
      <c r="I82" s="984"/>
      <c r="J82" s="984"/>
      <c r="K82" s="984"/>
      <c r="L82" s="1009" t="s">
        <v>1213</v>
      </c>
      <c r="M82" s="1027" t="s">
        <v>1215</v>
      </c>
      <c r="N82" s="1018" t="s">
        <v>355</v>
      </c>
      <c r="O82" s="1012"/>
      <c r="P82" s="1012"/>
      <c r="Q82" s="1012"/>
      <c r="R82" s="1002">
        <v>0</v>
      </c>
      <c r="S82" s="1012"/>
      <c r="T82" s="1012"/>
      <c r="U82" s="1012"/>
      <c r="V82" s="1002">
        <v>0</v>
      </c>
      <c r="W82" s="816"/>
      <c r="X82" s="816"/>
      <c r="Y82" s="816"/>
    </row>
    <row r="83" spans="1:25" s="479" customFormat="1">
      <c r="A83" s="998" t="s">
        <v>17</v>
      </c>
      <c r="B83" s="1028" t="s">
        <v>992</v>
      </c>
      <c r="C83" s="1004"/>
      <c r="D83" s="1004"/>
      <c r="E83" s="1004"/>
      <c r="F83" s="1004"/>
      <c r="G83" s="1004"/>
      <c r="H83" s="1004"/>
      <c r="I83" s="1004"/>
      <c r="J83" s="1004"/>
      <c r="K83" s="1004"/>
      <c r="L83" s="1005" t="s">
        <v>137</v>
      </c>
      <c r="M83" s="1022" t="s">
        <v>485</v>
      </c>
      <c r="N83" s="1016" t="s">
        <v>314</v>
      </c>
      <c r="O83" s="1029">
        <v>16.720000000000002</v>
      </c>
      <c r="P83" s="1029">
        <v>0</v>
      </c>
      <c r="Q83" s="1029">
        <v>16.720000000000002</v>
      </c>
      <c r="R83" s="1029">
        <v>16.720000000000002</v>
      </c>
      <c r="S83" s="1029">
        <v>16.720000000000002</v>
      </c>
      <c r="T83" s="1029">
        <v>0</v>
      </c>
      <c r="U83" s="1029">
        <v>16.720000000000002</v>
      </c>
      <c r="V83" s="1001"/>
      <c r="W83" s="1008"/>
      <c r="X83" s="1008"/>
      <c r="Y83" s="1008"/>
    </row>
    <row r="84" spans="1:25">
      <c r="A84" s="998" t="s">
        <v>17</v>
      </c>
      <c r="B84" s="1028" t="s">
        <v>988</v>
      </c>
      <c r="C84" s="984"/>
      <c r="D84" s="984"/>
      <c r="E84" s="984"/>
      <c r="F84" s="984"/>
      <c r="G84" s="984"/>
      <c r="H84" s="984"/>
      <c r="I84" s="984"/>
      <c r="J84" s="984"/>
      <c r="K84" s="984"/>
      <c r="L84" s="1009" t="s">
        <v>1008</v>
      </c>
      <c r="M84" s="1017" t="s">
        <v>926</v>
      </c>
      <c r="N84" s="1018" t="s">
        <v>314</v>
      </c>
      <c r="O84" s="1030">
        <v>8.3600000000000012</v>
      </c>
      <c r="P84" s="1030">
        <v>0</v>
      </c>
      <c r="Q84" s="1030">
        <v>8.3600000000000012</v>
      </c>
      <c r="R84" s="1031">
        <v>8.3600000000000012</v>
      </c>
      <c r="S84" s="1030">
        <v>8.3600000000000012</v>
      </c>
      <c r="T84" s="1030">
        <v>0</v>
      </c>
      <c r="U84" s="1030">
        <v>8.3600000000000012</v>
      </c>
      <c r="V84" s="1002"/>
      <c r="W84" s="816"/>
      <c r="X84" s="816"/>
      <c r="Y84" s="816"/>
    </row>
    <row r="85" spans="1:25">
      <c r="A85" s="998" t="s">
        <v>17</v>
      </c>
      <c r="B85" s="1028" t="s">
        <v>983</v>
      </c>
      <c r="C85" s="984"/>
      <c r="D85" s="984"/>
      <c r="E85" s="984"/>
      <c r="F85" s="984"/>
      <c r="G85" s="984"/>
      <c r="H85" s="984"/>
      <c r="I85" s="984"/>
      <c r="J85" s="984"/>
      <c r="K85" s="984"/>
      <c r="L85" s="1009" t="s">
        <v>1009</v>
      </c>
      <c r="M85" s="1017" t="s">
        <v>925</v>
      </c>
      <c r="N85" s="1018" t="s">
        <v>486</v>
      </c>
      <c r="O85" s="1012">
        <v>36.35</v>
      </c>
      <c r="P85" s="1012"/>
      <c r="Q85" s="1012">
        <v>36.35</v>
      </c>
      <c r="R85" s="1002">
        <v>36.35</v>
      </c>
      <c r="S85" s="1012">
        <v>37.44</v>
      </c>
      <c r="T85" s="1012"/>
      <c r="U85" s="1012">
        <v>37.44</v>
      </c>
      <c r="V85" s="1002"/>
      <c r="W85" s="816"/>
      <c r="X85" s="816"/>
      <c r="Y85" s="816"/>
    </row>
    <row r="86" spans="1:25">
      <c r="A86" s="998" t="s">
        <v>17</v>
      </c>
      <c r="B86" s="1028" t="s">
        <v>989</v>
      </c>
      <c r="C86" s="984"/>
      <c r="D86" s="984"/>
      <c r="E86" s="984"/>
      <c r="F86" s="984"/>
      <c r="G86" s="984"/>
      <c r="H86" s="984"/>
      <c r="I86" s="984"/>
      <c r="J86" s="984"/>
      <c r="K86" s="984"/>
      <c r="L86" s="1009" t="s">
        <v>1170</v>
      </c>
      <c r="M86" s="1017" t="s">
        <v>927</v>
      </c>
      <c r="N86" s="1018" t="s">
        <v>314</v>
      </c>
      <c r="O86" s="1031">
        <v>8.3600000000000012</v>
      </c>
      <c r="P86" s="1031">
        <v>0</v>
      </c>
      <c r="Q86" s="1031">
        <v>8.3600000000000012</v>
      </c>
      <c r="R86" s="1031">
        <v>8.3600000000000012</v>
      </c>
      <c r="S86" s="1031">
        <v>8.3600000000000012</v>
      </c>
      <c r="T86" s="1031">
        <v>0</v>
      </c>
      <c r="U86" s="1031">
        <v>8.3600000000000012</v>
      </c>
      <c r="V86" s="1002"/>
      <c r="W86" s="816"/>
      <c r="X86" s="816"/>
      <c r="Y86" s="816"/>
    </row>
    <row r="87" spans="1:25">
      <c r="A87" s="998" t="s">
        <v>17</v>
      </c>
      <c r="B87" s="1028" t="s">
        <v>984</v>
      </c>
      <c r="C87" s="984"/>
      <c r="D87" s="984"/>
      <c r="E87" s="984"/>
      <c r="F87" s="984"/>
      <c r="G87" s="984"/>
      <c r="H87" s="984"/>
      <c r="I87" s="984"/>
      <c r="J87" s="984"/>
      <c r="K87" s="984"/>
      <c r="L87" s="1009" t="s">
        <v>1171</v>
      </c>
      <c r="M87" s="1017" t="s">
        <v>928</v>
      </c>
      <c r="N87" s="1018" t="s">
        <v>486</v>
      </c>
      <c r="O87" s="1012">
        <v>36.35</v>
      </c>
      <c r="P87" s="1012">
        <v>0</v>
      </c>
      <c r="Q87" s="1012">
        <v>36.35</v>
      </c>
      <c r="R87" s="1002">
        <v>36.35</v>
      </c>
      <c r="S87" s="1012">
        <v>37.44</v>
      </c>
      <c r="T87" s="1012">
        <v>0</v>
      </c>
      <c r="U87" s="1012">
        <v>38.11</v>
      </c>
      <c r="V87" s="1002"/>
      <c r="W87" s="816"/>
      <c r="X87" s="816"/>
      <c r="Y87" s="816"/>
    </row>
    <row r="88" spans="1:25">
      <c r="A88" s="998" t="s">
        <v>17</v>
      </c>
      <c r="B88" s="1028"/>
      <c r="C88" s="984"/>
      <c r="D88" s="984"/>
      <c r="E88" s="984"/>
      <c r="F88" s="984"/>
      <c r="G88" s="984"/>
      <c r="H88" s="984"/>
      <c r="I88" s="984"/>
      <c r="J88" s="984"/>
      <c r="K88" s="984"/>
      <c r="L88" s="1009" t="s">
        <v>1172</v>
      </c>
      <c r="M88" s="1017" t="s">
        <v>487</v>
      </c>
      <c r="N88" s="1018" t="s">
        <v>142</v>
      </c>
      <c r="O88" s="1002">
        <v>100</v>
      </c>
      <c r="P88" s="1002">
        <v>0</v>
      </c>
      <c r="Q88" s="1002">
        <v>100</v>
      </c>
      <c r="R88" s="1002"/>
      <c r="S88" s="1002">
        <v>100</v>
      </c>
      <c r="T88" s="1002">
        <v>0</v>
      </c>
      <c r="U88" s="1002">
        <v>101.78952991452992</v>
      </c>
      <c r="V88" s="1002"/>
      <c r="W88" s="816"/>
      <c r="X88" s="816"/>
      <c r="Y88" s="816"/>
    </row>
    <row r="89" spans="1:25">
      <c r="A89" s="998" t="s">
        <v>17</v>
      </c>
      <c r="B89" s="1028"/>
      <c r="C89" s="984"/>
      <c r="D89" s="984"/>
      <c r="E89" s="984"/>
      <c r="F89" s="984"/>
      <c r="G89" s="984"/>
      <c r="H89" s="984"/>
      <c r="I89" s="984"/>
      <c r="J89" s="984"/>
      <c r="K89" s="984"/>
      <c r="L89" s="1009" t="s">
        <v>1173</v>
      </c>
      <c r="M89" s="1017" t="s">
        <v>488</v>
      </c>
      <c r="N89" s="1018" t="s">
        <v>486</v>
      </c>
      <c r="O89" s="1012">
        <v>36.657296650717704</v>
      </c>
      <c r="P89" s="1012">
        <v>0</v>
      </c>
      <c r="Q89" s="1012">
        <v>36.657296650717704</v>
      </c>
      <c r="R89" s="1002">
        <v>36.657296650717704</v>
      </c>
      <c r="S89" s="1012">
        <v>37.44</v>
      </c>
      <c r="T89" s="1012">
        <v>0</v>
      </c>
      <c r="U89" s="1012">
        <v>38.11</v>
      </c>
      <c r="V89" s="1002"/>
      <c r="W89" s="816"/>
      <c r="X89" s="816"/>
      <c r="Y89" s="816"/>
    </row>
    <row r="90" spans="1:25" s="479" customFormat="1">
      <c r="A90" s="1003" t="s">
        <v>17</v>
      </c>
      <c r="B90" s="1032"/>
      <c r="C90" s="1004"/>
      <c r="D90" s="1004"/>
      <c r="E90" s="1004"/>
      <c r="F90" s="1004"/>
      <c r="G90" s="1004"/>
      <c r="H90" s="1004"/>
      <c r="I90" s="1004"/>
      <c r="J90" s="1004"/>
      <c r="K90" s="1004"/>
      <c r="L90" s="1005" t="s">
        <v>138</v>
      </c>
      <c r="M90" s="1022" t="s">
        <v>1227</v>
      </c>
      <c r="N90" s="1016" t="s">
        <v>355</v>
      </c>
      <c r="O90" s="1001">
        <v>590.91562200956946</v>
      </c>
      <c r="P90" s="1001">
        <v>0</v>
      </c>
      <c r="Q90" s="1001">
        <v>590.91562200956946</v>
      </c>
      <c r="R90" s="1001">
        <v>585.9620000000001</v>
      </c>
      <c r="S90" s="1001">
        <v>590.91562200956946</v>
      </c>
      <c r="T90" s="1001">
        <v>0</v>
      </c>
      <c r="U90" s="1001">
        <v>608.98313397129186</v>
      </c>
      <c r="V90" s="1001">
        <v>3.0575451534482894</v>
      </c>
      <c r="W90" s="1008"/>
      <c r="X90" s="1008"/>
      <c r="Y90" s="1008"/>
    </row>
    <row r="91" spans="1:25" s="479" customFormat="1">
      <c r="A91" s="1003" t="s">
        <v>17</v>
      </c>
      <c r="B91" s="1028" t="s">
        <v>993</v>
      </c>
      <c r="C91" s="1004"/>
      <c r="D91" s="1004"/>
      <c r="E91" s="1004"/>
      <c r="F91" s="1004"/>
      <c r="G91" s="1004"/>
      <c r="H91" s="1004"/>
      <c r="I91" s="1004"/>
      <c r="J91" s="1004"/>
      <c r="K91" s="1004"/>
      <c r="L91" s="1005" t="s">
        <v>139</v>
      </c>
      <c r="M91" s="1022" t="s">
        <v>489</v>
      </c>
      <c r="N91" s="1016" t="s">
        <v>314</v>
      </c>
      <c r="O91" s="1029">
        <v>16.12</v>
      </c>
      <c r="P91" s="1029">
        <v>0</v>
      </c>
      <c r="Q91" s="1029">
        <v>16.12</v>
      </c>
      <c r="R91" s="1029">
        <v>16.12</v>
      </c>
      <c r="S91" s="1029">
        <v>16.12</v>
      </c>
      <c r="T91" s="1029">
        <v>0</v>
      </c>
      <c r="U91" s="1029">
        <v>16.12</v>
      </c>
      <c r="V91" s="1001"/>
      <c r="W91" s="1008"/>
      <c r="X91" s="1008"/>
      <c r="Y91" s="1008"/>
    </row>
    <row r="92" spans="1:25">
      <c r="A92" s="998" t="s">
        <v>17</v>
      </c>
      <c r="B92" s="1028" t="s">
        <v>990</v>
      </c>
      <c r="C92" s="984"/>
      <c r="D92" s="984"/>
      <c r="E92" s="984"/>
      <c r="F92" s="984"/>
      <c r="G92" s="984"/>
      <c r="H92" s="984"/>
      <c r="I92" s="984"/>
      <c r="J92" s="984"/>
      <c r="K92" s="984"/>
      <c r="L92" s="1009" t="s">
        <v>1174</v>
      </c>
      <c r="M92" s="1017" t="s">
        <v>976</v>
      </c>
      <c r="N92" s="1018" t="s">
        <v>314</v>
      </c>
      <c r="O92" s="1030">
        <v>8.06</v>
      </c>
      <c r="P92" s="1030">
        <v>0</v>
      </c>
      <c r="Q92" s="1030">
        <v>8.06</v>
      </c>
      <c r="R92" s="1031">
        <v>8.06</v>
      </c>
      <c r="S92" s="1030">
        <v>8.06</v>
      </c>
      <c r="T92" s="1030">
        <v>0</v>
      </c>
      <c r="U92" s="1030">
        <v>8.06</v>
      </c>
      <c r="V92" s="1002"/>
      <c r="W92" s="816"/>
      <c r="X92" s="816"/>
      <c r="Y92" s="816"/>
    </row>
    <row r="93" spans="1:25">
      <c r="A93" s="998" t="s">
        <v>17</v>
      </c>
      <c r="B93" s="1028" t="s">
        <v>986</v>
      </c>
      <c r="C93" s="984"/>
      <c r="D93" s="984"/>
      <c r="E93" s="984"/>
      <c r="F93" s="984"/>
      <c r="G93" s="984"/>
      <c r="H93" s="984"/>
      <c r="I93" s="984"/>
      <c r="J93" s="984"/>
      <c r="K93" s="984"/>
      <c r="L93" s="1009" t="s">
        <v>1175</v>
      </c>
      <c r="M93" s="1017" t="s">
        <v>977</v>
      </c>
      <c r="N93" s="1018" t="s">
        <v>486</v>
      </c>
      <c r="O93" s="1012">
        <v>36.35</v>
      </c>
      <c r="P93" s="1012">
        <v>0</v>
      </c>
      <c r="Q93" s="1012">
        <v>36.35</v>
      </c>
      <c r="R93" s="1002">
        <v>36.35</v>
      </c>
      <c r="S93" s="1012">
        <v>37.44</v>
      </c>
      <c r="T93" s="1012">
        <v>0</v>
      </c>
      <c r="U93" s="1012">
        <v>37.44</v>
      </c>
      <c r="V93" s="1002"/>
      <c r="W93" s="816"/>
      <c r="X93" s="816"/>
      <c r="Y93" s="816"/>
    </row>
    <row r="94" spans="1:25">
      <c r="A94" s="998" t="s">
        <v>17</v>
      </c>
      <c r="B94" s="1028" t="s">
        <v>991</v>
      </c>
      <c r="C94" s="984"/>
      <c r="D94" s="984"/>
      <c r="E94" s="984"/>
      <c r="F94" s="984"/>
      <c r="G94" s="984"/>
      <c r="H94" s="984"/>
      <c r="I94" s="984"/>
      <c r="J94" s="984"/>
      <c r="K94" s="984"/>
      <c r="L94" s="1009" t="s">
        <v>1176</v>
      </c>
      <c r="M94" s="1017" t="s">
        <v>978</v>
      </c>
      <c r="N94" s="1018" t="s">
        <v>314</v>
      </c>
      <c r="O94" s="1031">
        <v>8.06</v>
      </c>
      <c r="P94" s="1031">
        <v>0</v>
      </c>
      <c r="Q94" s="1031">
        <v>8.06</v>
      </c>
      <c r="R94" s="1031">
        <v>8.06</v>
      </c>
      <c r="S94" s="1031">
        <v>8.06</v>
      </c>
      <c r="T94" s="1031">
        <v>0</v>
      </c>
      <c r="U94" s="1031">
        <v>8.06</v>
      </c>
      <c r="V94" s="1002"/>
      <c r="W94" s="816"/>
      <c r="X94" s="816"/>
      <c r="Y94" s="816"/>
    </row>
    <row r="95" spans="1:25">
      <c r="A95" s="998" t="s">
        <v>17</v>
      </c>
      <c r="B95" s="1028" t="s">
        <v>985</v>
      </c>
      <c r="C95" s="984"/>
      <c r="D95" s="984"/>
      <c r="E95" s="984"/>
      <c r="F95" s="984"/>
      <c r="G95" s="984"/>
      <c r="H95" s="984"/>
      <c r="I95" s="984"/>
      <c r="J95" s="984"/>
      <c r="K95" s="984"/>
      <c r="L95" s="1009" t="s">
        <v>1177</v>
      </c>
      <c r="M95" s="1017" t="s">
        <v>979</v>
      </c>
      <c r="N95" s="1018" t="s">
        <v>486</v>
      </c>
      <c r="O95" s="1012">
        <v>36.35</v>
      </c>
      <c r="P95" s="1012">
        <v>0</v>
      </c>
      <c r="Q95" s="1012">
        <v>36.35</v>
      </c>
      <c r="R95" s="1002">
        <v>36.35</v>
      </c>
      <c r="S95" s="1012">
        <v>37.44</v>
      </c>
      <c r="T95" s="1012">
        <v>0</v>
      </c>
      <c r="U95" s="1012">
        <v>38.11</v>
      </c>
      <c r="V95" s="1002"/>
      <c r="W95" s="816"/>
      <c r="X95" s="816"/>
      <c r="Y95" s="816"/>
    </row>
    <row r="96" spans="1:25">
      <c r="A96" s="1033"/>
      <c r="B96" s="984"/>
      <c r="C96" s="984"/>
      <c r="D96" s="984"/>
      <c r="E96" s="984"/>
      <c r="F96" s="984"/>
      <c r="G96" s="984"/>
      <c r="H96" s="984"/>
      <c r="I96" s="984"/>
      <c r="J96" s="984"/>
      <c r="K96" s="984"/>
      <c r="L96" s="1034"/>
      <c r="M96" s="1035"/>
      <c r="N96" s="1034"/>
      <c r="O96" s="985"/>
      <c r="P96" s="985"/>
      <c r="Q96" s="985"/>
      <c r="R96" s="985"/>
      <c r="S96" s="985"/>
      <c r="T96" s="985"/>
      <c r="U96" s="985"/>
      <c r="V96" s="985"/>
      <c r="W96" s="985"/>
      <c r="X96" s="985"/>
      <c r="Y96" s="985"/>
    </row>
    <row r="97" spans="1:25">
      <c r="A97" s="984"/>
      <c r="B97" s="984"/>
      <c r="C97" s="984"/>
      <c r="D97" s="984"/>
      <c r="E97" s="984"/>
      <c r="F97" s="984"/>
      <c r="G97" s="984"/>
      <c r="H97" s="984"/>
      <c r="I97" s="984"/>
      <c r="J97" s="984"/>
      <c r="K97" s="984"/>
      <c r="L97" s="989" t="s">
        <v>1274</v>
      </c>
      <c r="M97" s="989"/>
      <c r="N97" s="989"/>
      <c r="O97" s="989"/>
      <c r="P97" s="989"/>
      <c r="Q97" s="989"/>
      <c r="R97" s="989"/>
      <c r="S97" s="989"/>
      <c r="T97" s="989"/>
      <c r="U97" s="989"/>
      <c r="V97" s="989"/>
      <c r="W97" s="989"/>
      <c r="X97" s="989"/>
      <c r="Y97" s="989"/>
    </row>
    <row r="98" spans="1:25" ht="14.25" customHeight="1">
      <c r="A98" s="984"/>
      <c r="B98" s="984"/>
      <c r="C98" s="984"/>
      <c r="D98" s="984"/>
      <c r="E98" s="984"/>
      <c r="F98" s="984"/>
      <c r="G98" s="984"/>
      <c r="H98" s="984"/>
      <c r="I98" s="984"/>
      <c r="J98" s="984"/>
      <c r="K98" s="984"/>
      <c r="L98" s="1036" t="s">
        <v>2380</v>
      </c>
      <c r="M98" s="1037"/>
      <c r="N98" s="1037"/>
      <c r="O98" s="1037"/>
      <c r="P98" s="1037"/>
      <c r="Q98" s="1037"/>
      <c r="R98" s="1037"/>
      <c r="S98" s="1037"/>
      <c r="T98" s="1037"/>
      <c r="U98" s="1037"/>
      <c r="V98" s="1037"/>
      <c r="W98" s="1037"/>
      <c r="X98" s="1037"/>
      <c r="Y98" s="1037"/>
    </row>
    <row r="99" spans="1:25" ht="38.25" customHeight="1">
      <c r="A99" s="984"/>
      <c r="B99" s="984"/>
      <c r="C99" s="984"/>
      <c r="D99" s="984"/>
      <c r="E99" s="984"/>
      <c r="F99" s="984"/>
      <c r="G99" s="984"/>
      <c r="H99" s="984"/>
      <c r="I99" s="984"/>
      <c r="J99" s="984"/>
      <c r="K99" s="984" t="s">
        <v>2373</v>
      </c>
      <c r="L99" s="1036" t="s">
        <v>2381</v>
      </c>
      <c r="M99" s="1037"/>
      <c r="N99" s="1037"/>
      <c r="O99" s="1037"/>
      <c r="P99" s="1037"/>
      <c r="Q99" s="1037"/>
      <c r="R99" s="1037"/>
      <c r="S99" s="1037"/>
      <c r="T99" s="1037"/>
      <c r="U99" s="1037"/>
      <c r="V99" s="1037"/>
      <c r="W99" s="1037"/>
      <c r="X99" s="1037"/>
      <c r="Y99" s="1037"/>
    </row>
  </sheetData>
  <sheetProtection formatColumns="0" formatRows="0" autoFilter="0"/>
  <mergeCells count="10">
    <mergeCell ref="L14:L15"/>
    <mergeCell ref="M14:M15"/>
    <mergeCell ref="N14:N15"/>
    <mergeCell ref="W14:W15"/>
    <mergeCell ref="L99:Y99"/>
    <mergeCell ref="X14:X15"/>
    <mergeCell ref="Y14:Y15"/>
    <mergeCell ref="L97:Y97"/>
    <mergeCell ref="L98:Y98"/>
    <mergeCell ref="V14:V15"/>
  </mergeCells>
  <dataValidations count="2">
    <dataValidation type="textLength" operator="lessThanOrEqual" allowBlank="1" showInputMessage="1" showErrorMessage="1" errorTitle="Ошибка" error="Допускается ввод не более 900 символов!" sqref="W17:Y42 W43:Y95">
      <formula1>900</formula1>
    </dataValidation>
    <dataValidation type="decimal" allowBlank="1" showErrorMessage="1" errorTitle="Ошибка" error="Допускается ввод только действительных чисел!" sqref="S84:U89 S32:U33 O69:Q79 S45:U45 S50:U50 O45:Q45 O32:Q33 O92:Q95 O20:Q22 O26:Q26 S26:U26 O84:Q89 S20:U22 O81:Q82 S81:U82 O50:Q50 S69:U79 S92:U95">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K11" zoomScale="70" zoomScaleNormal="100" zoomScaleSheetLayoutView="70" workbookViewId="0">
      <selection activeCell="L63" sqref="L63:P63"/>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996"/>
      <c r="B1" s="996"/>
      <c r="C1" s="996"/>
      <c r="D1" s="996"/>
      <c r="E1" s="996"/>
      <c r="F1" s="996"/>
      <c r="G1" s="996"/>
      <c r="H1" s="996"/>
      <c r="I1" s="996"/>
      <c r="J1" s="996"/>
      <c r="K1" s="996"/>
      <c r="L1" s="1038"/>
      <c r="M1" s="1039"/>
      <c r="N1" s="996">
        <v>2024</v>
      </c>
      <c r="O1" s="996">
        <v>2024</v>
      </c>
      <c r="P1" s="996">
        <v>2024</v>
      </c>
      <c r="Q1" s="996"/>
      <c r="R1" s="996"/>
      <c r="S1" s="996"/>
      <c r="T1" s="996"/>
      <c r="U1" s="996"/>
      <c r="V1" s="996"/>
      <c r="W1" s="996"/>
      <c r="X1" s="996"/>
      <c r="Y1" s="996"/>
      <c r="Z1" s="996"/>
      <c r="AA1" s="996"/>
      <c r="AB1" s="996"/>
      <c r="AC1" s="996"/>
      <c r="AD1" s="996"/>
      <c r="AE1" s="996"/>
    </row>
    <row r="2" spans="1:31" hidden="1">
      <c r="A2" s="996"/>
      <c r="B2" s="996"/>
      <c r="C2" s="996"/>
      <c r="D2" s="996"/>
      <c r="E2" s="996"/>
      <c r="F2" s="996"/>
      <c r="G2" s="996"/>
      <c r="H2" s="996"/>
      <c r="I2" s="996"/>
      <c r="J2" s="996"/>
      <c r="K2" s="996"/>
      <c r="L2" s="1038"/>
      <c r="M2" s="1039"/>
      <c r="N2" s="996" t="s">
        <v>272</v>
      </c>
      <c r="O2" s="996" t="s">
        <v>271</v>
      </c>
      <c r="P2" s="996" t="s">
        <v>1220</v>
      </c>
      <c r="Q2" s="996"/>
      <c r="R2" s="996"/>
      <c r="S2" s="996"/>
      <c r="T2" s="996"/>
      <c r="U2" s="996"/>
      <c r="V2" s="996"/>
      <c r="W2" s="996"/>
      <c r="X2" s="996"/>
      <c r="Y2" s="996"/>
      <c r="Z2" s="996"/>
      <c r="AA2" s="996"/>
      <c r="AB2" s="996"/>
      <c r="AC2" s="996"/>
      <c r="AD2" s="996"/>
      <c r="AE2" s="996"/>
    </row>
    <row r="3" spans="1:31" hidden="1">
      <c r="A3" s="996"/>
      <c r="B3" s="996"/>
      <c r="C3" s="996"/>
      <c r="D3" s="996"/>
      <c r="E3" s="996"/>
      <c r="F3" s="996"/>
      <c r="G3" s="996"/>
      <c r="H3" s="996"/>
      <c r="I3" s="996"/>
      <c r="J3" s="996"/>
      <c r="K3" s="996"/>
      <c r="L3" s="1038"/>
      <c r="M3" s="1039"/>
      <c r="N3" s="996" t="s">
        <v>2403</v>
      </c>
      <c r="O3" s="996" t="s">
        <v>2404</v>
      </c>
      <c r="P3" s="996" t="s">
        <v>2409</v>
      </c>
      <c r="Q3" s="996"/>
      <c r="R3" s="996"/>
      <c r="S3" s="996"/>
      <c r="T3" s="996"/>
      <c r="U3" s="996"/>
      <c r="V3" s="996"/>
      <c r="W3" s="996"/>
      <c r="X3" s="996"/>
      <c r="Y3" s="996"/>
      <c r="Z3" s="996"/>
      <c r="AA3" s="996"/>
      <c r="AB3" s="996"/>
      <c r="AC3" s="996"/>
      <c r="AD3" s="996"/>
      <c r="AE3" s="996"/>
    </row>
    <row r="4" spans="1:31" hidden="1">
      <c r="A4" s="996"/>
      <c r="B4" s="996"/>
      <c r="C4" s="996"/>
      <c r="D4" s="996"/>
      <c r="E4" s="996"/>
      <c r="F4" s="996"/>
      <c r="G4" s="996"/>
      <c r="H4" s="996"/>
      <c r="I4" s="996"/>
      <c r="J4" s="996"/>
      <c r="K4" s="996"/>
      <c r="L4" s="1038"/>
      <c r="M4" s="1039"/>
      <c r="N4" s="996"/>
      <c r="O4" s="996"/>
      <c r="P4" s="996"/>
      <c r="Q4" s="996"/>
      <c r="R4" s="996"/>
      <c r="S4" s="996"/>
      <c r="T4" s="996"/>
      <c r="U4" s="996"/>
      <c r="V4" s="996"/>
      <c r="W4" s="996"/>
      <c r="X4" s="996"/>
      <c r="Y4" s="996"/>
      <c r="Z4" s="996"/>
      <c r="AA4" s="996"/>
      <c r="AB4" s="996"/>
      <c r="AC4" s="996"/>
      <c r="AD4" s="996"/>
      <c r="AE4" s="996"/>
    </row>
    <row r="5" spans="1:31" hidden="1">
      <c r="A5" s="996"/>
      <c r="B5" s="996"/>
      <c r="C5" s="996"/>
      <c r="D5" s="996"/>
      <c r="E5" s="996"/>
      <c r="F5" s="996"/>
      <c r="G5" s="996"/>
      <c r="H5" s="996"/>
      <c r="I5" s="996"/>
      <c r="J5" s="996"/>
      <c r="K5" s="996"/>
      <c r="L5" s="1038"/>
      <c r="M5" s="1039"/>
      <c r="N5" s="996"/>
      <c r="O5" s="996"/>
      <c r="P5" s="996"/>
      <c r="Q5" s="996"/>
      <c r="R5" s="996"/>
      <c r="S5" s="996"/>
      <c r="T5" s="996"/>
      <c r="U5" s="996"/>
      <c r="V5" s="996"/>
      <c r="W5" s="996"/>
      <c r="X5" s="996"/>
      <c r="Y5" s="996"/>
      <c r="Z5" s="996"/>
      <c r="AA5" s="996"/>
      <c r="AB5" s="996"/>
      <c r="AC5" s="996"/>
      <c r="AD5" s="996"/>
      <c r="AE5" s="996"/>
    </row>
    <row r="6" spans="1:31" hidden="1">
      <c r="A6" s="996"/>
      <c r="B6" s="996"/>
      <c r="C6" s="996"/>
      <c r="D6" s="996"/>
      <c r="E6" s="996"/>
      <c r="F6" s="996"/>
      <c r="G6" s="996"/>
      <c r="H6" s="996"/>
      <c r="I6" s="996"/>
      <c r="J6" s="996"/>
      <c r="K6" s="996"/>
      <c r="L6" s="1038"/>
      <c r="M6" s="1039"/>
      <c r="N6" s="996"/>
      <c r="O6" s="996"/>
      <c r="P6" s="996"/>
      <c r="Q6" s="996"/>
      <c r="R6" s="996"/>
      <c r="S6" s="996"/>
      <c r="T6" s="996"/>
      <c r="U6" s="996"/>
      <c r="V6" s="996"/>
      <c r="W6" s="996"/>
      <c r="X6" s="996"/>
      <c r="Y6" s="996"/>
      <c r="Z6" s="996"/>
      <c r="AA6" s="996"/>
      <c r="AB6" s="996"/>
      <c r="AC6" s="996"/>
      <c r="AD6" s="996"/>
      <c r="AE6" s="996"/>
    </row>
    <row r="7" spans="1:31" hidden="1">
      <c r="A7" s="996"/>
      <c r="B7" s="996"/>
      <c r="C7" s="996"/>
      <c r="D7" s="996"/>
      <c r="E7" s="996"/>
      <c r="F7" s="996"/>
      <c r="G7" s="996"/>
      <c r="H7" s="996"/>
      <c r="I7" s="996"/>
      <c r="J7" s="996"/>
      <c r="K7" s="996"/>
      <c r="L7" s="1038"/>
      <c r="M7" s="1039"/>
      <c r="N7" s="996"/>
      <c r="O7" s="996"/>
      <c r="P7" s="996"/>
      <c r="Q7" s="996"/>
      <c r="R7" s="996"/>
      <c r="S7" s="996"/>
      <c r="T7" s="996"/>
      <c r="U7" s="996"/>
      <c r="V7" s="996"/>
      <c r="W7" s="996"/>
      <c r="X7" s="996"/>
      <c r="Y7" s="996"/>
      <c r="Z7" s="996"/>
      <c r="AA7" s="996"/>
      <c r="AB7" s="996"/>
      <c r="AC7" s="996"/>
      <c r="AD7" s="996"/>
      <c r="AE7" s="996"/>
    </row>
    <row r="8" spans="1:31" hidden="1">
      <c r="A8" s="996"/>
      <c r="B8" s="996"/>
      <c r="C8" s="996"/>
      <c r="D8" s="996"/>
      <c r="E8" s="996"/>
      <c r="F8" s="996"/>
      <c r="G8" s="996"/>
      <c r="H8" s="996"/>
      <c r="I8" s="996"/>
      <c r="J8" s="996"/>
      <c r="K8" s="996"/>
      <c r="L8" s="1038"/>
      <c r="M8" s="1039"/>
      <c r="N8" s="996"/>
      <c r="O8" s="996"/>
      <c r="P8" s="996"/>
      <c r="Q8" s="996"/>
      <c r="R8" s="996"/>
      <c r="S8" s="996"/>
      <c r="T8" s="996"/>
      <c r="U8" s="996"/>
      <c r="V8" s="996"/>
      <c r="W8" s="996"/>
      <c r="X8" s="996"/>
      <c r="Y8" s="996"/>
      <c r="Z8" s="996"/>
      <c r="AA8" s="996"/>
      <c r="AB8" s="996"/>
      <c r="AC8" s="996"/>
      <c r="AD8" s="996"/>
      <c r="AE8" s="996"/>
    </row>
    <row r="9" spans="1:31" hidden="1">
      <c r="A9" s="996"/>
      <c r="B9" s="996"/>
      <c r="C9" s="996"/>
      <c r="D9" s="996"/>
      <c r="E9" s="996"/>
      <c r="F9" s="996"/>
      <c r="G9" s="996"/>
      <c r="H9" s="996"/>
      <c r="I9" s="996"/>
      <c r="J9" s="996"/>
      <c r="K9" s="996"/>
      <c r="L9" s="1038"/>
      <c r="M9" s="1039"/>
      <c r="N9" s="996"/>
      <c r="O9" s="996"/>
      <c r="P9" s="996"/>
      <c r="Q9" s="996"/>
      <c r="R9" s="996"/>
      <c r="S9" s="996"/>
      <c r="T9" s="996"/>
      <c r="U9" s="996"/>
      <c r="V9" s="996"/>
      <c r="W9" s="996"/>
      <c r="X9" s="996"/>
      <c r="Y9" s="996"/>
      <c r="Z9" s="996"/>
      <c r="AA9" s="996"/>
      <c r="AB9" s="996"/>
      <c r="AC9" s="996"/>
      <c r="AD9" s="996"/>
      <c r="AE9" s="996"/>
    </row>
    <row r="10" spans="1:31" hidden="1">
      <c r="A10" s="996"/>
      <c r="B10" s="996"/>
      <c r="C10" s="996"/>
      <c r="D10" s="996"/>
      <c r="E10" s="996"/>
      <c r="F10" s="996"/>
      <c r="G10" s="996"/>
      <c r="H10" s="996"/>
      <c r="I10" s="996"/>
      <c r="J10" s="996"/>
      <c r="K10" s="996"/>
      <c r="L10" s="1038"/>
      <c r="M10" s="1039"/>
      <c r="N10" s="996"/>
      <c r="O10" s="996"/>
      <c r="P10" s="996"/>
      <c r="Q10" s="996"/>
      <c r="R10" s="996"/>
      <c r="S10" s="996"/>
      <c r="T10" s="996"/>
      <c r="U10" s="996"/>
      <c r="V10" s="996"/>
      <c r="W10" s="996"/>
      <c r="X10" s="996"/>
      <c r="Y10" s="996"/>
      <c r="Z10" s="996"/>
      <c r="AA10" s="996"/>
      <c r="AB10" s="996"/>
      <c r="AC10" s="996"/>
      <c r="AD10" s="996"/>
      <c r="AE10" s="996"/>
    </row>
    <row r="11" spans="1:31" ht="15" hidden="1" customHeight="1">
      <c r="A11" s="996"/>
      <c r="B11" s="996"/>
      <c r="C11" s="996"/>
      <c r="D11" s="996"/>
      <c r="E11" s="996"/>
      <c r="F11" s="996"/>
      <c r="G11" s="996"/>
      <c r="H11" s="996"/>
      <c r="I11" s="996"/>
      <c r="J11" s="996"/>
      <c r="K11" s="996"/>
      <c r="L11" s="1040"/>
      <c r="M11" s="1039"/>
      <c r="N11" s="996"/>
      <c r="O11" s="996"/>
      <c r="P11" s="996"/>
      <c r="Q11" s="996"/>
      <c r="R11" s="996"/>
      <c r="S11" s="996"/>
      <c r="T11" s="996"/>
      <c r="U11" s="996"/>
      <c r="V11" s="996"/>
      <c r="W11" s="996"/>
      <c r="X11" s="996"/>
      <c r="Y11" s="996"/>
      <c r="Z11" s="996"/>
      <c r="AA11" s="996"/>
      <c r="AB11" s="996"/>
      <c r="AC11" s="996"/>
      <c r="AD11" s="996"/>
      <c r="AE11" s="996"/>
    </row>
    <row r="12" spans="1:31" s="282" customFormat="1" ht="24" customHeight="1">
      <c r="A12" s="877"/>
      <c r="B12" s="877"/>
      <c r="C12" s="877"/>
      <c r="D12" s="877"/>
      <c r="E12" s="877"/>
      <c r="F12" s="877"/>
      <c r="G12" s="877"/>
      <c r="H12" s="877"/>
      <c r="I12" s="877"/>
      <c r="J12" s="877"/>
      <c r="K12" s="877"/>
      <c r="L12" s="373" t="s">
        <v>1195</v>
      </c>
      <c r="M12" s="333"/>
      <c r="N12" s="333"/>
      <c r="O12" s="333"/>
      <c r="P12" s="333"/>
      <c r="Q12" s="877"/>
      <c r="R12" s="877"/>
      <c r="S12" s="877"/>
      <c r="T12" s="877"/>
      <c r="U12" s="877"/>
      <c r="V12" s="877"/>
      <c r="W12" s="877"/>
      <c r="X12" s="877"/>
      <c r="Y12" s="877"/>
      <c r="Z12" s="877"/>
      <c r="AA12" s="877"/>
      <c r="AB12" s="877"/>
      <c r="AC12" s="877"/>
      <c r="AD12" s="877"/>
      <c r="AE12" s="877"/>
    </row>
    <row r="13" spans="1:31">
      <c r="A13" s="996"/>
      <c r="B13" s="996"/>
      <c r="C13" s="996"/>
      <c r="D13" s="996"/>
      <c r="E13" s="996"/>
      <c r="F13" s="996"/>
      <c r="G13" s="996"/>
      <c r="H13" s="996"/>
      <c r="I13" s="996"/>
      <c r="J13" s="996"/>
      <c r="K13" s="996"/>
      <c r="L13" s="1039"/>
      <c r="M13" s="1039"/>
      <c r="N13" s="1039"/>
      <c r="O13" s="996"/>
      <c r="P13" s="996"/>
      <c r="Q13" s="996"/>
      <c r="R13" s="996"/>
      <c r="S13" s="996"/>
      <c r="T13" s="996"/>
      <c r="U13" s="996"/>
      <c r="V13" s="996"/>
      <c r="W13" s="996"/>
      <c r="X13" s="996"/>
      <c r="Y13" s="996"/>
      <c r="Z13" s="996"/>
      <c r="AA13" s="996"/>
      <c r="AB13" s="996"/>
      <c r="AC13" s="996"/>
      <c r="AD13" s="996"/>
      <c r="AE13" s="1039"/>
    </row>
    <row r="14" spans="1:31" s="282" customFormat="1">
      <c r="A14" s="877"/>
      <c r="B14" s="877"/>
      <c r="C14" s="877"/>
      <c r="D14" s="877"/>
      <c r="E14" s="877"/>
      <c r="F14" s="877"/>
      <c r="G14" s="877" t="b">
        <v>1</v>
      </c>
      <c r="H14" s="877"/>
      <c r="I14" s="877"/>
      <c r="J14" s="877"/>
      <c r="K14" s="877"/>
      <c r="L14" s="1041" t="s">
        <v>1196</v>
      </c>
      <c r="M14" s="1042"/>
      <c r="N14" s="1042"/>
      <c r="O14" s="1042"/>
      <c r="P14" s="1042"/>
      <c r="Q14" s="877"/>
      <c r="R14" s="877"/>
      <c r="S14" s="877"/>
      <c r="T14" s="877"/>
      <c r="U14" s="877"/>
      <c r="V14" s="877"/>
      <c r="W14" s="877"/>
      <c r="X14" s="877"/>
      <c r="Y14" s="877"/>
      <c r="Z14" s="877"/>
      <c r="AA14" s="877"/>
      <c r="AB14" s="877"/>
      <c r="AC14" s="877"/>
      <c r="AD14" s="877"/>
      <c r="AE14" s="877"/>
    </row>
    <row r="15" spans="1:31">
      <c r="A15" s="996"/>
      <c r="B15" s="996"/>
      <c r="C15" s="996"/>
      <c r="D15" s="996"/>
      <c r="E15" s="996"/>
      <c r="F15" s="996"/>
      <c r="G15" s="877" t="b">
        <v>1</v>
      </c>
      <c r="H15" s="996"/>
      <c r="I15" s="996"/>
      <c r="J15" s="996"/>
      <c r="K15" s="996"/>
      <c r="L15" s="1043" t="s">
        <v>120</v>
      </c>
      <c r="M15" s="1043" t="s">
        <v>141</v>
      </c>
      <c r="N15" s="1044" t="s">
        <v>2397</v>
      </c>
      <c r="O15" s="1045"/>
      <c r="P15" s="1046"/>
      <c r="Q15" s="996"/>
      <c r="R15" s="996"/>
      <c r="S15" s="996"/>
      <c r="T15" s="996"/>
      <c r="U15" s="996"/>
      <c r="V15" s="996"/>
      <c r="W15" s="996"/>
      <c r="X15" s="996"/>
      <c r="Y15" s="996"/>
      <c r="Z15" s="996"/>
      <c r="AA15" s="996"/>
      <c r="AB15" s="996"/>
      <c r="AC15" s="996"/>
      <c r="AD15" s="996"/>
      <c r="AE15" s="996"/>
    </row>
    <row r="16" spans="1:31" ht="33.75">
      <c r="A16" s="996"/>
      <c r="B16" s="996"/>
      <c r="C16" s="996"/>
      <c r="D16" s="996"/>
      <c r="E16" s="996"/>
      <c r="F16" s="996"/>
      <c r="G16" s="877" t="b">
        <v>1</v>
      </c>
      <c r="H16" s="996"/>
      <c r="I16" s="996"/>
      <c r="J16" s="996"/>
      <c r="K16" s="996"/>
      <c r="L16" s="1043"/>
      <c r="M16" s="1043"/>
      <c r="N16" s="1047" t="s">
        <v>272</v>
      </c>
      <c r="O16" s="1047" t="s">
        <v>271</v>
      </c>
      <c r="P16" s="1047" t="s">
        <v>1220</v>
      </c>
      <c r="Q16" s="996"/>
      <c r="R16" s="996"/>
      <c r="S16" s="996"/>
      <c r="T16" s="996"/>
      <c r="U16" s="996"/>
      <c r="V16" s="996"/>
      <c r="W16" s="996"/>
      <c r="X16" s="996"/>
      <c r="Y16" s="996"/>
      <c r="Z16" s="996"/>
      <c r="AA16" s="996"/>
      <c r="AB16" s="996"/>
      <c r="AC16" s="996"/>
      <c r="AD16" s="996"/>
      <c r="AE16" s="996"/>
    </row>
    <row r="17" spans="1:31" s="556" customFormat="1">
      <c r="A17" s="808" t="s">
        <v>17</v>
      </c>
      <c r="B17" s="996"/>
      <c r="C17" s="996"/>
      <c r="D17" s="996"/>
      <c r="E17" s="996"/>
      <c r="F17" s="996" t="s">
        <v>824</v>
      </c>
      <c r="G17" s="877"/>
      <c r="H17" s="996"/>
      <c r="I17" s="996"/>
      <c r="J17" s="996"/>
      <c r="K17" s="996"/>
      <c r="L17" s="1048" t="s">
        <v>15</v>
      </c>
      <c r="M17" s="1049"/>
      <c r="N17" s="1050" t="s">
        <v>2392</v>
      </c>
      <c r="O17" s="1051"/>
      <c r="P17" s="1052"/>
      <c r="Q17" s="996"/>
      <c r="R17" s="996"/>
      <c r="S17" s="996"/>
      <c r="T17" s="996"/>
      <c r="U17" s="996"/>
      <c r="V17" s="996"/>
      <c r="W17" s="996"/>
      <c r="X17" s="996"/>
      <c r="Y17" s="996"/>
      <c r="Z17" s="996"/>
      <c r="AA17" s="996"/>
      <c r="AB17" s="996"/>
      <c r="AC17" s="996"/>
      <c r="AD17" s="996"/>
      <c r="AE17" s="996"/>
    </row>
    <row r="18" spans="1:31" s="556" customFormat="1">
      <c r="A18" s="996">
        <v>1</v>
      </c>
      <c r="B18" s="996"/>
      <c r="C18" s="996"/>
      <c r="D18" s="996"/>
      <c r="E18" s="996"/>
      <c r="F18" s="996"/>
      <c r="G18" s="996"/>
      <c r="H18" s="996"/>
      <c r="I18" s="996"/>
      <c r="J18" s="996"/>
      <c r="K18" s="996"/>
      <c r="L18" s="1053" t="s">
        <v>491</v>
      </c>
      <c r="M18" s="1054"/>
      <c r="N18" s="1050" t="s">
        <v>1231</v>
      </c>
      <c r="O18" s="1055"/>
      <c r="P18" s="1056"/>
      <c r="Q18" s="996"/>
      <c r="R18" s="996"/>
      <c r="S18" s="996"/>
      <c r="T18" s="996"/>
      <c r="U18" s="996"/>
      <c r="V18" s="996"/>
      <c r="W18" s="996"/>
      <c r="X18" s="996"/>
      <c r="Y18" s="996"/>
      <c r="Z18" s="996"/>
      <c r="AA18" s="996"/>
      <c r="AB18" s="996"/>
      <c r="AC18" s="996"/>
      <c r="AD18" s="996"/>
      <c r="AE18" s="996"/>
    </row>
    <row r="19" spans="1:31" s="556" customFormat="1">
      <c r="A19" s="996">
        <v>1</v>
      </c>
      <c r="B19" s="996"/>
      <c r="C19" s="996"/>
      <c r="D19" s="996"/>
      <c r="E19" s="996"/>
      <c r="F19" s="996"/>
      <c r="G19" s="996"/>
      <c r="H19" s="996"/>
      <c r="I19" s="996"/>
      <c r="J19" s="996"/>
      <c r="K19" s="996"/>
      <c r="L19" s="1053" t="s">
        <v>492</v>
      </c>
      <c r="M19" s="1054"/>
      <c r="N19" s="1050" t="s">
        <v>924</v>
      </c>
      <c r="O19" s="1055"/>
      <c r="P19" s="1056"/>
      <c r="Q19" s="996"/>
      <c r="R19" s="996"/>
      <c r="S19" s="996"/>
      <c r="T19" s="996"/>
      <c r="U19" s="996"/>
      <c r="V19" s="996"/>
      <c r="W19" s="996"/>
      <c r="X19" s="996"/>
      <c r="Y19" s="996"/>
      <c r="Z19" s="996"/>
      <c r="AA19" s="996"/>
      <c r="AB19" s="996"/>
      <c r="AC19" s="996"/>
      <c r="AD19" s="996"/>
      <c r="AE19" s="996"/>
    </row>
    <row r="20" spans="1:31" s="556" customFormat="1">
      <c r="A20" s="996">
        <v>1</v>
      </c>
      <c r="B20" s="996"/>
      <c r="C20" s="996"/>
      <c r="D20" s="996"/>
      <c r="E20" s="996"/>
      <c r="F20" s="996"/>
      <c r="G20" s="996"/>
      <c r="H20" s="996"/>
      <c r="I20" s="996"/>
      <c r="J20" s="996"/>
      <c r="K20" s="996"/>
      <c r="L20" s="1053" t="s">
        <v>267</v>
      </c>
      <c r="M20" s="1054"/>
      <c r="N20" s="1050">
        <v>0</v>
      </c>
      <c r="O20" s="1055"/>
      <c r="P20" s="1056"/>
      <c r="Q20" s="996"/>
      <c r="R20" s="996"/>
      <c r="S20" s="996"/>
      <c r="T20" s="996"/>
      <c r="U20" s="996"/>
      <c r="V20" s="996"/>
      <c r="W20" s="996"/>
      <c r="X20" s="996"/>
      <c r="Y20" s="996"/>
      <c r="Z20" s="996"/>
      <c r="AA20" s="996"/>
      <c r="AB20" s="996"/>
      <c r="AC20" s="996"/>
      <c r="AD20" s="996"/>
      <c r="AE20" s="996"/>
    </row>
    <row r="21" spans="1:31" s="556" customFormat="1">
      <c r="A21" s="996">
        <v>1</v>
      </c>
      <c r="B21" s="996"/>
      <c r="C21" s="996"/>
      <c r="D21" s="996"/>
      <c r="E21" s="996"/>
      <c r="F21" s="996"/>
      <c r="G21" s="996" t="b">
        <v>1</v>
      </c>
      <c r="H21" s="996"/>
      <c r="I21" s="996"/>
      <c r="J21" s="996"/>
      <c r="K21" s="996"/>
      <c r="L21" s="1057" t="s">
        <v>493</v>
      </c>
      <c r="M21" s="1058"/>
      <c r="N21" s="1059"/>
      <c r="O21" s="1059"/>
      <c r="P21" s="1060"/>
      <c r="Q21" s="996"/>
      <c r="R21" s="996"/>
      <c r="S21" s="996"/>
      <c r="T21" s="996"/>
      <c r="U21" s="996"/>
      <c r="V21" s="996"/>
      <c r="W21" s="996"/>
      <c r="X21" s="996"/>
      <c r="Y21" s="996"/>
      <c r="Z21" s="996"/>
      <c r="AA21" s="996"/>
      <c r="AB21" s="996"/>
      <c r="AC21" s="996"/>
      <c r="AD21" s="996"/>
      <c r="AE21" s="996"/>
    </row>
    <row r="22" spans="1:31" s="340" customFormat="1">
      <c r="A22" s="996">
        <v>1</v>
      </c>
      <c r="B22" s="996" t="s">
        <v>983</v>
      </c>
      <c r="C22" s="1061"/>
      <c r="D22" s="1061"/>
      <c r="E22" s="1061"/>
      <c r="F22" s="1061"/>
      <c r="G22" s="996" t="b">
        <v>1</v>
      </c>
      <c r="H22" s="1061"/>
      <c r="I22" s="1061"/>
      <c r="J22" s="1061"/>
      <c r="K22" s="1061"/>
      <c r="L22" s="1062" t="s">
        <v>929</v>
      </c>
      <c r="M22" s="1063" t="s">
        <v>486</v>
      </c>
      <c r="N22" s="1064">
        <v>0</v>
      </c>
      <c r="O22" s="1064">
        <v>37.44</v>
      </c>
      <c r="P22" s="1065">
        <v>0</v>
      </c>
      <c r="Q22" s="1061"/>
      <c r="R22" s="1061"/>
      <c r="S22" s="1061"/>
      <c r="T22" s="1061"/>
      <c r="U22" s="1061"/>
      <c r="V22" s="1061"/>
      <c r="W22" s="1061"/>
      <c r="X22" s="1061"/>
      <c r="Y22" s="1061"/>
      <c r="Z22" s="1061"/>
      <c r="AA22" s="1061"/>
      <c r="AB22" s="1061"/>
      <c r="AC22" s="1061"/>
      <c r="AD22" s="1061"/>
      <c r="AE22" s="1061"/>
    </row>
    <row r="23" spans="1:31" s="340" customFormat="1">
      <c r="A23" s="996">
        <v>1</v>
      </c>
      <c r="B23" s="996" t="s">
        <v>984</v>
      </c>
      <c r="C23" s="1061"/>
      <c r="D23" s="1061"/>
      <c r="E23" s="1061"/>
      <c r="F23" s="1061"/>
      <c r="G23" s="996" t="b">
        <v>1</v>
      </c>
      <c r="H23" s="1061"/>
      <c r="I23" s="1061"/>
      <c r="J23" s="1061"/>
      <c r="K23" s="1061"/>
      <c r="L23" s="1062" t="s">
        <v>930</v>
      </c>
      <c r="M23" s="1063" t="s">
        <v>486</v>
      </c>
      <c r="N23" s="1064">
        <v>0</v>
      </c>
      <c r="O23" s="1064">
        <v>38.11</v>
      </c>
      <c r="P23" s="1065">
        <v>0</v>
      </c>
      <c r="Q23" s="1061"/>
      <c r="R23" s="1061"/>
      <c r="S23" s="1061"/>
      <c r="T23" s="1061"/>
      <c r="U23" s="1061"/>
      <c r="V23" s="1061"/>
      <c r="W23" s="1061"/>
      <c r="X23" s="1061"/>
      <c r="Y23" s="1061"/>
      <c r="Z23" s="1061"/>
      <c r="AA23" s="1061"/>
      <c r="AB23" s="1061"/>
      <c r="AC23" s="1061"/>
      <c r="AD23" s="1061"/>
      <c r="AE23" s="1061"/>
    </row>
    <row r="24" spans="1:31" s="556" customFormat="1">
      <c r="A24" s="996">
        <v>1</v>
      </c>
      <c r="B24" s="996"/>
      <c r="C24" s="996"/>
      <c r="D24" s="996"/>
      <c r="E24" s="996"/>
      <c r="F24" s="996"/>
      <c r="G24" s="996" t="b">
        <v>1</v>
      </c>
      <c r="H24" s="996"/>
      <c r="I24" s="996"/>
      <c r="J24" s="996"/>
      <c r="K24" s="996"/>
      <c r="L24" s="1066" t="s">
        <v>494</v>
      </c>
      <c r="M24" s="1067" t="s">
        <v>142</v>
      </c>
      <c r="N24" s="1068">
        <v>0</v>
      </c>
      <c r="O24" s="1068">
        <v>101.78952991452992</v>
      </c>
      <c r="P24" s="1069"/>
      <c r="Q24" s="996"/>
      <c r="R24" s="996"/>
      <c r="S24" s="996"/>
      <c r="T24" s="996"/>
      <c r="U24" s="996"/>
      <c r="V24" s="996"/>
      <c r="W24" s="996"/>
      <c r="X24" s="996"/>
      <c r="Y24" s="996"/>
      <c r="Z24" s="996"/>
      <c r="AA24" s="996"/>
      <c r="AB24" s="996"/>
      <c r="AC24" s="996"/>
      <c r="AD24" s="996"/>
      <c r="AE24" s="996"/>
    </row>
    <row r="25" spans="1:31" s="556" customFormat="1">
      <c r="A25" s="996">
        <v>1</v>
      </c>
      <c r="B25" s="1028" t="s">
        <v>992</v>
      </c>
      <c r="C25" s="996"/>
      <c r="D25" s="996"/>
      <c r="E25" s="996"/>
      <c r="F25" s="996"/>
      <c r="G25" s="996" t="b">
        <v>1</v>
      </c>
      <c r="H25" s="996"/>
      <c r="I25" s="996"/>
      <c r="J25" s="996"/>
      <c r="K25" s="996"/>
      <c r="L25" s="1066" t="s">
        <v>495</v>
      </c>
      <c r="M25" s="1067" t="s">
        <v>314</v>
      </c>
      <c r="N25" s="1070">
        <v>0</v>
      </c>
      <c r="O25" s="1070">
        <v>16.720000000000002</v>
      </c>
      <c r="P25" s="1071">
        <v>0</v>
      </c>
      <c r="Q25" s="996"/>
      <c r="R25" s="996"/>
      <c r="S25" s="996"/>
      <c r="T25" s="996"/>
      <c r="U25" s="996"/>
      <c r="V25" s="996"/>
      <c r="W25" s="996"/>
      <c r="X25" s="996"/>
      <c r="Y25" s="996"/>
      <c r="Z25" s="996"/>
      <c r="AA25" s="996"/>
      <c r="AB25" s="996"/>
      <c r="AC25" s="996"/>
      <c r="AD25" s="996"/>
      <c r="AE25" s="996"/>
    </row>
    <row r="26" spans="1:31" s="340" customFormat="1">
      <c r="A26" s="996">
        <v>1</v>
      </c>
      <c r="B26" s="1028" t="s">
        <v>986</v>
      </c>
      <c r="C26" s="1061"/>
      <c r="D26" s="1061"/>
      <c r="E26" s="1061"/>
      <c r="F26" s="1061"/>
      <c r="G26" s="996" t="b">
        <v>1</v>
      </c>
      <c r="H26" s="1061"/>
      <c r="I26" s="1061"/>
      <c r="J26" s="1061"/>
      <c r="K26" s="1061"/>
      <c r="L26" s="1062" t="s">
        <v>496</v>
      </c>
      <c r="M26" s="1063" t="s">
        <v>486</v>
      </c>
      <c r="N26" s="1064">
        <v>0</v>
      </c>
      <c r="O26" s="1064">
        <v>37.44</v>
      </c>
      <c r="P26" s="1065">
        <v>0</v>
      </c>
      <c r="Q26" s="1061"/>
      <c r="R26" s="1061"/>
      <c r="S26" s="1061"/>
      <c r="T26" s="1061"/>
      <c r="U26" s="1061"/>
      <c r="V26" s="1061"/>
      <c r="W26" s="1061"/>
      <c r="X26" s="1061"/>
      <c r="Y26" s="1061"/>
      <c r="Z26" s="1061"/>
      <c r="AA26" s="1061"/>
      <c r="AB26" s="1061"/>
      <c r="AC26" s="1061"/>
      <c r="AD26" s="1061"/>
      <c r="AE26" s="1061"/>
    </row>
    <row r="27" spans="1:31" s="340" customFormat="1">
      <c r="A27" s="996">
        <v>1</v>
      </c>
      <c r="B27" s="1028" t="s">
        <v>985</v>
      </c>
      <c r="C27" s="1061"/>
      <c r="D27" s="1061"/>
      <c r="E27" s="1061"/>
      <c r="F27" s="1061"/>
      <c r="G27" s="996" t="b">
        <v>1</v>
      </c>
      <c r="H27" s="1061"/>
      <c r="I27" s="1061"/>
      <c r="J27" s="1061"/>
      <c r="K27" s="1061"/>
      <c r="L27" s="1062" t="s">
        <v>497</v>
      </c>
      <c r="M27" s="1063" t="s">
        <v>486</v>
      </c>
      <c r="N27" s="1064">
        <v>0</v>
      </c>
      <c r="O27" s="1064">
        <v>38.11</v>
      </c>
      <c r="P27" s="1065">
        <v>0</v>
      </c>
      <c r="Q27" s="1061"/>
      <c r="R27" s="1061"/>
      <c r="S27" s="1061"/>
      <c r="T27" s="1061"/>
      <c r="U27" s="1061"/>
      <c r="V27" s="1061"/>
      <c r="W27" s="1061"/>
      <c r="X27" s="1061"/>
      <c r="Y27" s="1061"/>
      <c r="Z27" s="1061"/>
      <c r="AA27" s="1061"/>
      <c r="AB27" s="1061"/>
      <c r="AC27" s="1061"/>
      <c r="AD27" s="1061"/>
      <c r="AE27" s="1061"/>
    </row>
    <row r="28" spans="1:31" s="556" customFormat="1">
      <c r="A28" s="996">
        <v>1</v>
      </c>
      <c r="B28" s="1028"/>
      <c r="C28" s="996"/>
      <c r="D28" s="996"/>
      <c r="E28" s="996"/>
      <c r="F28" s="996"/>
      <c r="G28" s="996" t="b">
        <v>1</v>
      </c>
      <c r="H28" s="996"/>
      <c r="I28" s="996"/>
      <c r="J28" s="996"/>
      <c r="K28" s="996"/>
      <c r="L28" s="1066" t="s">
        <v>494</v>
      </c>
      <c r="M28" s="1067" t="s">
        <v>142</v>
      </c>
      <c r="N28" s="1068">
        <v>0</v>
      </c>
      <c r="O28" s="1068">
        <v>101.78952991452992</v>
      </c>
      <c r="P28" s="1069"/>
      <c r="Q28" s="996"/>
      <c r="R28" s="996"/>
      <c r="S28" s="996"/>
      <c r="T28" s="996"/>
      <c r="U28" s="996"/>
      <c r="V28" s="996"/>
      <c r="W28" s="996"/>
      <c r="X28" s="996"/>
      <c r="Y28" s="996"/>
      <c r="Z28" s="996"/>
      <c r="AA28" s="996"/>
      <c r="AB28" s="996"/>
      <c r="AC28" s="996"/>
      <c r="AD28" s="996"/>
      <c r="AE28" s="996"/>
    </row>
    <row r="29" spans="1:31" s="556" customFormat="1">
      <c r="A29" s="996">
        <v>1</v>
      </c>
      <c r="B29" s="1028" t="s">
        <v>993</v>
      </c>
      <c r="C29" s="996"/>
      <c r="D29" s="996"/>
      <c r="E29" s="996"/>
      <c r="F29" s="996"/>
      <c r="G29" s="996" t="b">
        <v>1</v>
      </c>
      <c r="H29" s="996"/>
      <c r="I29" s="996"/>
      <c r="J29" s="996"/>
      <c r="K29" s="996"/>
      <c r="L29" s="1066" t="s">
        <v>987</v>
      </c>
      <c r="M29" s="1018" t="s">
        <v>314</v>
      </c>
      <c r="N29" s="1070">
        <v>0</v>
      </c>
      <c r="O29" s="1070">
        <v>16.12</v>
      </c>
      <c r="P29" s="1071">
        <v>0</v>
      </c>
      <c r="Q29" s="996"/>
      <c r="R29" s="996"/>
      <c r="S29" s="996"/>
      <c r="T29" s="996"/>
      <c r="U29" s="996"/>
      <c r="V29" s="996"/>
      <c r="W29" s="996"/>
      <c r="X29" s="996"/>
      <c r="Y29" s="996"/>
      <c r="Z29" s="996"/>
      <c r="AA29" s="996"/>
      <c r="AB29" s="996"/>
      <c r="AC29" s="996"/>
      <c r="AD29" s="996"/>
      <c r="AE29" s="996"/>
    </row>
    <row r="30" spans="1:31" s="556" customFormat="1" ht="0.2" customHeight="1">
      <c r="A30" s="996">
        <v>1</v>
      </c>
      <c r="B30" s="996"/>
      <c r="C30" s="996"/>
      <c r="D30" s="996"/>
      <c r="E30" s="996"/>
      <c r="F30" s="996"/>
      <c r="G30" s="996" t="b">
        <v>0</v>
      </c>
      <c r="H30" s="996"/>
      <c r="I30" s="996"/>
      <c r="J30" s="996"/>
      <c r="K30" s="996"/>
      <c r="L30" s="1057" t="s">
        <v>498</v>
      </c>
      <c r="M30" s="1058"/>
      <c r="N30" s="1059"/>
      <c r="O30" s="1059"/>
      <c r="P30" s="1060"/>
      <c r="Q30" s="996"/>
      <c r="R30" s="996"/>
      <c r="S30" s="996"/>
      <c r="T30" s="996"/>
      <c r="U30" s="996"/>
      <c r="V30" s="996"/>
      <c r="W30" s="996"/>
      <c r="X30" s="996"/>
      <c r="Y30" s="996"/>
      <c r="Z30" s="996"/>
      <c r="AA30" s="996"/>
      <c r="AB30" s="996"/>
      <c r="AC30" s="996"/>
      <c r="AD30" s="996"/>
      <c r="AE30" s="996"/>
    </row>
    <row r="31" spans="1:31" s="556" customFormat="1" ht="0.2" customHeight="1">
      <c r="A31" s="996">
        <v>1</v>
      </c>
      <c r="B31" s="996"/>
      <c r="C31" s="996"/>
      <c r="D31" s="996"/>
      <c r="E31" s="996"/>
      <c r="F31" s="996"/>
      <c r="G31" s="996" t="b">
        <v>0</v>
      </c>
      <c r="H31" s="996"/>
      <c r="I31" s="996"/>
      <c r="J31" s="996"/>
      <c r="K31" s="996"/>
      <c r="L31" s="351" t="s">
        <v>994</v>
      </c>
      <c r="M31" s="352"/>
      <c r="N31" s="353"/>
      <c r="O31" s="353"/>
      <c r="P31" s="532"/>
      <c r="Q31" s="996"/>
      <c r="R31" s="996"/>
      <c r="S31" s="996"/>
      <c r="T31" s="996"/>
      <c r="U31" s="996"/>
      <c r="V31" s="996"/>
      <c r="W31" s="996"/>
      <c r="X31" s="996"/>
      <c r="Y31" s="996"/>
      <c r="Z31" s="996"/>
      <c r="AA31" s="996"/>
      <c r="AB31" s="996"/>
      <c r="AC31" s="996"/>
      <c r="AD31" s="996"/>
      <c r="AE31" s="996"/>
    </row>
    <row r="32" spans="1:31" s="556" customFormat="1" ht="0.2" customHeight="1">
      <c r="A32" s="996">
        <v>1</v>
      </c>
      <c r="B32" s="996"/>
      <c r="C32" s="996"/>
      <c r="D32" s="996"/>
      <c r="E32" s="996"/>
      <c r="F32" s="996"/>
      <c r="G32" s="996" t="b">
        <v>0</v>
      </c>
      <c r="H32" s="996"/>
      <c r="I32" s="996"/>
      <c r="J32" s="996"/>
      <c r="K32" s="996"/>
      <c r="L32" s="1072" t="s">
        <v>499</v>
      </c>
      <c r="M32" s="1067" t="s">
        <v>486</v>
      </c>
      <c r="N32" s="1073">
        <v>0</v>
      </c>
      <c r="O32" s="1073">
        <v>0</v>
      </c>
      <c r="P32" s="1069">
        <v>0</v>
      </c>
      <c r="Q32" s="996"/>
      <c r="R32" s="996"/>
      <c r="S32" s="996"/>
      <c r="T32" s="996"/>
      <c r="U32" s="996"/>
      <c r="V32" s="996"/>
      <c r="W32" s="996"/>
      <c r="X32" s="996"/>
      <c r="Y32" s="996"/>
      <c r="Z32" s="996"/>
      <c r="AA32" s="996"/>
      <c r="AB32" s="996"/>
      <c r="AC32" s="996"/>
      <c r="AD32" s="996"/>
      <c r="AE32" s="996"/>
    </row>
    <row r="33" spans="1:31" s="556" customFormat="1" ht="0.2" customHeight="1">
      <c r="A33" s="996">
        <v>1</v>
      </c>
      <c r="B33" s="996"/>
      <c r="C33" s="996"/>
      <c r="D33" s="996"/>
      <c r="E33" s="996"/>
      <c r="F33" s="996"/>
      <c r="G33" s="996" t="b">
        <v>0</v>
      </c>
      <c r="H33" s="996"/>
      <c r="I33" s="996"/>
      <c r="J33" s="996"/>
      <c r="K33" s="996"/>
      <c r="L33" s="1072" t="s">
        <v>500</v>
      </c>
      <c r="M33" s="1067" t="s">
        <v>486</v>
      </c>
      <c r="N33" s="1073"/>
      <c r="O33" s="1073"/>
      <c r="P33" s="1069">
        <v>0</v>
      </c>
      <c r="Q33" s="996"/>
      <c r="R33" s="996"/>
      <c r="S33" s="996"/>
      <c r="T33" s="996"/>
      <c r="U33" s="996"/>
      <c r="V33" s="996"/>
      <c r="W33" s="996"/>
      <c r="X33" s="996"/>
      <c r="Y33" s="996"/>
      <c r="Z33" s="996"/>
      <c r="AA33" s="996"/>
      <c r="AB33" s="996"/>
      <c r="AC33" s="996"/>
      <c r="AD33" s="996"/>
      <c r="AE33" s="996"/>
    </row>
    <row r="34" spans="1:31" s="556" customFormat="1" ht="0.2" customHeight="1">
      <c r="A34" s="996">
        <v>1</v>
      </c>
      <c r="B34" s="1028" t="s">
        <v>988</v>
      </c>
      <c r="C34" s="996"/>
      <c r="D34" s="996"/>
      <c r="E34" s="996"/>
      <c r="F34" s="996"/>
      <c r="G34" s="996" t="b">
        <v>0</v>
      </c>
      <c r="H34" s="996"/>
      <c r="I34" s="996"/>
      <c r="J34" s="996"/>
      <c r="K34" s="996"/>
      <c r="L34" s="1072" t="s">
        <v>501</v>
      </c>
      <c r="M34" s="1018" t="s">
        <v>314</v>
      </c>
      <c r="N34" s="1070">
        <v>0</v>
      </c>
      <c r="O34" s="1070">
        <v>8.3600000000000012</v>
      </c>
      <c r="P34" s="1071">
        <v>0</v>
      </c>
      <c r="Q34" s="996"/>
      <c r="R34" s="996"/>
      <c r="S34" s="996"/>
      <c r="T34" s="996"/>
      <c r="U34" s="996"/>
      <c r="V34" s="996"/>
      <c r="W34" s="996"/>
      <c r="X34" s="996"/>
      <c r="Y34" s="996"/>
      <c r="Z34" s="996"/>
      <c r="AA34" s="996"/>
      <c r="AB34" s="996"/>
      <c r="AC34" s="996"/>
      <c r="AD34" s="996"/>
      <c r="AE34" s="996"/>
    </row>
    <row r="35" spans="1:31" s="556" customFormat="1" ht="0.2" customHeight="1">
      <c r="A35" s="996">
        <v>1</v>
      </c>
      <c r="B35" s="996"/>
      <c r="C35" s="996"/>
      <c r="D35" s="996"/>
      <c r="E35" s="996"/>
      <c r="F35" s="996"/>
      <c r="G35" s="996" t="b">
        <v>0</v>
      </c>
      <c r="H35" s="996"/>
      <c r="I35" s="996"/>
      <c r="J35" s="996"/>
      <c r="K35" s="996"/>
      <c r="L35" s="1072" t="s">
        <v>502</v>
      </c>
      <c r="M35" s="1067" t="s">
        <v>503</v>
      </c>
      <c r="N35" s="1073"/>
      <c r="O35" s="1073"/>
      <c r="P35" s="1069">
        <v>0</v>
      </c>
      <c r="Q35" s="996"/>
      <c r="R35" s="996"/>
      <c r="S35" s="996"/>
      <c r="T35" s="996"/>
      <c r="U35" s="996"/>
      <c r="V35" s="996"/>
      <c r="W35" s="996"/>
      <c r="X35" s="996"/>
      <c r="Y35" s="996"/>
      <c r="Z35" s="996"/>
      <c r="AA35" s="996"/>
      <c r="AB35" s="996"/>
      <c r="AC35" s="996"/>
      <c r="AD35" s="996"/>
      <c r="AE35" s="996"/>
    </row>
    <row r="36" spans="1:31" s="556" customFormat="1" ht="0.2" customHeight="1">
      <c r="A36" s="996">
        <v>1</v>
      </c>
      <c r="B36" s="996"/>
      <c r="C36" s="996"/>
      <c r="D36" s="996"/>
      <c r="E36" s="996"/>
      <c r="F36" s="996"/>
      <c r="G36" s="996" t="b">
        <v>0</v>
      </c>
      <c r="H36" s="996"/>
      <c r="I36" s="996"/>
      <c r="J36" s="996"/>
      <c r="K36" s="996"/>
      <c r="L36" s="1072" t="s">
        <v>504</v>
      </c>
      <c r="M36" s="1067" t="s">
        <v>505</v>
      </c>
      <c r="N36" s="1073"/>
      <c r="O36" s="1073"/>
      <c r="P36" s="1069">
        <v>0</v>
      </c>
      <c r="Q36" s="996"/>
      <c r="R36" s="996"/>
      <c r="S36" s="996"/>
      <c r="T36" s="996"/>
      <c r="U36" s="996"/>
      <c r="V36" s="996"/>
      <c r="W36" s="996"/>
      <c r="X36" s="996"/>
      <c r="Y36" s="996"/>
      <c r="Z36" s="996"/>
      <c r="AA36" s="996"/>
      <c r="AB36" s="996"/>
      <c r="AC36" s="996"/>
      <c r="AD36" s="996"/>
      <c r="AE36" s="996"/>
    </row>
    <row r="37" spans="1:31" s="556" customFormat="1" ht="0.2" customHeight="1">
      <c r="A37" s="996">
        <v>1</v>
      </c>
      <c r="B37" s="996"/>
      <c r="C37" s="996"/>
      <c r="D37" s="996"/>
      <c r="E37" s="996"/>
      <c r="F37" s="996"/>
      <c r="G37" s="996" t="b">
        <v>0</v>
      </c>
      <c r="H37" s="996"/>
      <c r="I37" s="996"/>
      <c r="J37" s="996"/>
      <c r="K37" s="996"/>
      <c r="L37" s="1062" t="s">
        <v>995</v>
      </c>
      <c r="M37" s="352"/>
      <c r="N37" s="353"/>
      <c r="O37" s="353"/>
      <c r="P37" s="532"/>
      <c r="Q37" s="996"/>
      <c r="R37" s="996"/>
      <c r="S37" s="996"/>
      <c r="T37" s="996"/>
      <c r="U37" s="996"/>
      <c r="V37" s="996"/>
      <c r="W37" s="996"/>
      <c r="X37" s="996"/>
      <c r="Y37" s="996"/>
      <c r="Z37" s="996"/>
      <c r="AA37" s="996"/>
      <c r="AB37" s="996"/>
      <c r="AC37" s="996"/>
      <c r="AD37" s="996"/>
      <c r="AE37" s="996"/>
    </row>
    <row r="38" spans="1:31" s="556" customFormat="1" ht="0.2" customHeight="1">
      <c r="A38" s="996">
        <v>1</v>
      </c>
      <c r="B38" s="996"/>
      <c r="C38" s="996"/>
      <c r="D38" s="996"/>
      <c r="E38" s="996"/>
      <c r="F38" s="996"/>
      <c r="G38" s="996" t="b">
        <v>0</v>
      </c>
      <c r="H38" s="996"/>
      <c r="I38" s="996"/>
      <c r="J38" s="996"/>
      <c r="K38" s="996"/>
      <c r="L38" s="1072" t="s">
        <v>499</v>
      </c>
      <c r="M38" s="1067" t="s">
        <v>486</v>
      </c>
      <c r="N38" s="1073">
        <v>0</v>
      </c>
      <c r="O38" s="1073">
        <v>0</v>
      </c>
      <c r="P38" s="1069">
        <v>0</v>
      </c>
      <c r="Q38" s="996"/>
      <c r="R38" s="996"/>
      <c r="S38" s="996"/>
      <c r="T38" s="996"/>
      <c r="U38" s="996"/>
      <c r="V38" s="996"/>
      <c r="W38" s="996"/>
      <c r="X38" s="996"/>
      <c r="Y38" s="996"/>
      <c r="Z38" s="996"/>
      <c r="AA38" s="996"/>
      <c r="AB38" s="996"/>
      <c r="AC38" s="996"/>
      <c r="AD38" s="996"/>
      <c r="AE38" s="996"/>
    </row>
    <row r="39" spans="1:31" s="556" customFormat="1" ht="0.2" customHeight="1">
      <c r="A39" s="996">
        <v>1</v>
      </c>
      <c r="B39" s="996"/>
      <c r="C39" s="996"/>
      <c r="D39" s="996"/>
      <c r="E39" s="996"/>
      <c r="F39" s="996"/>
      <c r="G39" s="996" t="b">
        <v>0</v>
      </c>
      <c r="H39" s="996"/>
      <c r="I39" s="996"/>
      <c r="J39" s="996"/>
      <c r="K39" s="996"/>
      <c r="L39" s="1072" t="s">
        <v>500</v>
      </c>
      <c r="M39" s="1067" t="s">
        <v>486</v>
      </c>
      <c r="N39" s="1073"/>
      <c r="O39" s="1073"/>
      <c r="P39" s="1069">
        <v>0</v>
      </c>
      <c r="Q39" s="996"/>
      <c r="R39" s="996"/>
      <c r="S39" s="996"/>
      <c r="T39" s="996"/>
      <c r="U39" s="996"/>
      <c r="V39" s="996"/>
      <c r="W39" s="996"/>
      <c r="X39" s="996"/>
      <c r="Y39" s="996"/>
      <c r="Z39" s="996"/>
      <c r="AA39" s="996"/>
      <c r="AB39" s="996"/>
      <c r="AC39" s="996"/>
      <c r="AD39" s="996"/>
      <c r="AE39" s="996"/>
    </row>
    <row r="40" spans="1:31" s="556" customFormat="1" ht="0.2" customHeight="1">
      <c r="A40" s="996">
        <v>1</v>
      </c>
      <c r="B40" s="1028" t="s">
        <v>989</v>
      </c>
      <c r="C40" s="996"/>
      <c r="D40" s="996"/>
      <c r="E40" s="996"/>
      <c r="F40" s="996"/>
      <c r="G40" s="996" t="b">
        <v>0</v>
      </c>
      <c r="H40" s="996"/>
      <c r="I40" s="996"/>
      <c r="J40" s="996"/>
      <c r="K40" s="996"/>
      <c r="L40" s="1072" t="s">
        <v>501</v>
      </c>
      <c r="M40" s="1067" t="s">
        <v>314</v>
      </c>
      <c r="N40" s="1070">
        <v>0</v>
      </c>
      <c r="O40" s="1070">
        <v>8.3600000000000012</v>
      </c>
      <c r="P40" s="1071">
        <v>0</v>
      </c>
      <c r="Q40" s="996"/>
      <c r="R40" s="996"/>
      <c r="S40" s="996"/>
      <c r="T40" s="996"/>
      <c r="U40" s="996"/>
      <c r="V40" s="996"/>
      <c r="W40" s="996"/>
      <c r="X40" s="996"/>
      <c r="Y40" s="996"/>
      <c r="Z40" s="996"/>
      <c r="AA40" s="996"/>
      <c r="AB40" s="996"/>
      <c r="AC40" s="996"/>
      <c r="AD40" s="996"/>
      <c r="AE40" s="996"/>
    </row>
    <row r="41" spans="1:31" s="556" customFormat="1" ht="0.2" customHeight="1">
      <c r="A41" s="996">
        <v>1</v>
      </c>
      <c r="B41" s="996"/>
      <c r="C41" s="996"/>
      <c r="D41" s="996"/>
      <c r="E41" s="996"/>
      <c r="F41" s="996"/>
      <c r="G41" s="996" t="b">
        <v>0</v>
      </c>
      <c r="H41" s="996"/>
      <c r="I41" s="996"/>
      <c r="J41" s="996"/>
      <c r="K41" s="996"/>
      <c r="L41" s="1072" t="s">
        <v>502</v>
      </c>
      <c r="M41" s="1067" t="s">
        <v>503</v>
      </c>
      <c r="N41" s="1073"/>
      <c r="O41" s="1073"/>
      <c r="P41" s="1069">
        <v>0</v>
      </c>
      <c r="Q41" s="996"/>
      <c r="R41" s="996"/>
      <c r="S41" s="996"/>
      <c r="T41" s="996"/>
      <c r="U41" s="996"/>
      <c r="V41" s="996"/>
      <c r="W41" s="996"/>
      <c r="X41" s="996"/>
      <c r="Y41" s="996"/>
      <c r="Z41" s="996"/>
      <c r="AA41" s="996"/>
      <c r="AB41" s="996"/>
      <c r="AC41" s="996"/>
      <c r="AD41" s="996"/>
      <c r="AE41" s="996"/>
    </row>
    <row r="42" spans="1:31" s="556" customFormat="1" ht="0.2" customHeight="1">
      <c r="A42" s="996">
        <v>1</v>
      </c>
      <c r="B42" s="996"/>
      <c r="C42" s="996"/>
      <c r="D42" s="996"/>
      <c r="E42" s="996"/>
      <c r="F42" s="996"/>
      <c r="G42" s="996" t="b">
        <v>0</v>
      </c>
      <c r="H42" s="996"/>
      <c r="I42" s="996"/>
      <c r="J42" s="996"/>
      <c r="K42" s="996"/>
      <c r="L42" s="1072" t="s">
        <v>504</v>
      </c>
      <c r="M42" s="1067" t="s">
        <v>505</v>
      </c>
      <c r="N42" s="1073"/>
      <c r="O42" s="1073"/>
      <c r="P42" s="1069">
        <v>0</v>
      </c>
      <c r="Q42" s="996"/>
      <c r="R42" s="996"/>
      <c r="S42" s="996"/>
      <c r="T42" s="996"/>
      <c r="U42" s="996"/>
      <c r="V42" s="996"/>
      <c r="W42" s="996"/>
      <c r="X42" s="996"/>
      <c r="Y42" s="996"/>
      <c r="Z42" s="996"/>
      <c r="AA42" s="996"/>
      <c r="AB42" s="996"/>
      <c r="AC42" s="996"/>
      <c r="AD42" s="996"/>
      <c r="AE42" s="996"/>
    </row>
    <row r="43" spans="1:31" s="556" customFormat="1" ht="0.2" customHeight="1">
      <c r="A43" s="996">
        <v>1</v>
      </c>
      <c r="B43" s="996"/>
      <c r="C43" s="996"/>
      <c r="D43" s="996"/>
      <c r="E43" s="996"/>
      <c r="F43" s="996"/>
      <c r="G43" s="996" t="b">
        <v>0</v>
      </c>
      <c r="H43" s="996"/>
      <c r="I43" s="996"/>
      <c r="J43" s="996"/>
      <c r="K43" s="996"/>
      <c r="L43" s="1062" t="s">
        <v>996</v>
      </c>
      <c r="M43" s="352"/>
      <c r="N43" s="353"/>
      <c r="O43" s="353"/>
      <c r="P43" s="532"/>
      <c r="Q43" s="996"/>
      <c r="R43" s="996"/>
      <c r="S43" s="996"/>
      <c r="T43" s="996"/>
      <c r="U43" s="996"/>
      <c r="V43" s="996"/>
      <c r="W43" s="996"/>
      <c r="X43" s="996"/>
      <c r="Y43" s="996"/>
      <c r="Z43" s="996"/>
      <c r="AA43" s="996"/>
      <c r="AB43" s="996"/>
      <c r="AC43" s="996"/>
      <c r="AD43" s="996"/>
      <c r="AE43" s="996"/>
    </row>
    <row r="44" spans="1:31" s="556" customFormat="1" ht="0.2" customHeight="1">
      <c r="A44" s="996">
        <v>1</v>
      </c>
      <c r="B44" s="996"/>
      <c r="C44" s="996"/>
      <c r="D44" s="996"/>
      <c r="E44" s="996"/>
      <c r="F44" s="996"/>
      <c r="G44" s="996" t="b">
        <v>0</v>
      </c>
      <c r="H44" s="996"/>
      <c r="I44" s="996"/>
      <c r="J44" s="996"/>
      <c r="K44" s="996"/>
      <c r="L44" s="1072" t="s">
        <v>499</v>
      </c>
      <c r="M44" s="1067" t="s">
        <v>486</v>
      </c>
      <c r="N44" s="1073">
        <v>0</v>
      </c>
      <c r="O44" s="1073">
        <v>0</v>
      </c>
      <c r="P44" s="1069">
        <v>0</v>
      </c>
      <c r="Q44" s="996"/>
      <c r="R44" s="996"/>
      <c r="S44" s="996"/>
      <c r="T44" s="996"/>
      <c r="U44" s="996"/>
      <c r="V44" s="996"/>
      <c r="W44" s="996"/>
      <c r="X44" s="996"/>
      <c r="Y44" s="996"/>
      <c r="Z44" s="996"/>
      <c r="AA44" s="996"/>
      <c r="AB44" s="996"/>
      <c r="AC44" s="996"/>
      <c r="AD44" s="996"/>
      <c r="AE44" s="996"/>
    </row>
    <row r="45" spans="1:31" s="556" customFormat="1" ht="0.2" customHeight="1">
      <c r="A45" s="996">
        <v>1</v>
      </c>
      <c r="B45" s="996"/>
      <c r="C45" s="996"/>
      <c r="D45" s="996"/>
      <c r="E45" s="996"/>
      <c r="F45" s="996"/>
      <c r="G45" s="996" t="b">
        <v>0</v>
      </c>
      <c r="H45" s="996"/>
      <c r="I45" s="996"/>
      <c r="J45" s="996"/>
      <c r="K45" s="996"/>
      <c r="L45" s="1072" t="s">
        <v>500</v>
      </c>
      <c r="M45" s="1067" t="s">
        <v>486</v>
      </c>
      <c r="N45" s="1073"/>
      <c r="O45" s="1073"/>
      <c r="P45" s="1069">
        <v>0</v>
      </c>
      <c r="Q45" s="996"/>
      <c r="R45" s="996"/>
      <c r="S45" s="996"/>
      <c r="T45" s="996"/>
      <c r="U45" s="996"/>
      <c r="V45" s="996"/>
      <c r="W45" s="996"/>
      <c r="X45" s="996"/>
      <c r="Y45" s="996"/>
      <c r="Z45" s="996"/>
      <c r="AA45" s="996"/>
      <c r="AB45" s="996"/>
      <c r="AC45" s="996"/>
      <c r="AD45" s="996"/>
      <c r="AE45" s="996"/>
    </row>
    <row r="46" spans="1:31" s="556" customFormat="1" ht="0.2" customHeight="1">
      <c r="A46" s="996">
        <v>1</v>
      </c>
      <c r="B46" s="1028" t="s">
        <v>990</v>
      </c>
      <c r="C46" s="996"/>
      <c r="D46" s="996"/>
      <c r="E46" s="996"/>
      <c r="F46" s="996"/>
      <c r="G46" s="996" t="b">
        <v>0</v>
      </c>
      <c r="H46" s="996"/>
      <c r="I46" s="996"/>
      <c r="J46" s="996"/>
      <c r="K46" s="996"/>
      <c r="L46" s="1072" t="s">
        <v>501</v>
      </c>
      <c r="M46" s="1067" t="s">
        <v>314</v>
      </c>
      <c r="N46" s="1070">
        <v>0</v>
      </c>
      <c r="O46" s="1070">
        <v>8.06</v>
      </c>
      <c r="P46" s="1071">
        <v>0</v>
      </c>
      <c r="Q46" s="996"/>
      <c r="R46" s="996"/>
      <c r="S46" s="996"/>
      <c r="T46" s="996"/>
      <c r="U46" s="996"/>
      <c r="V46" s="996"/>
      <c r="W46" s="996"/>
      <c r="X46" s="996"/>
      <c r="Y46" s="996"/>
      <c r="Z46" s="996"/>
      <c r="AA46" s="996"/>
      <c r="AB46" s="996"/>
      <c r="AC46" s="996"/>
      <c r="AD46" s="996"/>
      <c r="AE46" s="996"/>
    </row>
    <row r="47" spans="1:31" s="556" customFormat="1" ht="0.2" customHeight="1">
      <c r="A47" s="996">
        <v>1</v>
      </c>
      <c r="B47" s="996"/>
      <c r="C47" s="996"/>
      <c r="D47" s="996"/>
      <c r="E47" s="996"/>
      <c r="F47" s="996"/>
      <c r="G47" s="996" t="b">
        <v>0</v>
      </c>
      <c r="H47" s="996"/>
      <c r="I47" s="996"/>
      <c r="J47" s="996"/>
      <c r="K47" s="996"/>
      <c r="L47" s="1072" t="s">
        <v>502</v>
      </c>
      <c r="M47" s="1067" t="s">
        <v>503</v>
      </c>
      <c r="N47" s="1073"/>
      <c r="O47" s="1073"/>
      <c r="P47" s="1069">
        <v>0</v>
      </c>
      <c r="Q47" s="996"/>
      <c r="R47" s="996"/>
      <c r="S47" s="996"/>
      <c r="T47" s="996"/>
      <c r="U47" s="996"/>
      <c r="V47" s="996"/>
      <c r="W47" s="996"/>
      <c r="X47" s="996"/>
      <c r="Y47" s="996"/>
      <c r="Z47" s="996"/>
      <c r="AA47" s="996"/>
      <c r="AB47" s="996"/>
      <c r="AC47" s="996"/>
      <c r="AD47" s="996"/>
      <c r="AE47" s="996"/>
    </row>
    <row r="48" spans="1:31" s="556" customFormat="1" ht="0.2" customHeight="1">
      <c r="A48" s="996">
        <v>1</v>
      </c>
      <c r="B48" s="996"/>
      <c r="C48" s="996"/>
      <c r="D48" s="996"/>
      <c r="E48" s="996"/>
      <c r="F48" s="996"/>
      <c r="G48" s="996" t="b">
        <v>0</v>
      </c>
      <c r="H48" s="996"/>
      <c r="I48" s="996"/>
      <c r="J48" s="996"/>
      <c r="K48" s="996"/>
      <c r="L48" s="1072" t="s">
        <v>504</v>
      </c>
      <c r="M48" s="1067" t="s">
        <v>505</v>
      </c>
      <c r="N48" s="1073"/>
      <c r="O48" s="1073"/>
      <c r="P48" s="1069">
        <v>0</v>
      </c>
      <c r="Q48" s="996"/>
      <c r="R48" s="996"/>
      <c r="S48" s="996"/>
      <c r="T48" s="996"/>
      <c r="U48" s="996"/>
      <c r="V48" s="996"/>
      <c r="W48" s="996"/>
      <c r="X48" s="996"/>
      <c r="Y48" s="996"/>
      <c r="Z48" s="996"/>
      <c r="AA48" s="996"/>
      <c r="AB48" s="996"/>
      <c r="AC48" s="996"/>
      <c r="AD48" s="996"/>
      <c r="AE48" s="996"/>
    </row>
    <row r="49" spans="1:31" s="556" customFormat="1" ht="0.2" customHeight="1">
      <c r="A49" s="996">
        <v>1</v>
      </c>
      <c r="B49" s="996"/>
      <c r="C49" s="996"/>
      <c r="D49" s="996"/>
      <c r="E49" s="996"/>
      <c r="F49" s="996"/>
      <c r="G49" s="996" t="b">
        <v>0</v>
      </c>
      <c r="H49" s="996"/>
      <c r="I49" s="996"/>
      <c r="J49" s="996"/>
      <c r="K49" s="996"/>
      <c r="L49" s="1062" t="s">
        <v>996</v>
      </c>
      <c r="M49" s="352"/>
      <c r="N49" s="353"/>
      <c r="O49" s="353"/>
      <c r="P49" s="532"/>
      <c r="Q49" s="996"/>
      <c r="R49" s="996"/>
      <c r="S49" s="996"/>
      <c r="T49" s="996"/>
      <c r="U49" s="996"/>
      <c r="V49" s="996"/>
      <c r="W49" s="996"/>
      <c r="X49" s="996"/>
      <c r="Y49" s="996"/>
      <c r="Z49" s="996"/>
      <c r="AA49" s="996"/>
      <c r="AB49" s="996"/>
      <c r="AC49" s="996"/>
      <c r="AD49" s="996"/>
      <c r="AE49" s="996"/>
    </row>
    <row r="50" spans="1:31" s="556" customFormat="1" ht="0.2" customHeight="1">
      <c r="A50" s="996">
        <v>1</v>
      </c>
      <c r="B50" s="996"/>
      <c r="C50" s="996"/>
      <c r="D50" s="996"/>
      <c r="E50" s="996"/>
      <c r="F50" s="996"/>
      <c r="G50" s="996" t="b">
        <v>0</v>
      </c>
      <c r="H50" s="996"/>
      <c r="I50" s="996"/>
      <c r="J50" s="996"/>
      <c r="K50" s="996"/>
      <c r="L50" s="1072" t="s">
        <v>499</v>
      </c>
      <c r="M50" s="1067" t="s">
        <v>486</v>
      </c>
      <c r="N50" s="1073">
        <v>0</v>
      </c>
      <c r="O50" s="1073">
        <v>0</v>
      </c>
      <c r="P50" s="1069">
        <v>0</v>
      </c>
      <c r="Q50" s="996"/>
      <c r="R50" s="996"/>
      <c r="S50" s="996"/>
      <c r="T50" s="996"/>
      <c r="U50" s="996"/>
      <c r="V50" s="996"/>
      <c r="W50" s="996"/>
      <c r="X50" s="996"/>
      <c r="Y50" s="996"/>
      <c r="Z50" s="996"/>
      <c r="AA50" s="996"/>
      <c r="AB50" s="996"/>
      <c r="AC50" s="996"/>
      <c r="AD50" s="996"/>
      <c r="AE50" s="996"/>
    </row>
    <row r="51" spans="1:31" s="556" customFormat="1" ht="0.2" customHeight="1">
      <c r="A51" s="996">
        <v>1</v>
      </c>
      <c r="B51" s="996"/>
      <c r="C51" s="996"/>
      <c r="D51" s="996"/>
      <c r="E51" s="996"/>
      <c r="F51" s="996"/>
      <c r="G51" s="996" t="b">
        <v>0</v>
      </c>
      <c r="H51" s="996"/>
      <c r="I51" s="996"/>
      <c r="J51" s="996"/>
      <c r="K51" s="996"/>
      <c r="L51" s="1072" t="s">
        <v>500</v>
      </c>
      <c r="M51" s="1067" t="s">
        <v>486</v>
      </c>
      <c r="N51" s="1073"/>
      <c r="O51" s="1073"/>
      <c r="P51" s="1069">
        <v>0</v>
      </c>
      <c r="Q51" s="996"/>
      <c r="R51" s="996"/>
      <c r="S51" s="996"/>
      <c r="T51" s="996"/>
      <c r="U51" s="996"/>
      <c r="V51" s="996"/>
      <c r="W51" s="996"/>
      <c r="X51" s="996"/>
      <c r="Y51" s="996"/>
      <c r="Z51" s="996"/>
      <c r="AA51" s="996"/>
      <c r="AB51" s="996"/>
      <c r="AC51" s="996"/>
      <c r="AD51" s="996"/>
      <c r="AE51" s="996"/>
    </row>
    <row r="52" spans="1:31" s="556" customFormat="1" ht="0.2" customHeight="1">
      <c r="A52" s="996">
        <v>1</v>
      </c>
      <c r="B52" s="1028" t="s">
        <v>991</v>
      </c>
      <c r="C52" s="996"/>
      <c r="D52" s="996"/>
      <c r="E52" s="996"/>
      <c r="F52" s="996"/>
      <c r="G52" s="996" t="b">
        <v>0</v>
      </c>
      <c r="H52" s="996"/>
      <c r="I52" s="996"/>
      <c r="J52" s="996"/>
      <c r="K52" s="996"/>
      <c r="L52" s="1072" t="s">
        <v>501</v>
      </c>
      <c r="M52" s="1067" t="s">
        <v>314</v>
      </c>
      <c r="N52" s="1070">
        <v>0</v>
      </c>
      <c r="O52" s="1070">
        <v>8.06</v>
      </c>
      <c r="P52" s="1071">
        <v>0</v>
      </c>
      <c r="Q52" s="996"/>
      <c r="R52" s="996"/>
      <c r="S52" s="996"/>
      <c r="T52" s="996"/>
      <c r="U52" s="996"/>
      <c r="V52" s="996"/>
      <c r="W52" s="996"/>
      <c r="X52" s="996"/>
      <c r="Y52" s="996"/>
      <c r="Z52" s="996"/>
      <c r="AA52" s="996"/>
      <c r="AB52" s="996"/>
      <c r="AC52" s="996"/>
      <c r="AD52" s="996"/>
      <c r="AE52" s="996"/>
    </row>
    <row r="53" spans="1:31" s="556" customFormat="1" ht="0.2" customHeight="1">
      <c r="A53" s="996">
        <v>1</v>
      </c>
      <c r="B53" s="996"/>
      <c r="C53" s="996"/>
      <c r="D53" s="996"/>
      <c r="E53" s="996"/>
      <c r="F53" s="996"/>
      <c r="G53" s="996" t="b">
        <v>0</v>
      </c>
      <c r="H53" s="996"/>
      <c r="I53" s="996"/>
      <c r="J53" s="996"/>
      <c r="K53" s="996"/>
      <c r="L53" s="1072" t="s">
        <v>502</v>
      </c>
      <c r="M53" s="1067" t="s">
        <v>503</v>
      </c>
      <c r="N53" s="1073"/>
      <c r="O53" s="1073"/>
      <c r="P53" s="1069">
        <v>0</v>
      </c>
      <c r="Q53" s="996"/>
      <c r="R53" s="996"/>
      <c r="S53" s="996"/>
      <c r="T53" s="996"/>
      <c r="U53" s="996"/>
      <c r="V53" s="996"/>
      <c r="W53" s="996"/>
      <c r="X53" s="996"/>
      <c r="Y53" s="996"/>
      <c r="Z53" s="996"/>
      <c r="AA53" s="996"/>
      <c r="AB53" s="996"/>
      <c r="AC53" s="996"/>
      <c r="AD53" s="996"/>
      <c r="AE53" s="996"/>
    </row>
    <row r="54" spans="1:31" s="556" customFormat="1" ht="0.2" customHeight="1">
      <c r="A54" s="996">
        <v>1</v>
      </c>
      <c r="B54" s="996"/>
      <c r="C54" s="996"/>
      <c r="D54" s="996"/>
      <c r="E54" s="996"/>
      <c r="F54" s="996"/>
      <c r="G54" s="996" t="b">
        <v>0</v>
      </c>
      <c r="H54" s="996"/>
      <c r="I54" s="996"/>
      <c r="J54" s="996"/>
      <c r="K54" s="996"/>
      <c r="L54" s="1072" t="s">
        <v>504</v>
      </c>
      <c r="M54" s="1067" t="s">
        <v>505</v>
      </c>
      <c r="N54" s="1073"/>
      <c r="O54" s="1073"/>
      <c r="P54" s="1069">
        <v>0</v>
      </c>
      <c r="Q54" s="996"/>
      <c r="R54" s="996"/>
      <c r="S54" s="996"/>
      <c r="T54" s="996"/>
      <c r="U54" s="996"/>
      <c r="V54" s="996"/>
      <c r="W54" s="996"/>
      <c r="X54" s="996"/>
      <c r="Y54" s="996"/>
      <c r="Z54" s="996"/>
      <c r="AA54" s="996"/>
      <c r="AB54" s="996"/>
      <c r="AC54" s="996"/>
      <c r="AD54" s="996"/>
      <c r="AE54" s="996"/>
    </row>
    <row r="55" spans="1:31">
      <c r="A55" s="996"/>
      <c r="B55" s="996"/>
      <c r="C55" s="996"/>
      <c r="D55" s="996"/>
      <c r="E55" s="996"/>
      <c r="F55" s="996"/>
      <c r="G55" s="877" t="b">
        <v>1</v>
      </c>
      <c r="H55" s="996"/>
      <c r="I55" s="996"/>
      <c r="J55" s="996"/>
      <c r="K55" s="996"/>
      <c r="L55" s="1074"/>
      <c r="M55" s="1075"/>
      <c r="N55" s="1076"/>
      <c r="O55" s="1076"/>
      <c r="P55" s="1076"/>
      <c r="Q55" s="1076"/>
      <c r="R55" s="996"/>
      <c r="S55" s="996"/>
      <c r="T55" s="996"/>
      <c r="U55" s="996"/>
      <c r="V55" s="996"/>
      <c r="W55" s="996"/>
      <c r="X55" s="996"/>
      <c r="Y55" s="996"/>
      <c r="Z55" s="996"/>
      <c r="AA55" s="996"/>
      <c r="AB55" s="996"/>
      <c r="AC55" s="996"/>
      <c r="AD55" s="996"/>
      <c r="AE55" s="996"/>
    </row>
    <row r="56" spans="1:31" s="282" customFormat="1" ht="0.2" customHeight="1">
      <c r="A56" s="877"/>
      <c r="B56" s="877"/>
      <c r="C56" s="877"/>
      <c r="D56" s="877"/>
      <c r="E56" s="877"/>
      <c r="F56" s="877"/>
      <c r="G56" s="877" t="b">
        <v>0</v>
      </c>
      <c r="H56" s="877"/>
      <c r="I56" s="877"/>
      <c r="J56" s="877"/>
      <c r="K56" s="877"/>
      <c r="L56" s="1041" t="s">
        <v>1197</v>
      </c>
      <c r="M56" s="1042"/>
      <c r="N56" s="1042"/>
      <c r="O56" s="1042"/>
      <c r="P56" s="1042"/>
      <c r="Q56" s="877"/>
      <c r="R56" s="877"/>
      <c r="S56" s="877"/>
      <c r="T56" s="877"/>
      <c r="U56" s="877"/>
      <c r="V56" s="877"/>
      <c r="W56" s="877"/>
      <c r="X56" s="877"/>
      <c r="Y56" s="877"/>
      <c r="Z56" s="877"/>
      <c r="AA56" s="877"/>
      <c r="AB56" s="877"/>
      <c r="AC56" s="877"/>
      <c r="AD56" s="877"/>
      <c r="AE56" s="877"/>
    </row>
    <row r="57" spans="1:31" ht="0.2" customHeight="1">
      <c r="A57" s="996"/>
      <c r="B57" s="996"/>
      <c r="C57" s="996"/>
      <c r="D57" s="996"/>
      <c r="E57" s="996"/>
      <c r="F57" s="996"/>
      <c r="G57" s="877" t="b">
        <v>0</v>
      </c>
      <c r="H57" s="996"/>
      <c r="I57" s="996"/>
      <c r="J57" s="996"/>
      <c r="K57" s="996"/>
      <c r="L57" s="970" t="s">
        <v>120</v>
      </c>
      <c r="M57" s="970" t="s">
        <v>141</v>
      </c>
      <c r="N57" s="1044" t="s">
        <v>2397</v>
      </c>
      <c r="O57" s="1045"/>
      <c r="P57" s="1046"/>
      <c r="Q57" s="996"/>
      <c r="R57" s="996"/>
      <c r="S57" s="996"/>
      <c r="T57" s="996"/>
      <c r="U57" s="996"/>
      <c r="V57" s="996"/>
      <c r="W57" s="996"/>
      <c r="X57" s="996"/>
      <c r="Y57" s="996"/>
      <c r="Z57" s="996"/>
      <c r="AA57" s="996"/>
      <c r="AB57" s="996"/>
      <c r="AC57" s="996"/>
      <c r="AD57" s="996"/>
      <c r="AE57" s="996"/>
    </row>
    <row r="58" spans="1:31" ht="0.2" customHeight="1">
      <c r="A58" s="996"/>
      <c r="B58" s="996"/>
      <c r="C58" s="996"/>
      <c r="D58" s="996"/>
      <c r="E58" s="996"/>
      <c r="F58" s="996"/>
      <c r="G58" s="877" t="b">
        <v>0</v>
      </c>
      <c r="H58" s="996"/>
      <c r="I58" s="996"/>
      <c r="J58" s="996"/>
      <c r="K58" s="996"/>
      <c r="L58" s="970"/>
      <c r="M58" s="970"/>
      <c r="N58" s="1077" t="s">
        <v>272</v>
      </c>
      <c r="O58" s="1077" t="s">
        <v>271</v>
      </c>
      <c r="P58" s="1077" t="s">
        <v>490</v>
      </c>
      <c r="Q58" s="996"/>
      <c r="R58" s="996"/>
      <c r="S58" s="996"/>
      <c r="T58" s="996"/>
      <c r="U58" s="996"/>
      <c r="V58" s="996"/>
      <c r="W58" s="996"/>
      <c r="X58" s="996"/>
      <c r="Y58" s="996"/>
      <c r="Z58" s="996"/>
      <c r="AA58" s="996"/>
      <c r="AB58" s="996"/>
      <c r="AC58" s="996"/>
      <c r="AD58" s="996"/>
      <c r="AE58" s="996"/>
    </row>
    <row r="59" spans="1:31" ht="0.2" customHeight="1">
      <c r="A59" s="996"/>
      <c r="B59" s="996"/>
      <c r="C59" s="996"/>
      <c r="D59" s="996"/>
      <c r="E59" s="996"/>
      <c r="F59" s="996"/>
      <c r="G59" s="877" t="b">
        <v>0</v>
      </c>
      <c r="H59" s="996"/>
      <c r="I59" s="996"/>
      <c r="J59" s="996"/>
      <c r="K59" s="996"/>
      <c r="L59" s="1038"/>
      <c r="M59" s="1039"/>
      <c r="N59" s="996"/>
      <c r="O59" s="996"/>
      <c r="P59" s="996"/>
      <c r="Q59" s="996"/>
      <c r="R59" s="996"/>
      <c r="S59" s="996"/>
      <c r="T59" s="996"/>
      <c r="U59" s="996"/>
      <c r="V59" s="996"/>
      <c r="W59" s="996"/>
      <c r="X59" s="996"/>
      <c r="Y59" s="996"/>
      <c r="Z59" s="996"/>
      <c r="AA59" s="996"/>
      <c r="AB59" s="996"/>
      <c r="AC59" s="996"/>
      <c r="AD59" s="996"/>
      <c r="AE59" s="996"/>
    </row>
    <row r="60" spans="1:31">
      <c r="A60" s="996"/>
      <c r="B60" s="996"/>
      <c r="C60" s="996"/>
      <c r="D60" s="996"/>
      <c r="E60" s="996"/>
      <c r="F60" s="996"/>
      <c r="G60" s="996"/>
      <c r="H60" s="996"/>
      <c r="I60" s="996"/>
      <c r="J60" s="996"/>
      <c r="K60" s="996"/>
      <c r="L60" s="970" t="s">
        <v>1274</v>
      </c>
      <c r="M60" s="970"/>
      <c r="N60" s="970"/>
      <c r="O60" s="970"/>
      <c r="P60" s="970"/>
      <c r="Q60" s="996"/>
      <c r="R60" s="996"/>
      <c r="S60" s="996"/>
      <c r="T60" s="996"/>
      <c r="U60" s="996"/>
      <c r="V60" s="996"/>
      <c r="W60" s="996"/>
      <c r="X60" s="996"/>
      <c r="Y60" s="996"/>
      <c r="Z60" s="996"/>
      <c r="AA60" s="996"/>
      <c r="AB60" s="996"/>
      <c r="AC60" s="996"/>
      <c r="AD60" s="996"/>
      <c r="AE60" s="996"/>
    </row>
    <row r="61" spans="1:31" ht="82.5" customHeight="1">
      <c r="A61" s="996"/>
      <c r="B61" s="996"/>
      <c r="C61" s="996"/>
      <c r="D61" s="996"/>
      <c r="E61" s="996"/>
      <c r="F61" s="996"/>
      <c r="G61" s="996"/>
      <c r="H61" s="996"/>
      <c r="I61" s="996"/>
      <c r="J61" s="996"/>
      <c r="K61" s="677"/>
      <c r="L61" s="1078" t="s">
        <v>2382</v>
      </c>
      <c r="M61" s="1079"/>
      <c r="N61" s="1079"/>
      <c r="O61" s="1079"/>
      <c r="P61" s="1079"/>
      <c r="Q61" s="996"/>
      <c r="R61" s="996"/>
      <c r="S61" s="996"/>
      <c r="T61" s="996"/>
      <c r="U61" s="996"/>
      <c r="V61" s="996"/>
      <c r="W61" s="996"/>
      <c r="X61" s="996"/>
      <c r="Y61" s="996"/>
      <c r="Z61" s="996"/>
      <c r="AA61" s="996"/>
      <c r="AB61" s="996"/>
      <c r="AC61" s="996"/>
      <c r="AD61" s="996"/>
      <c r="AE61" s="996"/>
    </row>
  </sheetData>
  <sheetProtection formatColumns="0" formatRows="0" autoFilter="0"/>
  <mergeCells count="14">
    <mergeCell ref="L14:P14"/>
    <mergeCell ref="L15:L16"/>
    <mergeCell ref="M15:M16"/>
    <mergeCell ref="N15:P15"/>
    <mergeCell ref="L61:P61"/>
    <mergeCell ref="L56:P56"/>
    <mergeCell ref="L57:L58"/>
    <mergeCell ref="M57:M58"/>
    <mergeCell ref="N57:P57"/>
    <mergeCell ref="L60:P60"/>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D12" sqref="D12"/>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80"/>
      <c r="B1" s="1080"/>
      <c r="C1" s="1080"/>
      <c r="D1" s="1080"/>
    </row>
    <row r="2" spans="1:4" hidden="1">
      <c r="A2" s="1080"/>
      <c r="B2" s="1080"/>
      <c r="C2" s="1080"/>
      <c r="D2" s="1080"/>
    </row>
    <row r="3" spans="1:4" hidden="1">
      <c r="A3" s="1080"/>
      <c r="B3" s="1080"/>
      <c r="C3" s="1080"/>
      <c r="D3" s="1080"/>
    </row>
    <row r="4" spans="1:4" hidden="1">
      <c r="A4" s="1080"/>
      <c r="B4" s="1080"/>
      <c r="C4" s="1080"/>
      <c r="D4" s="1080"/>
    </row>
    <row r="5" spans="1:4" hidden="1">
      <c r="A5" s="1080"/>
      <c r="B5" s="1080"/>
      <c r="C5" s="1080"/>
      <c r="D5" s="1080"/>
    </row>
    <row r="6" spans="1:4">
      <c r="A6" s="1080"/>
      <c r="B6" s="1080"/>
      <c r="C6" s="1081"/>
      <c r="D6" s="1081"/>
    </row>
    <row r="7" spans="1:4" ht="20.100000000000001" customHeight="1">
      <c r="A7" s="1080"/>
      <c r="B7" s="1080"/>
      <c r="C7" s="1081"/>
      <c r="D7" s="1082" t="s">
        <v>108</v>
      </c>
    </row>
    <row r="8" spans="1:4">
      <c r="A8" s="1080"/>
      <c r="B8" s="1080"/>
      <c r="C8" s="1081"/>
      <c r="D8" s="1081"/>
    </row>
    <row r="9" spans="1:4" ht="70.5" customHeight="1">
      <c r="A9" s="1080"/>
      <c r="B9" s="1080"/>
      <c r="C9" s="1081"/>
      <c r="D9" s="1083" t="s">
        <v>2383</v>
      </c>
    </row>
    <row r="10" spans="1:4" ht="72" customHeight="1">
      <c r="A10" s="1080"/>
      <c r="B10" s="1080"/>
      <c r="C10" s="1081"/>
      <c r="D10" s="1083" t="s">
        <v>2375</v>
      </c>
    </row>
    <row r="11" spans="1:4" ht="33.75">
      <c r="A11" s="1080"/>
      <c r="B11" s="1080"/>
      <c r="C11" s="1081"/>
      <c r="D11" s="1083" t="s">
        <v>2376</v>
      </c>
    </row>
    <row r="12" spans="1:4" ht="100.5" customHeight="1">
      <c r="A12" s="1080"/>
      <c r="B12" s="1080"/>
      <c r="C12" s="1081"/>
      <c r="D12" s="1083" t="s">
        <v>2382</v>
      </c>
    </row>
    <row r="13" spans="1:4" ht="150.75" customHeight="1">
      <c r="A13" s="1080"/>
      <c r="B13" s="1080"/>
      <c r="C13" s="1081"/>
      <c r="D13" s="1084" t="s">
        <v>2384</v>
      </c>
    </row>
    <row r="14" spans="1:4" ht="20.100000000000001" customHeight="1">
      <c r="A14" s="1080"/>
      <c r="B14" s="1080"/>
      <c r="C14" s="1081"/>
      <c r="D14" s="1084"/>
    </row>
    <row r="15" spans="1:4" ht="20.100000000000001" customHeight="1">
      <c r="A15" s="1080"/>
      <c r="B15" s="1080"/>
      <c r="C15" s="1081"/>
      <c r="D15" s="1084"/>
    </row>
    <row r="16" spans="1:4" ht="20.100000000000001" customHeight="1">
      <c r="A16" s="1080"/>
      <c r="B16" s="1080"/>
      <c r="C16" s="1081"/>
      <c r="D16" s="1084"/>
    </row>
    <row r="17" spans="1:4" ht="20.100000000000001" customHeight="1">
      <c r="A17" s="1080"/>
      <c r="B17" s="1080"/>
      <c r="C17" s="1081"/>
      <c r="D17" s="1084"/>
    </row>
    <row r="18" spans="1:4" ht="20.100000000000001" customHeight="1">
      <c r="A18" s="1080"/>
      <c r="B18" s="1080"/>
      <c r="C18" s="1081"/>
      <c r="D18" s="1084"/>
    </row>
    <row r="19" spans="1:4">
      <c r="A19" s="1080"/>
      <c r="B19" s="1080"/>
      <c r="C19" s="1081"/>
      <c r="D19" s="1081"/>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85" t="s">
        <v>109</v>
      </c>
      <c r="C2" s="1085"/>
      <c r="D2" s="1085"/>
      <c r="E2" s="1085"/>
    </row>
    <row r="3" spans="2:5">
      <c r="B3" s="1086"/>
      <c r="C3" s="1086"/>
      <c r="D3" s="1086"/>
      <c r="E3" s="1086"/>
    </row>
    <row r="4" spans="2:5" ht="21.75" customHeight="1" thickBot="1">
      <c r="B4" s="1087" t="s">
        <v>940</v>
      </c>
      <c r="C4" s="1087" t="s">
        <v>941</v>
      </c>
      <c r="D4" s="1087" t="s">
        <v>14</v>
      </c>
      <c r="E4" s="1088" t="s">
        <v>152</v>
      </c>
    </row>
    <row r="5" spans="2:5" ht="12" thickTop="1">
      <c r="B5" s="1086"/>
      <c r="C5" s="1086"/>
      <c r="D5" s="1086"/>
      <c r="E5" s="1086"/>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8" t="s">
        <v>835</v>
      </c>
      <c r="B1" s="558" t="s">
        <v>836</v>
      </c>
      <c r="C1" s="558" t="s">
        <v>1998</v>
      </c>
      <c r="D1" s="558" t="s">
        <v>2332</v>
      </c>
      <c r="E1" s="558"/>
    </row>
    <row r="2" spans="1:5">
      <c r="A2" s="558" t="s">
        <v>1999</v>
      </c>
      <c r="B2" s="558" t="s">
        <v>1999</v>
      </c>
      <c r="C2" s="558" t="s">
        <v>2000</v>
      </c>
      <c r="D2" s="558" t="s">
        <v>1999</v>
      </c>
      <c r="E2" s="558" t="s">
        <v>2333</v>
      </c>
    </row>
    <row r="3" spans="1:5">
      <c r="A3" s="558" t="s">
        <v>1999</v>
      </c>
      <c r="B3" s="558" t="s">
        <v>2001</v>
      </c>
      <c r="C3" s="558" t="s">
        <v>2002</v>
      </c>
      <c r="D3" s="558" t="s">
        <v>2011</v>
      </c>
      <c r="E3" s="558" t="s">
        <v>2334</v>
      </c>
    </row>
    <row r="4" spans="1:5">
      <c r="A4" s="558" t="s">
        <v>1999</v>
      </c>
      <c r="B4" s="558" t="s">
        <v>2003</v>
      </c>
      <c r="C4" s="558" t="s">
        <v>2004</v>
      </c>
      <c r="D4" s="558" t="s">
        <v>2031</v>
      </c>
      <c r="E4" s="558" t="s">
        <v>2335</v>
      </c>
    </row>
    <row r="5" spans="1:5">
      <c r="A5" s="558" t="s">
        <v>1999</v>
      </c>
      <c r="B5" s="558" t="s">
        <v>2005</v>
      </c>
      <c r="C5" s="558" t="s">
        <v>2006</v>
      </c>
      <c r="D5" s="558" t="s">
        <v>2045</v>
      </c>
      <c r="E5" s="558" t="s">
        <v>2336</v>
      </c>
    </row>
    <row r="6" spans="1:5">
      <c r="A6" s="558" t="s">
        <v>1999</v>
      </c>
      <c r="B6" s="558" t="s">
        <v>2007</v>
      </c>
      <c r="C6" s="558" t="s">
        <v>2008</v>
      </c>
      <c r="D6" s="558" t="s">
        <v>2063</v>
      </c>
      <c r="E6" s="558" t="s">
        <v>2337</v>
      </c>
    </row>
    <row r="7" spans="1:5">
      <c r="A7" s="558" t="s">
        <v>1999</v>
      </c>
      <c r="B7" s="558" t="s">
        <v>2009</v>
      </c>
      <c r="C7" s="558" t="s">
        <v>2010</v>
      </c>
      <c r="D7" s="558" t="s">
        <v>2081</v>
      </c>
      <c r="E7" s="558" t="s">
        <v>2338</v>
      </c>
    </row>
    <row r="8" spans="1:5">
      <c r="A8" s="558" t="s">
        <v>2011</v>
      </c>
      <c r="B8" s="558" t="s">
        <v>2011</v>
      </c>
      <c r="C8" s="558" t="s">
        <v>2012</v>
      </c>
      <c r="D8" s="558" t="s">
        <v>2095</v>
      </c>
      <c r="E8" s="558" t="s">
        <v>2339</v>
      </c>
    </row>
    <row r="9" spans="1:5">
      <c r="A9" s="558" t="s">
        <v>2011</v>
      </c>
      <c r="B9" s="558" t="s">
        <v>2013</v>
      </c>
      <c r="C9" s="558" t="s">
        <v>2014</v>
      </c>
      <c r="D9" s="558" t="s">
        <v>2111</v>
      </c>
      <c r="E9" s="558" t="s">
        <v>2340</v>
      </c>
    </row>
    <row r="10" spans="1:5">
      <c r="A10" s="558" t="s">
        <v>2011</v>
      </c>
      <c r="B10" s="558" t="s">
        <v>2015</v>
      </c>
      <c r="C10" s="558" t="s">
        <v>2016</v>
      </c>
      <c r="D10" s="558" t="s">
        <v>2129</v>
      </c>
      <c r="E10" s="558" t="s">
        <v>2341</v>
      </c>
    </row>
    <row r="11" spans="1:5">
      <c r="A11" s="558" t="s">
        <v>2011</v>
      </c>
      <c r="B11" s="558" t="s">
        <v>2017</v>
      </c>
      <c r="C11" s="558" t="s">
        <v>2018</v>
      </c>
      <c r="D11" s="558" t="s">
        <v>2149</v>
      </c>
      <c r="E11" s="558" t="s">
        <v>2342</v>
      </c>
    </row>
    <row r="12" spans="1:5">
      <c r="A12" s="558" t="s">
        <v>2011</v>
      </c>
      <c r="B12" s="558" t="s">
        <v>2019</v>
      </c>
      <c r="C12" s="558" t="s">
        <v>2020</v>
      </c>
      <c r="D12" s="558" t="s">
        <v>2161</v>
      </c>
      <c r="E12" s="558" t="s">
        <v>2343</v>
      </c>
    </row>
    <row r="13" spans="1:5">
      <c r="A13" s="558" t="s">
        <v>2011</v>
      </c>
      <c r="B13" s="558" t="s">
        <v>2021</v>
      </c>
      <c r="C13" s="558" t="s">
        <v>2022</v>
      </c>
      <c r="D13" s="558" t="s">
        <v>2175</v>
      </c>
      <c r="E13" s="558" t="s">
        <v>2344</v>
      </c>
    </row>
    <row r="14" spans="1:5">
      <c r="A14" s="558" t="s">
        <v>2011</v>
      </c>
      <c r="B14" s="558" t="s">
        <v>2023</v>
      </c>
      <c r="C14" s="558" t="s">
        <v>2024</v>
      </c>
      <c r="D14" s="558" t="s">
        <v>2189</v>
      </c>
      <c r="E14" s="558" t="s">
        <v>2345</v>
      </c>
    </row>
    <row r="15" spans="1:5">
      <c r="A15" s="558" t="s">
        <v>2011</v>
      </c>
      <c r="B15" s="558" t="s">
        <v>2025</v>
      </c>
      <c r="C15" s="558" t="s">
        <v>2026</v>
      </c>
      <c r="D15" s="558" t="s">
        <v>2201</v>
      </c>
      <c r="E15" s="558" t="s">
        <v>2346</v>
      </c>
    </row>
    <row r="16" spans="1:5">
      <c r="A16" s="558" t="s">
        <v>2011</v>
      </c>
      <c r="B16" s="558" t="s">
        <v>2027</v>
      </c>
      <c r="C16" s="558" t="s">
        <v>2028</v>
      </c>
      <c r="D16" s="558" t="s">
        <v>2215</v>
      </c>
      <c r="E16" s="558" t="s">
        <v>2347</v>
      </c>
    </row>
    <row r="17" spans="1:5">
      <c r="A17" s="558" t="s">
        <v>2011</v>
      </c>
      <c r="B17" s="558" t="s">
        <v>2029</v>
      </c>
      <c r="C17" s="558" t="s">
        <v>2030</v>
      </c>
      <c r="D17" s="558" t="s">
        <v>2227</v>
      </c>
      <c r="E17" s="558" t="s">
        <v>2348</v>
      </c>
    </row>
    <row r="18" spans="1:5">
      <c r="A18" s="558" t="s">
        <v>2031</v>
      </c>
      <c r="B18" s="558" t="s">
        <v>2032</v>
      </c>
      <c r="C18" s="558" t="s">
        <v>2033</v>
      </c>
      <c r="D18" s="558" t="s">
        <v>2243</v>
      </c>
      <c r="E18" s="558" t="s">
        <v>2349</v>
      </c>
    </row>
    <row r="19" spans="1:5">
      <c r="A19" s="558" t="s">
        <v>2031</v>
      </c>
      <c r="B19" s="558" t="s">
        <v>2031</v>
      </c>
      <c r="C19" s="558" t="s">
        <v>2034</v>
      </c>
      <c r="D19" s="558" t="s">
        <v>2259</v>
      </c>
      <c r="E19" s="558" t="s">
        <v>2350</v>
      </c>
    </row>
    <row r="20" spans="1:5">
      <c r="A20" s="558" t="s">
        <v>2031</v>
      </c>
      <c r="B20" s="558" t="s">
        <v>2035</v>
      </c>
      <c r="C20" s="558" t="s">
        <v>2036</v>
      </c>
      <c r="D20" s="558" t="s">
        <v>2273</v>
      </c>
      <c r="E20" s="558" t="s">
        <v>2351</v>
      </c>
    </row>
    <row r="21" spans="1:5">
      <c r="A21" s="558" t="s">
        <v>2031</v>
      </c>
      <c r="B21" s="558" t="s">
        <v>2037</v>
      </c>
      <c r="C21" s="558" t="s">
        <v>2038</v>
      </c>
      <c r="D21" s="558" t="s">
        <v>2287</v>
      </c>
      <c r="E21" s="558" t="s">
        <v>2352</v>
      </c>
    </row>
    <row r="22" spans="1:5">
      <c r="A22" s="558" t="s">
        <v>2031</v>
      </c>
      <c r="B22" s="558" t="s">
        <v>2039</v>
      </c>
      <c r="C22" s="558" t="s">
        <v>2040</v>
      </c>
      <c r="D22" s="558" t="s">
        <v>2304</v>
      </c>
      <c r="E22" s="558" t="s">
        <v>2353</v>
      </c>
    </row>
    <row r="23" spans="1:5">
      <c r="A23" s="558" t="s">
        <v>2031</v>
      </c>
      <c r="B23" s="558" t="s">
        <v>2041</v>
      </c>
      <c r="C23" s="558" t="s">
        <v>2042</v>
      </c>
      <c r="D23" s="558" t="s">
        <v>2326</v>
      </c>
      <c r="E23" s="558" t="s">
        <v>2354</v>
      </c>
    </row>
    <row r="24" spans="1:5">
      <c r="A24" s="558" t="s">
        <v>2031</v>
      </c>
      <c r="B24" s="558" t="s">
        <v>2043</v>
      </c>
      <c r="C24" s="558" t="s">
        <v>2044</v>
      </c>
      <c r="D24" s="558" t="s">
        <v>2328</v>
      </c>
      <c r="E24" s="558" t="s">
        <v>2355</v>
      </c>
    </row>
    <row r="25" spans="1:5">
      <c r="A25" s="558" t="s">
        <v>2045</v>
      </c>
      <c r="B25" s="558" t="s">
        <v>2046</v>
      </c>
      <c r="C25" s="558" t="s">
        <v>2047</v>
      </c>
      <c r="D25" s="558" t="s">
        <v>2330</v>
      </c>
      <c r="E25" s="558" t="s">
        <v>2356</v>
      </c>
    </row>
    <row r="26" spans="1:5">
      <c r="A26" s="558" t="s">
        <v>2045</v>
      </c>
      <c r="B26" s="558" t="s">
        <v>2048</v>
      </c>
      <c r="C26" s="558" t="s">
        <v>2049</v>
      </c>
      <c r="D26" s="558"/>
      <c r="E26" s="558"/>
    </row>
    <row r="27" spans="1:5">
      <c r="A27" s="558" t="s">
        <v>2045</v>
      </c>
      <c r="B27" s="558" t="s">
        <v>2045</v>
      </c>
      <c r="C27" s="558" t="s">
        <v>2050</v>
      </c>
      <c r="D27" s="558"/>
      <c r="E27" s="558"/>
    </row>
    <row r="28" spans="1:5">
      <c r="A28" s="558" t="s">
        <v>2045</v>
      </c>
      <c r="B28" s="558" t="s">
        <v>2051</v>
      </c>
      <c r="C28" s="558" t="s">
        <v>2052</v>
      </c>
      <c r="D28" s="558"/>
      <c r="E28" s="558"/>
    </row>
    <row r="29" spans="1:5">
      <c r="A29" s="558" t="s">
        <v>2045</v>
      </c>
      <c r="B29" s="558" t="s">
        <v>2053</v>
      </c>
      <c r="C29" s="558" t="s">
        <v>2054</v>
      </c>
      <c r="D29" s="558"/>
      <c r="E29" s="558"/>
    </row>
    <row r="30" spans="1:5">
      <c r="A30" s="558" t="s">
        <v>2045</v>
      </c>
      <c r="B30" s="558" t="s">
        <v>2055</v>
      </c>
      <c r="C30" s="558" t="s">
        <v>2056</v>
      </c>
      <c r="D30" s="558"/>
      <c r="E30" s="558"/>
    </row>
    <row r="31" spans="1:5">
      <c r="A31" s="558" t="s">
        <v>2045</v>
      </c>
      <c r="B31" s="558" t="s">
        <v>2057</v>
      </c>
      <c r="C31" s="558" t="s">
        <v>2058</v>
      </c>
      <c r="D31" s="558"/>
      <c r="E31" s="558"/>
    </row>
    <row r="32" spans="1:5">
      <c r="A32" s="558" t="s">
        <v>2045</v>
      </c>
      <c r="B32" s="558" t="s">
        <v>2059</v>
      </c>
      <c r="C32" s="558" t="s">
        <v>2060</v>
      </c>
      <c r="D32" s="558"/>
      <c r="E32" s="558"/>
    </row>
    <row r="33" spans="1:5">
      <c r="A33" s="558" t="s">
        <v>2045</v>
      </c>
      <c r="B33" s="558" t="s">
        <v>2061</v>
      </c>
      <c r="C33" s="558" t="s">
        <v>2062</v>
      </c>
      <c r="D33" s="558"/>
      <c r="E33" s="558"/>
    </row>
    <row r="34" spans="1:5">
      <c r="A34" s="558" t="s">
        <v>2063</v>
      </c>
      <c r="B34" s="558" t="s">
        <v>2064</v>
      </c>
      <c r="C34" s="558" t="s">
        <v>2065</v>
      </c>
      <c r="D34" s="558"/>
      <c r="E34" s="558"/>
    </row>
    <row r="35" spans="1:5">
      <c r="A35" s="558" t="s">
        <v>2063</v>
      </c>
      <c r="B35" s="558" t="s">
        <v>2066</v>
      </c>
      <c r="C35" s="558" t="s">
        <v>2067</v>
      </c>
      <c r="D35" s="558"/>
      <c r="E35" s="558"/>
    </row>
    <row r="36" spans="1:5">
      <c r="A36" s="558" t="s">
        <v>2063</v>
      </c>
      <c r="B36" s="558" t="s">
        <v>2068</v>
      </c>
      <c r="C36" s="558" t="s">
        <v>2069</v>
      </c>
      <c r="D36" s="558"/>
      <c r="E36" s="558"/>
    </row>
    <row r="37" spans="1:5">
      <c r="A37" s="558" t="s">
        <v>2063</v>
      </c>
      <c r="B37" s="558" t="s">
        <v>2063</v>
      </c>
      <c r="C37" s="558" t="s">
        <v>2070</v>
      </c>
      <c r="D37" s="558"/>
      <c r="E37" s="558"/>
    </row>
    <row r="38" spans="1:5">
      <c r="A38" s="558" t="s">
        <v>2063</v>
      </c>
      <c r="B38" s="558" t="s">
        <v>2071</v>
      </c>
      <c r="C38" s="558" t="s">
        <v>2072</v>
      </c>
      <c r="D38" s="558"/>
      <c r="E38" s="558"/>
    </row>
    <row r="39" spans="1:5">
      <c r="A39" s="558" t="s">
        <v>2063</v>
      </c>
      <c r="B39" s="558" t="s">
        <v>2073</v>
      </c>
      <c r="C39" s="558" t="s">
        <v>2074</v>
      </c>
      <c r="D39" s="558"/>
      <c r="E39" s="558"/>
    </row>
    <row r="40" spans="1:5">
      <c r="A40" s="558" t="s">
        <v>2063</v>
      </c>
      <c r="B40" s="558" t="s">
        <v>2075</v>
      </c>
      <c r="C40" s="558" t="s">
        <v>2076</v>
      </c>
      <c r="D40" s="558"/>
      <c r="E40" s="558"/>
    </row>
    <row r="41" spans="1:5">
      <c r="A41" s="558" t="s">
        <v>2063</v>
      </c>
      <c r="B41" s="558" t="s">
        <v>2077</v>
      </c>
      <c r="C41" s="558" t="s">
        <v>2078</v>
      </c>
      <c r="D41" s="558"/>
      <c r="E41" s="558"/>
    </row>
    <row r="42" spans="1:5">
      <c r="A42" s="558" t="s">
        <v>2063</v>
      </c>
      <c r="B42" s="558" t="s">
        <v>2079</v>
      </c>
      <c r="C42" s="558" t="s">
        <v>2080</v>
      </c>
      <c r="D42" s="558"/>
      <c r="E42" s="558"/>
    </row>
    <row r="43" spans="1:5">
      <c r="A43" s="558" t="s">
        <v>2081</v>
      </c>
      <c r="B43" s="558" t="s">
        <v>2082</v>
      </c>
      <c r="C43" s="558" t="s">
        <v>2083</v>
      </c>
      <c r="D43" s="558"/>
      <c r="E43" s="558"/>
    </row>
    <row r="44" spans="1:5">
      <c r="A44" s="558" t="s">
        <v>2081</v>
      </c>
      <c r="B44" s="558" t="s">
        <v>2084</v>
      </c>
      <c r="C44" s="558" t="s">
        <v>2085</v>
      </c>
      <c r="D44" s="558"/>
      <c r="E44" s="558"/>
    </row>
    <row r="45" spans="1:5">
      <c r="A45" s="558" t="s">
        <v>2081</v>
      </c>
      <c r="B45" s="558" t="s">
        <v>2086</v>
      </c>
      <c r="C45" s="558" t="s">
        <v>2087</v>
      </c>
      <c r="D45" s="558"/>
      <c r="E45" s="558"/>
    </row>
    <row r="46" spans="1:5">
      <c r="A46" s="558" t="s">
        <v>2081</v>
      </c>
      <c r="B46" s="558" t="s">
        <v>2081</v>
      </c>
      <c r="C46" s="558" t="s">
        <v>2088</v>
      </c>
      <c r="D46" s="558"/>
      <c r="E46" s="558"/>
    </row>
    <row r="47" spans="1:5">
      <c r="A47" s="558" t="s">
        <v>2081</v>
      </c>
      <c r="B47" s="558" t="s">
        <v>2089</v>
      </c>
      <c r="C47" s="558" t="s">
        <v>2090</v>
      </c>
      <c r="D47" s="558"/>
      <c r="E47" s="558"/>
    </row>
    <row r="48" spans="1:5">
      <c r="A48" s="558" t="s">
        <v>2081</v>
      </c>
      <c r="B48" s="558" t="s">
        <v>2091</v>
      </c>
      <c r="C48" s="558" t="s">
        <v>2092</v>
      </c>
      <c r="D48" s="558"/>
      <c r="E48" s="558"/>
    </row>
    <row r="49" spans="1:5">
      <c r="A49" s="558" t="s">
        <v>2081</v>
      </c>
      <c r="B49" s="558" t="s">
        <v>2093</v>
      </c>
      <c r="C49" s="558" t="s">
        <v>2094</v>
      </c>
      <c r="D49" s="558"/>
      <c r="E49" s="558"/>
    </row>
    <row r="50" spans="1:5">
      <c r="A50" s="558" t="s">
        <v>2095</v>
      </c>
      <c r="B50" s="558" t="s">
        <v>2096</v>
      </c>
      <c r="C50" s="558" t="s">
        <v>2097</v>
      </c>
      <c r="D50" s="558"/>
      <c r="E50" s="558"/>
    </row>
    <row r="51" spans="1:5">
      <c r="A51" s="558" t="s">
        <v>2095</v>
      </c>
      <c r="B51" s="558" t="s">
        <v>2098</v>
      </c>
      <c r="C51" s="558" t="s">
        <v>2099</v>
      </c>
      <c r="D51" s="558"/>
      <c r="E51" s="558"/>
    </row>
    <row r="52" spans="1:5">
      <c r="A52" s="558" t="s">
        <v>2095</v>
      </c>
      <c r="B52" s="558" t="s">
        <v>2100</v>
      </c>
      <c r="C52" s="558" t="s">
        <v>2101</v>
      </c>
      <c r="D52" s="558"/>
      <c r="E52" s="558"/>
    </row>
    <row r="53" spans="1:5">
      <c r="A53" s="558" t="s">
        <v>2095</v>
      </c>
      <c r="B53" s="558" t="s">
        <v>2102</v>
      </c>
      <c r="C53" s="558" t="s">
        <v>2103</v>
      </c>
      <c r="D53" s="558"/>
      <c r="E53" s="558"/>
    </row>
    <row r="54" spans="1:5">
      <c r="A54" s="558" t="s">
        <v>2095</v>
      </c>
      <c r="B54" s="558" t="s">
        <v>2095</v>
      </c>
      <c r="C54" s="558" t="s">
        <v>2104</v>
      </c>
      <c r="D54" s="558"/>
      <c r="E54" s="558"/>
    </row>
    <row r="55" spans="1:5">
      <c r="A55" s="558" t="s">
        <v>2095</v>
      </c>
      <c r="B55" s="558" t="s">
        <v>2105</v>
      </c>
      <c r="C55" s="558" t="s">
        <v>2106</v>
      </c>
      <c r="D55" s="558"/>
      <c r="E55" s="558"/>
    </row>
    <row r="56" spans="1:5">
      <c r="A56" s="558" t="s">
        <v>2095</v>
      </c>
      <c r="B56" s="558" t="s">
        <v>2107</v>
      </c>
      <c r="C56" s="558" t="s">
        <v>2108</v>
      </c>
      <c r="D56" s="558"/>
      <c r="E56" s="558"/>
    </row>
    <row r="57" spans="1:5">
      <c r="A57" s="558" t="s">
        <v>2095</v>
      </c>
      <c r="B57" s="558" t="s">
        <v>2109</v>
      </c>
      <c r="C57" s="558" t="s">
        <v>2110</v>
      </c>
      <c r="D57" s="558"/>
      <c r="E57" s="558"/>
    </row>
    <row r="58" spans="1:5">
      <c r="A58" s="558" t="s">
        <v>2111</v>
      </c>
      <c r="B58" s="558" t="s">
        <v>2112</v>
      </c>
      <c r="C58" s="558" t="s">
        <v>2113</v>
      </c>
      <c r="D58" s="558"/>
      <c r="E58" s="558"/>
    </row>
    <row r="59" spans="1:5">
      <c r="A59" s="558" t="s">
        <v>2111</v>
      </c>
      <c r="B59" s="558" t="s">
        <v>2111</v>
      </c>
      <c r="C59" s="558" t="s">
        <v>2114</v>
      </c>
      <c r="D59" s="558"/>
      <c r="E59" s="558"/>
    </row>
    <row r="60" spans="1:5">
      <c r="A60" s="558" t="s">
        <v>2111</v>
      </c>
      <c r="B60" s="558" t="s">
        <v>2115</v>
      </c>
      <c r="C60" s="558" t="s">
        <v>2116</v>
      </c>
      <c r="D60" s="558"/>
      <c r="E60" s="558"/>
    </row>
    <row r="61" spans="1:5">
      <c r="A61" s="558" t="s">
        <v>2111</v>
      </c>
      <c r="B61" s="558" t="s">
        <v>2117</v>
      </c>
      <c r="C61" s="558" t="s">
        <v>2118</v>
      </c>
      <c r="D61" s="558"/>
      <c r="E61" s="558"/>
    </row>
    <row r="62" spans="1:5">
      <c r="A62" s="558" t="s">
        <v>2111</v>
      </c>
      <c r="B62" s="558" t="s">
        <v>2119</v>
      </c>
      <c r="C62" s="558" t="s">
        <v>2120</v>
      </c>
      <c r="D62" s="558"/>
      <c r="E62" s="558"/>
    </row>
    <row r="63" spans="1:5">
      <c r="A63" s="558" t="s">
        <v>2111</v>
      </c>
      <c r="B63" s="558" t="s">
        <v>2121</v>
      </c>
      <c r="C63" s="558" t="s">
        <v>2122</v>
      </c>
      <c r="D63" s="558"/>
      <c r="E63" s="558"/>
    </row>
    <row r="64" spans="1:5">
      <c r="A64" s="558" t="s">
        <v>2111</v>
      </c>
      <c r="B64" s="558" t="s">
        <v>2123</v>
      </c>
      <c r="C64" s="558" t="s">
        <v>2124</v>
      </c>
      <c r="D64" s="558"/>
      <c r="E64" s="558"/>
    </row>
    <row r="65" spans="1:5">
      <c r="A65" s="558" t="s">
        <v>2111</v>
      </c>
      <c r="B65" s="558" t="s">
        <v>2125</v>
      </c>
      <c r="C65" s="558" t="s">
        <v>2126</v>
      </c>
      <c r="D65" s="558"/>
      <c r="E65" s="558"/>
    </row>
    <row r="66" spans="1:5">
      <c r="A66" s="558" t="s">
        <v>2111</v>
      </c>
      <c r="B66" s="558" t="s">
        <v>2127</v>
      </c>
      <c r="C66" s="558" t="s">
        <v>2128</v>
      </c>
      <c r="D66" s="558"/>
      <c r="E66" s="558"/>
    </row>
    <row r="67" spans="1:5">
      <c r="A67" s="558" t="s">
        <v>2129</v>
      </c>
      <c r="B67" s="558" t="s">
        <v>2130</v>
      </c>
      <c r="C67" s="558" t="s">
        <v>2131</v>
      </c>
      <c r="D67" s="558"/>
      <c r="E67" s="558"/>
    </row>
    <row r="68" spans="1:5">
      <c r="A68" s="558" t="s">
        <v>2129</v>
      </c>
      <c r="B68" s="558" t="s">
        <v>2132</v>
      </c>
      <c r="C68" s="558" t="s">
        <v>2133</v>
      </c>
      <c r="D68" s="558"/>
      <c r="E68" s="558"/>
    </row>
    <row r="69" spans="1:5">
      <c r="A69" s="558" t="s">
        <v>2129</v>
      </c>
      <c r="B69" s="558" t="s">
        <v>2134</v>
      </c>
      <c r="C69" s="558" t="s">
        <v>2135</v>
      </c>
      <c r="D69" s="558"/>
      <c r="E69" s="558"/>
    </row>
    <row r="70" spans="1:5">
      <c r="A70" s="558" t="s">
        <v>2129</v>
      </c>
      <c r="B70" s="558" t="s">
        <v>2136</v>
      </c>
      <c r="C70" s="558" t="s">
        <v>2137</v>
      </c>
      <c r="D70" s="558"/>
      <c r="E70" s="558"/>
    </row>
    <row r="71" spans="1:5">
      <c r="A71" s="558" t="s">
        <v>2129</v>
      </c>
      <c r="B71" s="558" t="s">
        <v>2129</v>
      </c>
      <c r="C71" s="558" t="s">
        <v>2138</v>
      </c>
      <c r="D71" s="558"/>
      <c r="E71" s="558"/>
    </row>
    <row r="72" spans="1:5">
      <c r="A72" s="558" t="s">
        <v>2129</v>
      </c>
      <c r="B72" s="558" t="s">
        <v>2139</v>
      </c>
      <c r="C72" s="558" t="s">
        <v>2140</v>
      </c>
      <c r="D72" s="558"/>
      <c r="E72" s="558"/>
    </row>
    <row r="73" spans="1:5">
      <c r="A73" s="558" t="s">
        <v>2129</v>
      </c>
      <c r="B73" s="558" t="s">
        <v>2141</v>
      </c>
      <c r="C73" s="558" t="s">
        <v>2142</v>
      </c>
      <c r="D73" s="558"/>
      <c r="E73" s="558"/>
    </row>
    <row r="74" spans="1:5">
      <c r="A74" s="558" t="s">
        <v>2129</v>
      </c>
      <c r="B74" s="558" t="s">
        <v>2143</v>
      </c>
      <c r="C74" s="558" t="s">
        <v>2144</v>
      </c>
      <c r="D74" s="558"/>
      <c r="E74" s="558"/>
    </row>
    <row r="75" spans="1:5">
      <c r="A75" s="558" t="s">
        <v>2129</v>
      </c>
      <c r="B75" s="558" t="s">
        <v>2145</v>
      </c>
      <c r="C75" s="558" t="s">
        <v>2146</v>
      </c>
      <c r="D75" s="558"/>
      <c r="E75" s="558"/>
    </row>
    <row r="76" spans="1:5">
      <c r="A76" s="558" t="s">
        <v>2129</v>
      </c>
      <c r="B76" s="558" t="s">
        <v>2147</v>
      </c>
      <c r="C76" s="558" t="s">
        <v>2148</v>
      </c>
      <c r="D76" s="558"/>
      <c r="E76" s="558"/>
    </row>
    <row r="77" spans="1:5">
      <c r="A77" s="558" t="s">
        <v>2149</v>
      </c>
      <c r="B77" s="558" t="s">
        <v>2150</v>
      </c>
      <c r="C77" s="558" t="s">
        <v>2151</v>
      </c>
      <c r="D77" s="558"/>
      <c r="E77" s="558"/>
    </row>
    <row r="78" spans="1:5">
      <c r="A78" s="558" t="s">
        <v>2149</v>
      </c>
      <c r="B78" s="558" t="s">
        <v>2149</v>
      </c>
      <c r="C78" s="558" t="s">
        <v>2152</v>
      </c>
      <c r="D78" s="558"/>
      <c r="E78" s="558"/>
    </row>
    <row r="79" spans="1:5">
      <c r="A79" s="558" t="s">
        <v>2149</v>
      </c>
      <c r="B79" s="558" t="s">
        <v>2153</v>
      </c>
      <c r="C79" s="558" t="s">
        <v>2154</v>
      </c>
      <c r="D79" s="558"/>
      <c r="E79" s="558"/>
    </row>
    <row r="80" spans="1:5">
      <c r="A80" s="558" t="s">
        <v>2149</v>
      </c>
      <c r="B80" s="558" t="s">
        <v>2155</v>
      </c>
      <c r="C80" s="558" t="s">
        <v>2156</v>
      </c>
      <c r="D80" s="558"/>
      <c r="E80" s="558"/>
    </row>
    <row r="81" spans="1:5">
      <c r="A81" s="558" t="s">
        <v>2149</v>
      </c>
      <c r="B81" s="558" t="s">
        <v>2157</v>
      </c>
      <c r="C81" s="558" t="s">
        <v>2158</v>
      </c>
      <c r="D81" s="558"/>
      <c r="E81" s="558"/>
    </row>
    <row r="82" spans="1:5">
      <c r="A82" s="558" t="s">
        <v>2149</v>
      </c>
      <c r="B82" s="558" t="s">
        <v>2159</v>
      </c>
      <c r="C82" s="558" t="s">
        <v>2160</v>
      </c>
      <c r="D82" s="558"/>
      <c r="E82" s="558"/>
    </row>
    <row r="83" spans="1:5">
      <c r="A83" s="558" t="s">
        <v>2161</v>
      </c>
      <c r="B83" s="558" t="s">
        <v>2162</v>
      </c>
      <c r="C83" s="558" t="s">
        <v>2163</v>
      </c>
      <c r="D83" s="558"/>
      <c r="E83" s="558"/>
    </row>
    <row r="84" spans="1:5">
      <c r="A84" s="558" t="s">
        <v>2161</v>
      </c>
      <c r="B84" s="558" t="s">
        <v>2164</v>
      </c>
      <c r="C84" s="558" t="s">
        <v>2165</v>
      </c>
      <c r="D84" s="558"/>
      <c r="E84" s="558"/>
    </row>
    <row r="85" spans="1:5">
      <c r="A85" s="558" t="s">
        <v>2161</v>
      </c>
      <c r="B85" s="558" t="s">
        <v>2161</v>
      </c>
      <c r="C85" s="558" t="s">
        <v>2166</v>
      </c>
      <c r="D85" s="558"/>
      <c r="E85" s="558"/>
    </row>
    <row r="86" spans="1:5">
      <c r="A86" s="558" t="s">
        <v>2161</v>
      </c>
      <c r="B86" s="558" t="s">
        <v>2167</v>
      </c>
      <c r="C86" s="558" t="s">
        <v>2168</v>
      </c>
      <c r="D86" s="558"/>
      <c r="E86" s="558"/>
    </row>
    <row r="87" spans="1:5">
      <c r="A87" s="558" t="s">
        <v>2161</v>
      </c>
      <c r="B87" s="558" t="s">
        <v>2169</v>
      </c>
      <c r="C87" s="558" t="s">
        <v>2170</v>
      </c>
      <c r="D87" s="558"/>
      <c r="E87" s="558"/>
    </row>
    <row r="88" spans="1:5">
      <c r="A88" s="558" t="s">
        <v>2161</v>
      </c>
      <c r="B88" s="558" t="s">
        <v>2171</v>
      </c>
      <c r="C88" s="558" t="s">
        <v>2172</v>
      </c>
      <c r="D88" s="558"/>
      <c r="E88" s="558"/>
    </row>
    <row r="89" spans="1:5">
      <c r="A89" s="558" t="s">
        <v>2161</v>
      </c>
      <c r="B89" s="558" t="s">
        <v>2173</v>
      </c>
      <c r="C89" s="558" t="s">
        <v>2174</v>
      </c>
      <c r="D89" s="558"/>
      <c r="E89" s="558"/>
    </row>
    <row r="90" spans="1:5">
      <c r="A90" s="558" t="s">
        <v>2175</v>
      </c>
      <c r="B90" s="558" t="s">
        <v>2176</v>
      </c>
      <c r="C90" s="558" t="s">
        <v>2177</v>
      </c>
      <c r="D90" s="558"/>
      <c r="E90" s="558"/>
    </row>
    <row r="91" spans="1:5">
      <c r="A91" s="558" t="s">
        <v>2175</v>
      </c>
      <c r="B91" s="558" t="s">
        <v>2175</v>
      </c>
      <c r="C91" s="558" t="s">
        <v>2178</v>
      </c>
      <c r="D91" s="558"/>
      <c r="E91" s="558"/>
    </row>
    <row r="92" spans="1:5">
      <c r="A92" s="558" t="s">
        <v>2175</v>
      </c>
      <c r="B92" s="558" t="s">
        <v>2179</v>
      </c>
      <c r="C92" s="558" t="s">
        <v>2180</v>
      </c>
      <c r="D92" s="558"/>
      <c r="E92" s="558"/>
    </row>
    <row r="93" spans="1:5">
      <c r="A93" s="558" t="s">
        <v>2175</v>
      </c>
      <c r="B93" s="558" t="s">
        <v>2181</v>
      </c>
      <c r="C93" s="558" t="s">
        <v>2182</v>
      </c>
      <c r="D93" s="558"/>
      <c r="E93" s="558"/>
    </row>
    <row r="94" spans="1:5">
      <c r="A94" s="558" t="s">
        <v>2175</v>
      </c>
      <c r="B94" s="558" t="s">
        <v>2183</v>
      </c>
      <c r="C94" s="558" t="s">
        <v>2184</v>
      </c>
      <c r="D94" s="558"/>
      <c r="E94" s="558"/>
    </row>
    <row r="95" spans="1:5">
      <c r="A95" s="558" t="s">
        <v>2175</v>
      </c>
      <c r="B95" s="558" t="s">
        <v>2185</v>
      </c>
      <c r="C95" s="558" t="s">
        <v>2186</v>
      </c>
      <c r="D95" s="558"/>
      <c r="E95" s="558"/>
    </row>
    <row r="96" spans="1:5">
      <c r="A96" s="558" t="s">
        <v>2175</v>
      </c>
      <c r="B96" s="558" t="s">
        <v>2187</v>
      </c>
      <c r="C96" s="558" t="s">
        <v>2188</v>
      </c>
      <c r="D96" s="558"/>
      <c r="E96" s="558"/>
    </row>
    <row r="97" spans="1:5">
      <c r="A97" s="558" t="s">
        <v>2189</v>
      </c>
      <c r="B97" s="558" t="s">
        <v>2190</v>
      </c>
      <c r="C97" s="558" t="s">
        <v>2191</v>
      </c>
      <c r="D97" s="558"/>
      <c r="E97" s="558"/>
    </row>
    <row r="98" spans="1:5">
      <c r="A98" s="558" t="s">
        <v>2189</v>
      </c>
      <c r="B98" s="558" t="s">
        <v>2192</v>
      </c>
      <c r="C98" s="558" t="s">
        <v>2193</v>
      </c>
      <c r="D98" s="558"/>
      <c r="E98" s="558"/>
    </row>
    <row r="99" spans="1:5">
      <c r="A99" s="558" t="s">
        <v>2189</v>
      </c>
      <c r="B99" s="558" t="s">
        <v>2194</v>
      </c>
      <c r="C99" s="558" t="s">
        <v>2195</v>
      </c>
      <c r="D99" s="558"/>
      <c r="E99" s="558"/>
    </row>
    <row r="100" spans="1:5">
      <c r="A100" s="558" t="s">
        <v>2189</v>
      </c>
      <c r="B100" s="558" t="s">
        <v>2196</v>
      </c>
      <c r="C100" s="558" t="s">
        <v>2197</v>
      </c>
      <c r="D100" s="558"/>
      <c r="E100" s="558"/>
    </row>
    <row r="101" spans="1:5">
      <c r="A101" s="558" t="s">
        <v>2189</v>
      </c>
      <c r="B101" s="558" t="s">
        <v>2189</v>
      </c>
      <c r="C101" s="558" t="s">
        <v>2198</v>
      </c>
      <c r="D101" s="558"/>
      <c r="E101" s="558"/>
    </row>
    <row r="102" spans="1:5">
      <c r="A102" s="558" t="s">
        <v>2189</v>
      </c>
      <c r="B102" s="558" t="s">
        <v>2199</v>
      </c>
      <c r="C102" s="558" t="s">
        <v>2200</v>
      </c>
      <c r="D102" s="558"/>
      <c r="E102" s="558"/>
    </row>
    <row r="103" spans="1:5">
      <c r="A103" s="558" t="s">
        <v>2201</v>
      </c>
      <c r="B103" s="558" t="s">
        <v>2202</v>
      </c>
      <c r="C103" s="558" t="s">
        <v>2203</v>
      </c>
      <c r="D103" s="558"/>
      <c r="E103" s="558"/>
    </row>
    <row r="104" spans="1:5">
      <c r="A104" s="558" t="s">
        <v>2201</v>
      </c>
      <c r="B104" s="558" t="s">
        <v>2204</v>
      </c>
      <c r="C104" s="558" t="s">
        <v>2205</v>
      </c>
      <c r="D104" s="558"/>
      <c r="E104" s="558"/>
    </row>
    <row r="105" spans="1:5">
      <c r="A105" s="558" t="s">
        <v>2201</v>
      </c>
      <c r="B105" s="558" t="s">
        <v>2206</v>
      </c>
      <c r="C105" s="558" t="s">
        <v>2207</v>
      </c>
      <c r="D105" s="558"/>
      <c r="E105" s="558"/>
    </row>
    <row r="106" spans="1:5">
      <c r="A106" s="558" t="s">
        <v>2201</v>
      </c>
      <c r="B106" s="558" t="s">
        <v>2201</v>
      </c>
      <c r="C106" s="558" t="s">
        <v>2208</v>
      </c>
      <c r="D106" s="558"/>
      <c r="E106" s="558"/>
    </row>
    <row r="107" spans="1:5">
      <c r="A107" s="558" t="s">
        <v>2201</v>
      </c>
      <c r="B107" s="558" t="s">
        <v>2209</v>
      </c>
      <c r="C107" s="558" t="s">
        <v>2210</v>
      </c>
      <c r="D107" s="558"/>
      <c r="E107" s="558"/>
    </row>
    <row r="108" spans="1:5">
      <c r="A108" s="558" t="s">
        <v>2201</v>
      </c>
      <c r="B108" s="558" t="s">
        <v>2211</v>
      </c>
      <c r="C108" s="558" t="s">
        <v>2212</v>
      </c>
      <c r="D108" s="558"/>
      <c r="E108" s="558"/>
    </row>
    <row r="109" spans="1:5">
      <c r="A109" s="558" t="s">
        <v>2201</v>
      </c>
      <c r="B109" s="558" t="s">
        <v>2213</v>
      </c>
      <c r="C109" s="558" t="s">
        <v>2214</v>
      </c>
      <c r="D109" s="558"/>
      <c r="E109" s="558"/>
    </row>
    <row r="110" spans="1:5">
      <c r="A110" s="558" t="s">
        <v>2215</v>
      </c>
      <c r="B110" s="558" t="s">
        <v>2216</v>
      </c>
      <c r="C110" s="558" t="s">
        <v>2217</v>
      </c>
      <c r="D110" s="558"/>
      <c r="E110" s="558"/>
    </row>
    <row r="111" spans="1:5">
      <c r="A111" s="558" t="s">
        <v>2215</v>
      </c>
      <c r="B111" s="558" t="s">
        <v>2218</v>
      </c>
      <c r="C111" s="558" t="s">
        <v>2219</v>
      </c>
      <c r="D111" s="558"/>
      <c r="E111" s="558"/>
    </row>
    <row r="112" spans="1:5">
      <c r="A112" s="558" t="s">
        <v>2215</v>
      </c>
      <c r="B112" s="558" t="s">
        <v>2220</v>
      </c>
      <c r="C112" s="558" t="s">
        <v>2221</v>
      </c>
      <c r="D112" s="558"/>
      <c r="E112" s="558"/>
    </row>
    <row r="113" spans="1:5">
      <c r="A113" s="558" t="s">
        <v>2215</v>
      </c>
      <c r="B113" s="558" t="s">
        <v>2215</v>
      </c>
      <c r="C113" s="558" t="s">
        <v>2222</v>
      </c>
      <c r="D113" s="558"/>
      <c r="E113" s="558"/>
    </row>
    <row r="114" spans="1:5">
      <c r="A114" s="558" t="s">
        <v>2215</v>
      </c>
      <c r="B114" s="558" t="s">
        <v>2223</v>
      </c>
      <c r="C114" s="558" t="s">
        <v>2224</v>
      </c>
      <c r="D114" s="558"/>
      <c r="E114" s="558"/>
    </row>
    <row r="115" spans="1:5">
      <c r="A115" s="558" t="s">
        <v>2215</v>
      </c>
      <c r="B115" s="558" t="s">
        <v>2225</v>
      </c>
      <c r="C115" s="558" t="s">
        <v>2226</v>
      </c>
      <c r="D115" s="558"/>
      <c r="E115" s="558"/>
    </row>
    <row r="116" spans="1:5">
      <c r="A116" s="558" t="s">
        <v>2227</v>
      </c>
      <c r="B116" s="558" t="s">
        <v>2228</v>
      </c>
      <c r="C116" s="558" t="s">
        <v>2229</v>
      </c>
      <c r="D116" s="558"/>
      <c r="E116" s="558"/>
    </row>
    <row r="117" spans="1:5">
      <c r="A117" s="558" t="s">
        <v>2227</v>
      </c>
      <c r="B117" s="558" t="s">
        <v>2230</v>
      </c>
      <c r="C117" s="558" t="s">
        <v>2231</v>
      </c>
      <c r="D117" s="558"/>
      <c r="E117" s="558"/>
    </row>
    <row r="118" spans="1:5">
      <c r="A118" s="558" t="s">
        <v>2227</v>
      </c>
      <c r="B118" s="558" t="s">
        <v>2232</v>
      </c>
      <c r="C118" s="558" t="s">
        <v>2233</v>
      </c>
      <c r="D118" s="558"/>
      <c r="E118" s="558"/>
    </row>
    <row r="119" spans="1:5">
      <c r="A119" s="558" t="s">
        <v>2227</v>
      </c>
      <c r="B119" s="558" t="s">
        <v>2234</v>
      </c>
      <c r="C119" s="558" t="s">
        <v>2235</v>
      </c>
      <c r="D119" s="558"/>
      <c r="E119" s="558"/>
    </row>
    <row r="120" spans="1:5">
      <c r="A120" s="558" t="s">
        <v>2227</v>
      </c>
      <c r="B120" s="558" t="s">
        <v>2236</v>
      </c>
      <c r="C120" s="558" t="s">
        <v>2237</v>
      </c>
      <c r="D120" s="558"/>
      <c r="E120" s="558"/>
    </row>
    <row r="121" spans="1:5">
      <c r="A121" s="558" t="s">
        <v>2227</v>
      </c>
      <c r="B121" s="558" t="s">
        <v>2227</v>
      </c>
      <c r="C121" s="558" t="s">
        <v>2238</v>
      </c>
      <c r="D121" s="558"/>
      <c r="E121" s="558"/>
    </row>
    <row r="122" spans="1:5">
      <c r="A122" s="558" t="s">
        <v>2227</v>
      </c>
      <c r="B122" s="558" t="s">
        <v>2239</v>
      </c>
      <c r="C122" s="558" t="s">
        <v>2240</v>
      </c>
      <c r="D122" s="558"/>
      <c r="E122" s="558"/>
    </row>
    <row r="123" spans="1:5">
      <c r="A123" s="558" t="s">
        <v>2227</v>
      </c>
      <c r="B123" s="558" t="s">
        <v>2241</v>
      </c>
      <c r="C123" s="558" t="s">
        <v>2242</v>
      </c>
      <c r="D123" s="558"/>
      <c r="E123" s="558"/>
    </row>
    <row r="124" spans="1:5">
      <c r="A124" s="558" t="s">
        <v>2243</v>
      </c>
      <c r="B124" s="558" t="s">
        <v>2244</v>
      </c>
      <c r="C124" s="558" t="s">
        <v>2245</v>
      </c>
      <c r="D124" s="558"/>
      <c r="E124" s="558"/>
    </row>
    <row r="125" spans="1:5">
      <c r="A125" s="558" t="s">
        <v>2243</v>
      </c>
      <c r="B125" s="558" t="s">
        <v>2246</v>
      </c>
      <c r="C125" s="558" t="s">
        <v>2247</v>
      </c>
      <c r="D125" s="558"/>
      <c r="E125" s="558"/>
    </row>
    <row r="126" spans="1:5">
      <c r="A126" s="558" t="s">
        <v>2243</v>
      </c>
      <c r="B126" s="558" t="s">
        <v>2248</v>
      </c>
      <c r="C126" s="558" t="s">
        <v>2249</v>
      </c>
      <c r="D126" s="558"/>
      <c r="E126" s="558"/>
    </row>
    <row r="127" spans="1:5">
      <c r="A127" s="558" t="s">
        <v>2243</v>
      </c>
      <c r="B127" s="558" t="s">
        <v>2250</v>
      </c>
      <c r="C127" s="558" t="s">
        <v>2251</v>
      </c>
      <c r="D127" s="558"/>
      <c r="E127" s="558"/>
    </row>
    <row r="128" spans="1:5">
      <c r="A128" s="558" t="s">
        <v>2243</v>
      </c>
      <c r="B128" s="558" t="s">
        <v>2243</v>
      </c>
      <c r="C128" s="558" t="s">
        <v>2252</v>
      </c>
      <c r="D128" s="558"/>
      <c r="E128" s="558"/>
    </row>
    <row r="129" spans="1:5">
      <c r="A129" s="558" t="s">
        <v>2243</v>
      </c>
      <c r="B129" s="558" t="s">
        <v>2253</v>
      </c>
      <c r="C129" s="558" t="s">
        <v>2254</v>
      </c>
      <c r="D129" s="558"/>
      <c r="E129" s="558"/>
    </row>
    <row r="130" spans="1:5">
      <c r="A130" s="558" t="s">
        <v>2243</v>
      </c>
      <c r="B130" s="558" t="s">
        <v>2255</v>
      </c>
      <c r="C130" s="558" t="s">
        <v>2256</v>
      </c>
      <c r="D130" s="558"/>
      <c r="E130" s="558"/>
    </row>
    <row r="131" spans="1:5">
      <c r="A131" s="558" t="s">
        <v>2243</v>
      </c>
      <c r="B131" s="558" t="s">
        <v>2257</v>
      </c>
      <c r="C131" s="558" t="s">
        <v>2258</v>
      </c>
      <c r="D131" s="558"/>
      <c r="E131" s="558"/>
    </row>
    <row r="132" spans="1:5">
      <c r="A132" s="558" t="s">
        <v>2259</v>
      </c>
      <c r="B132" s="558" t="s">
        <v>2260</v>
      </c>
      <c r="C132" s="558" t="s">
        <v>2261</v>
      </c>
      <c r="D132" s="558"/>
      <c r="E132" s="558"/>
    </row>
    <row r="133" spans="1:5">
      <c r="A133" s="558" t="s">
        <v>2259</v>
      </c>
      <c r="B133" s="558" t="s">
        <v>2262</v>
      </c>
      <c r="C133" s="558" t="s">
        <v>2263</v>
      </c>
      <c r="D133" s="558"/>
      <c r="E133" s="558"/>
    </row>
    <row r="134" spans="1:5">
      <c r="A134" s="558" t="s">
        <v>2259</v>
      </c>
      <c r="B134" s="558" t="s">
        <v>2264</v>
      </c>
      <c r="C134" s="558" t="s">
        <v>2265</v>
      </c>
      <c r="D134" s="558"/>
      <c r="E134" s="558"/>
    </row>
    <row r="135" spans="1:5">
      <c r="A135" s="558" t="s">
        <v>2259</v>
      </c>
      <c r="B135" s="558" t="s">
        <v>2266</v>
      </c>
      <c r="C135" s="558" t="s">
        <v>2267</v>
      </c>
      <c r="D135" s="558"/>
      <c r="E135" s="558"/>
    </row>
    <row r="136" spans="1:5">
      <c r="A136" s="558" t="s">
        <v>2259</v>
      </c>
      <c r="B136" s="558" t="s">
        <v>2259</v>
      </c>
      <c r="C136" s="558" t="s">
        <v>2268</v>
      </c>
      <c r="D136" s="558"/>
      <c r="E136" s="558"/>
    </row>
    <row r="137" spans="1:5">
      <c r="A137" s="558" t="s">
        <v>2259</v>
      </c>
      <c r="B137" s="558" t="s">
        <v>2269</v>
      </c>
      <c r="C137" s="558" t="s">
        <v>2270</v>
      </c>
      <c r="D137" s="558"/>
      <c r="E137" s="558"/>
    </row>
    <row r="138" spans="1:5">
      <c r="A138" s="558" t="s">
        <v>2259</v>
      </c>
      <c r="B138" s="558" t="s">
        <v>2271</v>
      </c>
      <c r="C138" s="558" t="s">
        <v>2272</v>
      </c>
      <c r="D138" s="558"/>
      <c r="E138" s="558"/>
    </row>
    <row r="139" spans="1:5">
      <c r="A139" s="558" t="s">
        <v>2273</v>
      </c>
      <c r="B139" s="558" t="s">
        <v>2274</v>
      </c>
      <c r="C139" s="558" t="s">
        <v>2275</v>
      </c>
      <c r="D139" s="558"/>
      <c r="E139" s="558"/>
    </row>
    <row r="140" spans="1:5">
      <c r="A140" s="558" t="s">
        <v>2273</v>
      </c>
      <c r="B140" s="558" t="s">
        <v>2276</v>
      </c>
      <c r="C140" s="558" t="s">
        <v>2277</v>
      </c>
      <c r="D140" s="558"/>
      <c r="E140" s="558"/>
    </row>
    <row r="141" spans="1:5">
      <c r="A141" s="558" t="s">
        <v>2273</v>
      </c>
      <c r="B141" s="558" t="s">
        <v>2278</v>
      </c>
      <c r="C141" s="558" t="s">
        <v>2279</v>
      </c>
      <c r="D141" s="558"/>
      <c r="E141" s="558"/>
    </row>
    <row r="142" spans="1:5">
      <c r="A142" s="558" t="s">
        <v>2273</v>
      </c>
      <c r="B142" s="558" t="s">
        <v>2280</v>
      </c>
      <c r="C142" s="558" t="s">
        <v>2281</v>
      </c>
      <c r="D142" s="558"/>
      <c r="E142" s="558"/>
    </row>
    <row r="143" spans="1:5">
      <c r="A143" s="558" t="s">
        <v>2273</v>
      </c>
      <c r="B143" s="558" t="s">
        <v>2282</v>
      </c>
      <c r="C143" s="558" t="s">
        <v>2283</v>
      </c>
      <c r="D143" s="558"/>
      <c r="E143" s="558"/>
    </row>
    <row r="144" spans="1:5">
      <c r="A144" s="558" t="s">
        <v>2273</v>
      </c>
      <c r="B144" s="558" t="s">
        <v>2273</v>
      </c>
      <c r="C144" s="558" t="s">
        <v>2284</v>
      </c>
      <c r="D144" s="558"/>
      <c r="E144" s="558"/>
    </row>
    <row r="145" spans="1:5">
      <c r="A145" s="558" t="s">
        <v>2273</v>
      </c>
      <c r="B145" s="558" t="s">
        <v>2285</v>
      </c>
      <c r="C145" s="558" t="s">
        <v>2286</v>
      </c>
      <c r="D145" s="558"/>
      <c r="E145" s="558"/>
    </row>
    <row r="146" spans="1:5">
      <c r="A146" s="558" t="s">
        <v>2287</v>
      </c>
      <c r="B146" s="558" t="s">
        <v>2288</v>
      </c>
      <c r="C146" s="558" t="s">
        <v>2289</v>
      </c>
      <c r="D146" s="558"/>
      <c r="E146" s="558"/>
    </row>
    <row r="147" spans="1:5">
      <c r="A147" s="558" t="s">
        <v>2287</v>
      </c>
      <c r="B147" s="558" t="s">
        <v>2096</v>
      </c>
      <c r="C147" s="558" t="s">
        <v>2290</v>
      </c>
      <c r="D147" s="558"/>
      <c r="E147" s="558"/>
    </row>
    <row r="148" spans="1:5">
      <c r="A148" s="558" t="s">
        <v>2287</v>
      </c>
      <c r="B148" s="558" t="s">
        <v>2291</v>
      </c>
      <c r="C148" s="558" t="s">
        <v>2292</v>
      </c>
      <c r="D148" s="558"/>
      <c r="E148" s="558"/>
    </row>
    <row r="149" spans="1:5">
      <c r="A149" s="558" t="s">
        <v>2287</v>
      </c>
      <c r="B149" s="558" t="s">
        <v>2293</v>
      </c>
      <c r="C149" s="558" t="s">
        <v>2294</v>
      </c>
      <c r="D149" s="558"/>
      <c r="E149" s="558"/>
    </row>
    <row r="150" spans="1:5">
      <c r="A150" s="558" t="s">
        <v>2287</v>
      </c>
      <c r="B150" s="558" t="s">
        <v>2295</v>
      </c>
      <c r="C150" s="558" t="s">
        <v>2296</v>
      </c>
      <c r="D150" s="558"/>
      <c r="E150" s="558"/>
    </row>
    <row r="151" spans="1:5">
      <c r="A151" s="558" t="s">
        <v>2287</v>
      </c>
      <c r="B151" s="558" t="s">
        <v>2297</v>
      </c>
      <c r="C151" s="558" t="s">
        <v>2298</v>
      </c>
      <c r="D151" s="558"/>
      <c r="E151" s="558"/>
    </row>
    <row r="152" spans="1:5">
      <c r="A152" s="558" t="s">
        <v>2287</v>
      </c>
      <c r="B152" s="558" t="s">
        <v>2299</v>
      </c>
      <c r="C152" s="558" t="s">
        <v>2300</v>
      </c>
      <c r="D152" s="558"/>
      <c r="E152" s="558"/>
    </row>
    <row r="153" spans="1:5">
      <c r="A153" s="558" t="s">
        <v>2287</v>
      </c>
      <c r="B153" s="558" t="s">
        <v>2287</v>
      </c>
      <c r="C153" s="558" t="s">
        <v>2301</v>
      </c>
      <c r="D153" s="558"/>
      <c r="E153" s="558"/>
    </row>
    <row r="154" spans="1:5">
      <c r="A154" s="558" t="s">
        <v>2287</v>
      </c>
      <c r="B154" s="558" t="s">
        <v>2302</v>
      </c>
      <c r="C154" s="558" t="s">
        <v>2303</v>
      </c>
      <c r="D154" s="558"/>
      <c r="E154" s="558"/>
    </row>
    <row r="155" spans="1:5">
      <c r="A155" s="558" t="s">
        <v>2304</v>
      </c>
      <c r="B155" s="558" t="s">
        <v>2305</v>
      </c>
      <c r="C155" s="558" t="s">
        <v>2306</v>
      </c>
      <c r="D155" s="558"/>
      <c r="E155" s="558"/>
    </row>
    <row r="156" spans="1:5">
      <c r="A156" s="558" t="s">
        <v>2304</v>
      </c>
      <c r="B156" s="558" t="s">
        <v>2307</v>
      </c>
      <c r="C156" s="558" t="s">
        <v>2308</v>
      </c>
      <c r="D156" s="558"/>
      <c r="E156" s="558"/>
    </row>
    <row r="157" spans="1:5">
      <c r="A157" s="558" t="s">
        <v>2304</v>
      </c>
      <c r="B157" s="558" t="s">
        <v>2309</v>
      </c>
      <c r="C157" s="558" t="s">
        <v>2310</v>
      </c>
      <c r="D157" s="558"/>
      <c r="E157" s="558"/>
    </row>
    <row r="158" spans="1:5">
      <c r="A158" s="558" t="s">
        <v>2304</v>
      </c>
      <c r="B158" s="558" t="s">
        <v>2311</v>
      </c>
      <c r="C158" s="558" t="s">
        <v>2312</v>
      </c>
      <c r="D158" s="558"/>
      <c r="E158" s="558"/>
    </row>
    <row r="159" spans="1:5">
      <c r="A159" s="558" t="s">
        <v>2304</v>
      </c>
      <c r="B159" s="558" t="s">
        <v>2313</v>
      </c>
      <c r="C159" s="558" t="s">
        <v>2314</v>
      </c>
      <c r="D159" s="558"/>
      <c r="E159" s="558"/>
    </row>
    <row r="160" spans="1:5">
      <c r="A160" s="558" t="s">
        <v>2304</v>
      </c>
      <c r="B160" s="558" t="s">
        <v>2315</v>
      </c>
      <c r="C160" s="558" t="s">
        <v>2316</v>
      </c>
      <c r="D160" s="558"/>
      <c r="E160" s="558"/>
    </row>
    <row r="161" spans="1:5">
      <c r="A161" s="558" t="s">
        <v>2304</v>
      </c>
      <c r="B161" s="558" t="s">
        <v>2317</v>
      </c>
      <c r="C161" s="558" t="s">
        <v>2318</v>
      </c>
      <c r="D161" s="558"/>
      <c r="E161" s="558"/>
    </row>
    <row r="162" spans="1:5">
      <c r="A162" s="558" t="s">
        <v>2304</v>
      </c>
      <c r="B162" s="558" t="s">
        <v>2319</v>
      </c>
      <c r="C162" s="558" t="s">
        <v>2320</v>
      </c>
      <c r="D162" s="558"/>
      <c r="E162" s="558"/>
    </row>
    <row r="163" spans="1:5">
      <c r="A163" s="558" t="s">
        <v>2304</v>
      </c>
      <c r="B163" s="558" t="s">
        <v>2321</v>
      </c>
      <c r="C163" s="558" t="s">
        <v>2322</v>
      </c>
      <c r="D163" s="558"/>
      <c r="E163" s="558"/>
    </row>
    <row r="164" spans="1:5">
      <c r="A164" s="558" t="s">
        <v>2304</v>
      </c>
      <c r="B164" s="558" t="s">
        <v>2304</v>
      </c>
      <c r="C164" s="558" t="s">
        <v>2323</v>
      </c>
      <c r="D164" s="558"/>
      <c r="E164" s="558"/>
    </row>
    <row r="165" spans="1:5">
      <c r="A165" s="558" t="s">
        <v>2304</v>
      </c>
      <c r="B165" s="558" t="s">
        <v>2324</v>
      </c>
      <c r="C165" s="558" t="s">
        <v>2325</v>
      </c>
      <c r="D165" s="558"/>
      <c r="E165" s="558"/>
    </row>
    <row r="166" spans="1:5">
      <c r="A166" s="558" t="s">
        <v>2326</v>
      </c>
      <c r="B166" s="558" t="s">
        <v>2326</v>
      </c>
      <c r="C166" s="558" t="s">
        <v>2327</v>
      </c>
      <c r="D166" s="558"/>
      <c r="E166" s="558"/>
    </row>
    <row r="167" spans="1:5">
      <c r="A167" s="558" t="s">
        <v>2328</v>
      </c>
      <c r="B167" s="558" t="s">
        <v>2328</v>
      </c>
      <c r="C167" s="558" t="s">
        <v>2329</v>
      </c>
      <c r="D167" s="558"/>
      <c r="E167" s="558"/>
    </row>
    <row r="168" spans="1:5">
      <c r="A168" s="558" t="s">
        <v>2330</v>
      </c>
      <c r="B168" s="558" t="s">
        <v>2330</v>
      </c>
      <c r="C168" s="558" t="s">
        <v>2331</v>
      </c>
      <c r="D168" s="558"/>
      <c r="E168" s="5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8"/>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7">
        <v>44854.604189814818</v>
      </c>
      <c r="B3" s="41" t="s">
        <v>1310</v>
      </c>
      <c r="C3" s="41" t="s">
        <v>1311</v>
      </c>
    </row>
    <row r="4" spans="1:4">
      <c r="A4" s="557">
        <v>44854.604212962964</v>
      </c>
      <c r="B4" s="41" t="s">
        <v>1312</v>
      </c>
      <c r="C4" s="41" t="s">
        <v>1311</v>
      </c>
    </row>
    <row r="5" spans="1:4">
      <c r="A5" s="557">
        <v>44854.604409722226</v>
      </c>
      <c r="B5" s="41" t="s">
        <v>1310</v>
      </c>
      <c r="C5" s="41" t="s">
        <v>1311</v>
      </c>
    </row>
    <row r="6" spans="1:4">
      <c r="A6" s="557">
        <v>44854.604421296295</v>
      </c>
      <c r="B6" s="41" t="s">
        <v>1312</v>
      </c>
      <c r="C6" s="41" t="s">
        <v>1311</v>
      </c>
    </row>
    <row r="7" spans="1:4">
      <c r="A7" s="557">
        <v>44854.660914351851</v>
      </c>
      <c r="B7" s="41" t="s">
        <v>1310</v>
      </c>
      <c r="C7" s="41" t="s">
        <v>1311</v>
      </c>
    </row>
    <row r="8" spans="1:4">
      <c r="A8" s="557">
        <v>44854.660925925928</v>
      </c>
      <c r="B8" s="41" t="s">
        <v>1312</v>
      </c>
      <c r="C8" s="41" t="s">
        <v>1311</v>
      </c>
    </row>
    <row r="9" spans="1:4">
      <c r="A9" s="557">
        <v>44855.661678240744</v>
      </c>
      <c r="B9" s="41" t="s">
        <v>1310</v>
      </c>
      <c r="C9" s="41" t="s">
        <v>1311</v>
      </c>
    </row>
    <row r="10" spans="1:4">
      <c r="A10" s="557">
        <v>44855.66170138889</v>
      </c>
      <c r="B10" s="41" t="s">
        <v>1312</v>
      </c>
      <c r="C10" s="41" t="s">
        <v>1311</v>
      </c>
    </row>
    <row r="11" spans="1:4">
      <c r="A11" s="557">
        <v>44858.515092592592</v>
      </c>
      <c r="B11" s="41" t="s">
        <v>1310</v>
      </c>
      <c r="C11" s="41" t="s">
        <v>1311</v>
      </c>
    </row>
    <row r="12" spans="1:4">
      <c r="A12" s="557">
        <v>44858.515104166669</v>
      </c>
      <c r="B12" s="41" t="s">
        <v>1312</v>
      </c>
      <c r="C12" s="41" t="s">
        <v>1311</v>
      </c>
    </row>
    <row r="13" spans="1:4">
      <c r="A13" s="557">
        <v>44880.596620370372</v>
      </c>
      <c r="B13" s="41" t="s">
        <v>1310</v>
      </c>
      <c r="C13" s="41" t="s">
        <v>1311</v>
      </c>
    </row>
    <row r="14" spans="1:4">
      <c r="A14" s="557">
        <v>44880.596643518518</v>
      </c>
      <c r="B14" s="41" t="s">
        <v>1312</v>
      </c>
      <c r="C14" s="41" t="s">
        <v>1311</v>
      </c>
    </row>
    <row r="15" spans="1:4">
      <c r="A15" s="557">
        <v>45244.612615740742</v>
      </c>
      <c r="B15" s="41" t="s">
        <v>1310</v>
      </c>
      <c r="C15" s="41" t="s">
        <v>1311</v>
      </c>
    </row>
    <row r="16" spans="1:4">
      <c r="A16" s="557">
        <v>45244.612638888888</v>
      </c>
      <c r="B16" s="41" t="s">
        <v>1312</v>
      </c>
      <c r="C16" s="41" t="s">
        <v>1311</v>
      </c>
    </row>
    <row r="17" spans="1:3">
      <c r="A17" s="557">
        <v>45288.42119212963</v>
      </c>
      <c r="B17" s="41" t="s">
        <v>1310</v>
      </c>
      <c r="C17" s="41" t="s">
        <v>1311</v>
      </c>
    </row>
    <row r="18" spans="1:3">
      <c r="A18" s="557">
        <v>45288.421203703707</v>
      </c>
      <c r="B18" s="41" t="s">
        <v>1312</v>
      </c>
      <c r="C18"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I2" s="7" t="s">
        <v>1326</v>
      </c>
      <c r="J2" s="7" t="s">
        <v>1947</v>
      </c>
    </row>
    <row r="3" spans="1:10">
      <c r="A3" s="7">
        <v>2</v>
      </c>
      <c r="B3" s="7" t="s">
        <v>1321</v>
      </c>
      <c r="C3" s="7" t="s">
        <v>18</v>
      </c>
      <c r="D3" s="7" t="s">
        <v>1327</v>
      </c>
      <c r="E3" s="7" t="s">
        <v>1328</v>
      </c>
      <c r="F3" s="7" t="s">
        <v>1329</v>
      </c>
      <c r="G3" s="7" t="s">
        <v>1330</v>
      </c>
      <c r="H3" s="7" t="s">
        <v>1331</v>
      </c>
      <c r="J3" s="7" t="s">
        <v>1947</v>
      </c>
    </row>
    <row r="4" spans="1:10">
      <c r="A4" s="7">
        <v>3</v>
      </c>
      <c r="B4" s="7" t="s">
        <v>1321</v>
      </c>
      <c r="C4" s="7" t="s">
        <v>18</v>
      </c>
      <c r="D4" s="7" t="s">
        <v>1332</v>
      </c>
      <c r="E4" s="7" t="s">
        <v>1333</v>
      </c>
      <c r="F4" s="7" t="s">
        <v>1334</v>
      </c>
      <c r="G4" s="7" t="s">
        <v>1335</v>
      </c>
      <c r="J4" s="7" t="s">
        <v>1947</v>
      </c>
    </row>
    <row r="5" spans="1:10">
      <c r="A5" s="7">
        <v>4</v>
      </c>
      <c r="B5" s="7" t="s">
        <v>1321</v>
      </c>
      <c r="C5" s="7" t="s">
        <v>18</v>
      </c>
      <c r="D5" s="7" t="s">
        <v>1336</v>
      </c>
      <c r="E5" s="7" t="s">
        <v>1337</v>
      </c>
      <c r="F5" s="7" t="s">
        <v>1338</v>
      </c>
      <c r="G5" s="7" t="s">
        <v>1339</v>
      </c>
      <c r="I5" s="7" t="s">
        <v>1340</v>
      </c>
      <c r="J5" s="7" t="s">
        <v>1947</v>
      </c>
    </row>
    <row r="6" spans="1:10">
      <c r="A6" s="7">
        <v>5</v>
      </c>
      <c r="B6" s="7" t="s">
        <v>1321</v>
      </c>
      <c r="C6" s="7" t="s">
        <v>18</v>
      </c>
      <c r="D6" s="7" t="s">
        <v>1341</v>
      </c>
      <c r="E6" s="7" t="s">
        <v>1342</v>
      </c>
      <c r="F6" s="7" t="s">
        <v>1338</v>
      </c>
      <c r="G6" s="7" t="s">
        <v>1343</v>
      </c>
      <c r="I6" s="7" t="s">
        <v>1326</v>
      </c>
      <c r="J6" s="7" t="s">
        <v>1947</v>
      </c>
    </row>
    <row r="7" spans="1:10">
      <c r="A7" s="7">
        <v>6</v>
      </c>
      <c r="B7" s="7" t="s">
        <v>1321</v>
      </c>
      <c r="C7" s="7" t="s">
        <v>18</v>
      </c>
      <c r="D7" s="7" t="s">
        <v>1344</v>
      </c>
      <c r="E7" s="7" t="s">
        <v>1345</v>
      </c>
      <c r="F7" s="7" t="s">
        <v>1346</v>
      </c>
      <c r="G7" s="7" t="s">
        <v>1347</v>
      </c>
      <c r="J7" s="7" t="s">
        <v>1947</v>
      </c>
    </row>
    <row r="8" spans="1:10">
      <c r="A8" s="7">
        <v>7</v>
      </c>
      <c r="B8" s="7" t="s">
        <v>1321</v>
      </c>
      <c r="C8" s="7" t="s">
        <v>18</v>
      </c>
      <c r="D8" s="7" t="s">
        <v>1348</v>
      </c>
      <c r="E8" s="7" t="s">
        <v>1349</v>
      </c>
      <c r="F8" s="7" t="s">
        <v>1350</v>
      </c>
      <c r="G8" s="7" t="s">
        <v>1351</v>
      </c>
      <c r="J8" s="7" t="s">
        <v>1947</v>
      </c>
    </row>
    <row r="9" spans="1:10">
      <c r="A9" s="7">
        <v>8</v>
      </c>
      <c r="B9" s="7" t="s">
        <v>1321</v>
      </c>
      <c r="C9" s="7" t="s">
        <v>18</v>
      </c>
      <c r="D9" s="7" t="s">
        <v>1352</v>
      </c>
      <c r="E9" s="7" t="s">
        <v>1353</v>
      </c>
      <c r="F9" s="7" t="s">
        <v>1354</v>
      </c>
      <c r="G9" s="7" t="s">
        <v>1355</v>
      </c>
      <c r="J9" s="7" t="s">
        <v>1947</v>
      </c>
    </row>
    <row r="10" spans="1:10">
      <c r="A10" s="7">
        <v>9</v>
      </c>
      <c r="B10" s="7" t="s">
        <v>1321</v>
      </c>
      <c r="C10" s="7" t="s">
        <v>18</v>
      </c>
      <c r="D10" s="7" t="s">
        <v>1356</v>
      </c>
      <c r="E10" s="7" t="s">
        <v>1357</v>
      </c>
      <c r="F10" s="7" t="s">
        <v>1358</v>
      </c>
      <c r="G10" s="7" t="s">
        <v>1339</v>
      </c>
      <c r="J10" s="7" t="s">
        <v>1947</v>
      </c>
    </row>
    <row r="11" spans="1:10">
      <c r="A11" s="7">
        <v>10</v>
      </c>
      <c r="B11" s="7" t="s">
        <v>1321</v>
      </c>
      <c r="C11" s="7" t="s">
        <v>18</v>
      </c>
      <c r="D11" s="7" t="s">
        <v>1359</v>
      </c>
      <c r="E11" s="7" t="s">
        <v>1360</v>
      </c>
      <c r="F11" s="7" t="s">
        <v>1361</v>
      </c>
      <c r="G11" s="7" t="s">
        <v>1362</v>
      </c>
      <c r="J11" s="7" t="s">
        <v>1947</v>
      </c>
    </row>
    <row r="12" spans="1:10">
      <c r="A12" s="7">
        <v>11</v>
      </c>
      <c r="B12" s="7" t="s">
        <v>1321</v>
      </c>
      <c r="C12" s="7" t="s">
        <v>18</v>
      </c>
      <c r="D12" s="7" t="s">
        <v>1363</v>
      </c>
      <c r="E12" s="7" t="s">
        <v>1364</v>
      </c>
      <c r="F12" s="7" t="s">
        <v>1365</v>
      </c>
      <c r="G12" s="7" t="s">
        <v>1366</v>
      </c>
      <c r="H12" s="7" t="s">
        <v>1367</v>
      </c>
      <c r="J12" s="7" t="s">
        <v>1947</v>
      </c>
    </row>
    <row r="13" spans="1:10">
      <c r="A13" s="7">
        <v>12</v>
      </c>
      <c r="B13" s="7" t="s">
        <v>1321</v>
      </c>
      <c r="C13" s="7" t="s">
        <v>18</v>
      </c>
      <c r="D13" s="7" t="s">
        <v>1368</v>
      </c>
      <c r="E13" s="7" t="s">
        <v>1369</v>
      </c>
      <c r="F13" s="7" t="s">
        <v>1370</v>
      </c>
      <c r="G13" s="7" t="s">
        <v>1371</v>
      </c>
      <c r="J13" s="7" t="s">
        <v>1947</v>
      </c>
    </row>
    <row r="14" spans="1:10">
      <c r="A14" s="7">
        <v>13</v>
      </c>
      <c r="B14" s="7" t="s">
        <v>1321</v>
      </c>
      <c r="C14" s="7" t="s">
        <v>18</v>
      </c>
      <c r="D14" s="7" t="s">
        <v>1372</v>
      </c>
      <c r="E14" s="7" t="s">
        <v>1373</v>
      </c>
      <c r="F14" s="7" t="s">
        <v>1374</v>
      </c>
      <c r="G14" s="7" t="s">
        <v>1366</v>
      </c>
      <c r="J14" s="7" t="s">
        <v>1947</v>
      </c>
    </row>
    <row r="15" spans="1:10">
      <c r="A15" s="7">
        <v>14</v>
      </c>
      <c r="B15" s="7" t="s">
        <v>1321</v>
      </c>
      <c r="C15" s="7" t="s">
        <v>18</v>
      </c>
      <c r="D15" s="7" t="s">
        <v>1375</v>
      </c>
      <c r="E15" s="7" t="s">
        <v>1376</v>
      </c>
      <c r="F15" s="7" t="s">
        <v>1377</v>
      </c>
      <c r="G15" s="7" t="s">
        <v>1378</v>
      </c>
      <c r="J15" s="7" t="s">
        <v>1947</v>
      </c>
    </row>
    <row r="16" spans="1:10">
      <c r="A16" s="7">
        <v>15</v>
      </c>
      <c r="B16" s="7" t="s">
        <v>1321</v>
      </c>
      <c r="C16" s="7" t="s">
        <v>18</v>
      </c>
      <c r="D16" s="7" t="s">
        <v>1379</v>
      </c>
      <c r="E16" s="7" t="s">
        <v>1380</v>
      </c>
      <c r="F16" s="7" t="s">
        <v>1381</v>
      </c>
      <c r="G16" s="7" t="s">
        <v>1382</v>
      </c>
      <c r="J16" s="7" t="s">
        <v>1947</v>
      </c>
    </row>
    <row r="17" spans="1:10">
      <c r="A17" s="7">
        <v>16</v>
      </c>
      <c r="B17" s="7" t="s">
        <v>1321</v>
      </c>
      <c r="C17" s="7" t="s">
        <v>18</v>
      </c>
      <c r="D17" s="7" t="s">
        <v>1383</v>
      </c>
      <c r="E17" s="7" t="s">
        <v>1384</v>
      </c>
      <c r="F17" s="7" t="s">
        <v>1385</v>
      </c>
      <c r="G17" s="7" t="s">
        <v>1382</v>
      </c>
      <c r="J17" s="7" t="s">
        <v>1947</v>
      </c>
    </row>
    <row r="18" spans="1:10">
      <c r="A18" s="7">
        <v>17</v>
      </c>
      <c r="B18" s="7" t="s">
        <v>1321</v>
      </c>
      <c r="C18" s="7" t="s">
        <v>18</v>
      </c>
      <c r="D18" s="7" t="s">
        <v>1386</v>
      </c>
      <c r="E18" s="7" t="s">
        <v>1387</v>
      </c>
      <c r="F18" s="7" t="s">
        <v>1388</v>
      </c>
      <c r="G18" s="7" t="s">
        <v>1389</v>
      </c>
      <c r="H18" s="7" t="s">
        <v>1390</v>
      </c>
      <c r="J18" s="7" t="s">
        <v>1947</v>
      </c>
    </row>
    <row r="19" spans="1:10">
      <c r="A19" s="7">
        <v>18</v>
      </c>
      <c r="B19" s="7" t="s">
        <v>1321</v>
      </c>
      <c r="C19" s="7" t="s">
        <v>18</v>
      </c>
      <c r="D19" s="7" t="s">
        <v>1391</v>
      </c>
      <c r="E19" s="7" t="s">
        <v>1392</v>
      </c>
      <c r="F19" s="7" t="s">
        <v>1393</v>
      </c>
      <c r="G19" s="7" t="s">
        <v>1378</v>
      </c>
      <c r="J19" s="7" t="s">
        <v>1947</v>
      </c>
    </row>
    <row r="20" spans="1:10">
      <c r="A20" s="7">
        <v>19</v>
      </c>
      <c r="B20" s="7" t="s">
        <v>1321</v>
      </c>
      <c r="C20" s="7" t="s">
        <v>18</v>
      </c>
      <c r="D20" s="7" t="s">
        <v>1394</v>
      </c>
      <c r="E20" s="7" t="s">
        <v>1395</v>
      </c>
      <c r="F20" s="7" t="s">
        <v>1396</v>
      </c>
      <c r="G20" s="7" t="s">
        <v>1397</v>
      </c>
      <c r="I20" s="7" t="s">
        <v>1398</v>
      </c>
      <c r="J20" s="7" t="s">
        <v>1947</v>
      </c>
    </row>
    <row r="21" spans="1:10">
      <c r="A21" s="7">
        <v>20</v>
      </c>
      <c r="B21" s="7" t="s">
        <v>1321</v>
      </c>
      <c r="C21" s="7" t="s">
        <v>18</v>
      </c>
      <c r="D21" s="7" t="s">
        <v>1399</v>
      </c>
      <c r="E21" s="7" t="s">
        <v>1400</v>
      </c>
      <c r="F21" s="7" t="s">
        <v>1401</v>
      </c>
      <c r="G21" s="7" t="s">
        <v>1397</v>
      </c>
      <c r="J21" s="7" t="s">
        <v>1947</v>
      </c>
    </row>
    <row r="22" spans="1:10">
      <c r="A22" s="7">
        <v>21</v>
      </c>
      <c r="B22" s="7" t="s">
        <v>1321</v>
      </c>
      <c r="C22" s="7" t="s">
        <v>18</v>
      </c>
      <c r="D22" s="7" t="s">
        <v>1402</v>
      </c>
      <c r="E22" s="7" t="s">
        <v>1403</v>
      </c>
      <c r="F22" s="7" t="s">
        <v>1404</v>
      </c>
      <c r="G22" s="7" t="s">
        <v>1397</v>
      </c>
      <c r="I22" s="7" t="s">
        <v>1405</v>
      </c>
      <c r="J22" s="7" t="s">
        <v>1947</v>
      </c>
    </row>
    <row r="23" spans="1:10">
      <c r="A23" s="7">
        <v>22</v>
      </c>
      <c r="B23" s="7" t="s">
        <v>1321</v>
      </c>
      <c r="C23" s="7" t="s">
        <v>18</v>
      </c>
      <c r="D23" s="7" t="s">
        <v>1406</v>
      </c>
      <c r="E23" s="7" t="s">
        <v>1407</v>
      </c>
      <c r="F23" s="7" t="s">
        <v>1408</v>
      </c>
      <c r="G23" s="7" t="s">
        <v>1397</v>
      </c>
      <c r="H23" s="7" t="s">
        <v>1409</v>
      </c>
      <c r="J23" s="7" t="s">
        <v>1947</v>
      </c>
    </row>
    <row r="24" spans="1:10">
      <c r="A24" s="7">
        <v>23</v>
      </c>
      <c r="B24" s="7" t="s">
        <v>1321</v>
      </c>
      <c r="C24" s="7" t="s">
        <v>18</v>
      </c>
      <c r="D24" s="7" t="s">
        <v>1410</v>
      </c>
      <c r="E24" s="7" t="s">
        <v>1411</v>
      </c>
      <c r="F24" s="7" t="s">
        <v>1412</v>
      </c>
      <c r="G24" s="7" t="s">
        <v>1397</v>
      </c>
      <c r="J24" s="7" t="s">
        <v>1947</v>
      </c>
    </row>
    <row r="25" spans="1:10">
      <c r="A25" s="7">
        <v>24</v>
      </c>
      <c r="B25" s="7" t="s">
        <v>1321</v>
      </c>
      <c r="C25" s="7" t="s">
        <v>18</v>
      </c>
      <c r="D25" s="7" t="s">
        <v>1413</v>
      </c>
      <c r="E25" s="7" t="s">
        <v>1414</v>
      </c>
      <c r="F25" s="7" t="s">
        <v>1415</v>
      </c>
      <c r="G25" s="7" t="s">
        <v>1397</v>
      </c>
      <c r="I25" s="7" t="s">
        <v>1405</v>
      </c>
      <c r="J25" s="7" t="s">
        <v>1947</v>
      </c>
    </row>
    <row r="26" spans="1:10">
      <c r="A26" s="7">
        <v>25</v>
      </c>
      <c r="B26" s="7" t="s">
        <v>1321</v>
      </c>
      <c r="C26" s="7" t="s">
        <v>18</v>
      </c>
      <c r="D26" s="7" t="s">
        <v>1416</v>
      </c>
      <c r="E26" s="7" t="s">
        <v>1417</v>
      </c>
      <c r="F26" s="7" t="s">
        <v>1418</v>
      </c>
      <c r="G26" s="7" t="s">
        <v>1419</v>
      </c>
      <c r="H26" s="7" t="s">
        <v>1420</v>
      </c>
      <c r="J26" s="7" t="s">
        <v>1947</v>
      </c>
    </row>
    <row r="27" spans="1:10">
      <c r="A27" s="7">
        <v>26</v>
      </c>
      <c r="B27" s="7" t="s">
        <v>1321</v>
      </c>
      <c r="C27" s="7" t="s">
        <v>18</v>
      </c>
      <c r="D27" s="7" t="s">
        <v>1421</v>
      </c>
      <c r="E27" s="7" t="s">
        <v>1422</v>
      </c>
      <c r="F27" s="7" t="s">
        <v>1423</v>
      </c>
      <c r="G27" s="7" t="s">
        <v>1424</v>
      </c>
      <c r="J27" s="7" t="s">
        <v>1947</v>
      </c>
    </row>
    <row r="28" spans="1:10">
      <c r="A28" s="7">
        <v>27</v>
      </c>
      <c r="B28" s="7" t="s">
        <v>1321</v>
      </c>
      <c r="C28" s="7" t="s">
        <v>18</v>
      </c>
      <c r="D28" s="7" t="s">
        <v>1425</v>
      </c>
      <c r="E28" s="7" t="s">
        <v>1426</v>
      </c>
      <c r="F28" s="7" t="s">
        <v>1427</v>
      </c>
      <c r="G28" s="7" t="s">
        <v>1428</v>
      </c>
      <c r="J28" s="7" t="s">
        <v>1947</v>
      </c>
    </row>
    <row r="29" spans="1:10">
      <c r="A29" s="7">
        <v>28</v>
      </c>
      <c r="B29" s="7" t="s">
        <v>1321</v>
      </c>
      <c r="C29" s="7" t="s">
        <v>18</v>
      </c>
      <c r="D29" s="7" t="s">
        <v>1429</v>
      </c>
      <c r="E29" s="7" t="s">
        <v>1430</v>
      </c>
      <c r="F29" s="7" t="s">
        <v>1431</v>
      </c>
      <c r="G29" s="7" t="s">
        <v>1428</v>
      </c>
      <c r="H29" s="7" t="s">
        <v>1432</v>
      </c>
      <c r="I29" s="7" t="s">
        <v>1326</v>
      </c>
      <c r="J29" s="7" t="s">
        <v>1947</v>
      </c>
    </row>
    <row r="30" spans="1:10">
      <c r="A30" s="7">
        <v>29</v>
      </c>
      <c r="B30" s="7" t="s">
        <v>1321</v>
      </c>
      <c r="C30" s="7" t="s">
        <v>18</v>
      </c>
      <c r="D30" s="7" t="s">
        <v>1433</v>
      </c>
      <c r="E30" s="7" t="s">
        <v>1434</v>
      </c>
      <c r="F30" s="7" t="s">
        <v>1427</v>
      </c>
      <c r="G30" s="7" t="s">
        <v>1435</v>
      </c>
      <c r="J30" s="7" t="s">
        <v>1947</v>
      </c>
    </row>
    <row r="31" spans="1:10">
      <c r="A31" s="7">
        <v>30</v>
      </c>
      <c r="B31" s="7" t="s">
        <v>1321</v>
      </c>
      <c r="C31" s="7" t="s">
        <v>18</v>
      </c>
      <c r="D31" s="7" t="s">
        <v>1436</v>
      </c>
      <c r="E31" s="7" t="s">
        <v>1437</v>
      </c>
      <c r="F31" s="7" t="s">
        <v>1438</v>
      </c>
      <c r="G31" s="7" t="s">
        <v>1347</v>
      </c>
      <c r="J31" s="7" t="s">
        <v>1947</v>
      </c>
    </row>
    <row r="32" spans="1:10">
      <c r="A32" s="7">
        <v>31</v>
      </c>
      <c r="B32" s="7" t="s">
        <v>1321</v>
      </c>
      <c r="C32" s="7" t="s">
        <v>18</v>
      </c>
      <c r="D32" s="7" t="s">
        <v>1439</v>
      </c>
      <c r="E32" s="7" t="s">
        <v>1440</v>
      </c>
      <c r="F32" s="7" t="s">
        <v>1441</v>
      </c>
      <c r="G32" s="7" t="s">
        <v>1382</v>
      </c>
      <c r="H32" s="7" t="s">
        <v>1420</v>
      </c>
      <c r="J32" s="7" t="s">
        <v>1947</v>
      </c>
    </row>
    <row r="33" spans="1:10">
      <c r="A33" s="7">
        <v>32</v>
      </c>
      <c r="B33" s="7" t="s">
        <v>1321</v>
      </c>
      <c r="C33" s="7" t="s">
        <v>18</v>
      </c>
      <c r="D33" s="7" t="s">
        <v>1442</v>
      </c>
      <c r="E33" s="7" t="s">
        <v>1443</v>
      </c>
      <c r="F33" s="7" t="s">
        <v>1444</v>
      </c>
      <c r="G33" s="7" t="s">
        <v>1445</v>
      </c>
      <c r="J33" s="7" t="s">
        <v>1947</v>
      </c>
    </row>
    <row r="34" spans="1:10">
      <c r="A34" s="7">
        <v>33</v>
      </c>
      <c r="B34" s="7" t="s">
        <v>1321</v>
      </c>
      <c r="C34" s="7" t="s">
        <v>18</v>
      </c>
      <c r="D34" s="7" t="s">
        <v>1446</v>
      </c>
      <c r="E34" s="7" t="s">
        <v>1447</v>
      </c>
      <c r="F34" s="7" t="s">
        <v>1448</v>
      </c>
      <c r="G34" s="7" t="s">
        <v>1325</v>
      </c>
      <c r="J34" s="7" t="s">
        <v>1947</v>
      </c>
    </row>
    <row r="35" spans="1:10">
      <c r="A35" s="7">
        <v>34</v>
      </c>
      <c r="B35" s="7" t="s">
        <v>1321</v>
      </c>
      <c r="C35" s="7" t="s">
        <v>18</v>
      </c>
      <c r="D35" s="7" t="s">
        <v>1449</v>
      </c>
      <c r="E35" s="7" t="s">
        <v>1450</v>
      </c>
      <c r="F35" s="7" t="s">
        <v>1451</v>
      </c>
      <c r="G35" s="7" t="s">
        <v>1382</v>
      </c>
      <c r="I35" s="7" t="s">
        <v>1452</v>
      </c>
      <c r="J35" s="7" t="s">
        <v>1947</v>
      </c>
    </row>
    <row r="36" spans="1:10">
      <c r="A36" s="7">
        <v>35</v>
      </c>
      <c r="B36" s="7" t="s">
        <v>1321</v>
      </c>
      <c r="C36" s="7" t="s">
        <v>18</v>
      </c>
      <c r="D36" s="7" t="s">
        <v>1453</v>
      </c>
      <c r="E36" s="7" t="s">
        <v>1454</v>
      </c>
      <c r="F36" s="7" t="s">
        <v>1455</v>
      </c>
      <c r="G36" s="7" t="s">
        <v>1382</v>
      </c>
      <c r="J36" s="7" t="s">
        <v>1947</v>
      </c>
    </row>
    <row r="37" spans="1:10">
      <c r="A37" s="7">
        <v>36</v>
      </c>
      <c r="B37" s="7" t="s">
        <v>1321</v>
      </c>
      <c r="C37" s="7" t="s">
        <v>18</v>
      </c>
      <c r="D37" s="7" t="s">
        <v>1456</v>
      </c>
      <c r="E37" s="7" t="s">
        <v>1457</v>
      </c>
      <c r="F37" s="7" t="s">
        <v>1458</v>
      </c>
      <c r="G37" s="7" t="s">
        <v>1347</v>
      </c>
      <c r="J37" s="7" t="s">
        <v>1947</v>
      </c>
    </row>
    <row r="38" spans="1:10">
      <c r="A38" s="7">
        <v>37</v>
      </c>
      <c r="B38" s="7" t="s">
        <v>1321</v>
      </c>
      <c r="C38" s="7" t="s">
        <v>18</v>
      </c>
      <c r="D38" s="7" t="s">
        <v>1459</v>
      </c>
      <c r="E38" s="7" t="s">
        <v>1460</v>
      </c>
      <c r="F38" s="7" t="s">
        <v>1461</v>
      </c>
      <c r="G38" s="7" t="s">
        <v>1445</v>
      </c>
      <c r="J38" s="7" t="s">
        <v>1947</v>
      </c>
    </row>
    <row r="39" spans="1:10">
      <c r="A39" s="7">
        <v>38</v>
      </c>
      <c r="B39" s="7" t="s">
        <v>1321</v>
      </c>
      <c r="C39" s="7" t="s">
        <v>18</v>
      </c>
      <c r="D39" s="7" t="s">
        <v>1462</v>
      </c>
      <c r="E39" s="7" t="s">
        <v>1463</v>
      </c>
      <c r="F39" s="7" t="s">
        <v>1464</v>
      </c>
      <c r="G39" s="7" t="s">
        <v>1382</v>
      </c>
      <c r="J39" s="7" t="s">
        <v>1947</v>
      </c>
    </row>
    <row r="40" spans="1:10">
      <c r="A40" s="7">
        <v>39</v>
      </c>
      <c r="B40" s="7" t="s">
        <v>1321</v>
      </c>
      <c r="C40" s="7" t="s">
        <v>18</v>
      </c>
      <c r="D40" s="7" t="s">
        <v>1465</v>
      </c>
      <c r="E40" s="7" t="s">
        <v>1466</v>
      </c>
      <c r="F40" s="7" t="s">
        <v>1467</v>
      </c>
      <c r="G40" s="7" t="s">
        <v>1468</v>
      </c>
      <c r="J40" s="7" t="s">
        <v>1947</v>
      </c>
    </row>
    <row r="41" spans="1:10">
      <c r="A41" s="7">
        <v>40</v>
      </c>
      <c r="B41" s="7" t="s">
        <v>1321</v>
      </c>
      <c r="C41" s="7" t="s">
        <v>18</v>
      </c>
      <c r="D41" s="7" t="s">
        <v>1469</v>
      </c>
      <c r="E41" s="7" t="s">
        <v>1470</v>
      </c>
      <c r="F41" s="7" t="s">
        <v>1471</v>
      </c>
      <c r="G41" s="7" t="s">
        <v>1468</v>
      </c>
      <c r="H41" s="7" t="s">
        <v>1472</v>
      </c>
      <c r="J41" s="7" t="s">
        <v>1947</v>
      </c>
    </row>
    <row r="42" spans="1:10">
      <c r="A42" s="7">
        <v>41</v>
      </c>
      <c r="B42" s="7" t="s">
        <v>1321</v>
      </c>
      <c r="C42" s="7" t="s">
        <v>18</v>
      </c>
      <c r="D42" s="7" t="s">
        <v>1473</v>
      </c>
      <c r="E42" s="7" t="s">
        <v>1474</v>
      </c>
      <c r="F42" s="7" t="s">
        <v>1475</v>
      </c>
      <c r="G42" s="7" t="s">
        <v>1330</v>
      </c>
      <c r="H42" s="7" t="s">
        <v>1476</v>
      </c>
      <c r="J42" s="7" t="s">
        <v>1947</v>
      </c>
    </row>
    <row r="43" spans="1:10">
      <c r="A43" s="7">
        <v>42</v>
      </c>
      <c r="B43" s="7" t="s">
        <v>1321</v>
      </c>
      <c r="C43" s="7" t="s">
        <v>18</v>
      </c>
      <c r="D43" s="7" t="s">
        <v>1477</v>
      </c>
      <c r="E43" s="7" t="s">
        <v>1478</v>
      </c>
      <c r="F43" s="7" t="s">
        <v>1479</v>
      </c>
      <c r="G43" s="7" t="s">
        <v>1325</v>
      </c>
      <c r="J43" s="7" t="s">
        <v>1947</v>
      </c>
    </row>
    <row r="44" spans="1:10">
      <c r="A44" s="7">
        <v>43</v>
      </c>
      <c r="B44" s="7" t="s">
        <v>1321</v>
      </c>
      <c r="C44" s="7" t="s">
        <v>18</v>
      </c>
      <c r="D44" s="7" t="s">
        <v>1480</v>
      </c>
      <c r="E44" s="7" t="s">
        <v>1481</v>
      </c>
      <c r="F44" s="7" t="s">
        <v>1482</v>
      </c>
      <c r="G44" s="7" t="s">
        <v>1445</v>
      </c>
      <c r="H44" s="7" t="s">
        <v>1483</v>
      </c>
      <c r="J44" s="7" t="s">
        <v>1947</v>
      </c>
    </row>
    <row r="45" spans="1:10">
      <c r="A45" s="7">
        <v>44</v>
      </c>
      <c r="B45" s="7" t="s">
        <v>1321</v>
      </c>
      <c r="C45" s="7" t="s">
        <v>18</v>
      </c>
      <c r="D45" s="7" t="s">
        <v>1484</v>
      </c>
      <c r="E45" s="7" t="s">
        <v>1485</v>
      </c>
      <c r="F45" s="7" t="s">
        <v>1486</v>
      </c>
      <c r="G45" s="7" t="s">
        <v>1445</v>
      </c>
      <c r="J45" s="7" t="s">
        <v>1947</v>
      </c>
    </row>
    <row r="46" spans="1:10">
      <c r="A46" s="7">
        <v>45</v>
      </c>
      <c r="B46" s="7" t="s">
        <v>1321</v>
      </c>
      <c r="C46" s="7" t="s">
        <v>18</v>
      </c>
      <c r="D46" s="7" t="s">
        <v>1487</v>
      </c>
      <c r="E46" s="7" t="s">
        <v>1488</v>
      </c>
      <c r="F46" s="7" t="s">
        <v>1489</v>
      </c>
      <c r="G46" s="7" t="s">
        <v>1445</v>
      </c>
      <c r="I46" s="7" t="s">
        <v>1490</v>
      </c>
      <c r="J46" s="7" t="s">
        <v>1947</v>
      </c>
    </row>
    <row r="47" spans="1:10">
      <c r="A47" s="7">
        <v>46</v>
      </c>
      <c r="B47" s="7" t="s">
        <v>1321</v>
      </c>
      <c r="C47" s="7" t="s">
        <v>18</v>
      </c>
      <c r="D47" s="7" t="s">
        <v>1491</v>
      </c>
      <c r="E47" s="7" t="s">
        <v>1492</v>
      </c>
      <c r="F47" s="7" t="s">
        <v>1493</v>
      </c>
      <c r="G47" s="7" t="s">
        <v>1445</v>
      </c>
      <c r="I47" s="7" t="s">
        <v>1494</v>
      </c>
      <c r="J47" s="7" t="s">
        <v>1947</v>
      </c>
    </row>
    <row r="48" spans="1:10">
      <c r="A48" s="7">
        <v>47</v>
      </c>
      <c r="B48" s="7" t="s">
        <v>1321</v>
      </c>
      <c r="C48" s="7" t="s">
        <v>18</v>
      </c>
      <c r="D48" s="7" t="s">
        <v>1495</v>
      </c>
      <c r="E48" s="7" t="s">
        <v>1496</v>
      </c>
      <c r="F48" s="7" t="s">
        <v>1497</v>
      </c>
      <c r="G48" s="7" t="s">
        <v>1445</v>
      </c>
      <c r="J48" s="7" t="s">
        <v>1947</v>
      </c>
    </row>
    <row r="49" spans="1:10">
      <c r="A49" s="7">
        <v>48</v>
      </c>
      <c r="B49" s="7" t="s">
        <v>1321</v>
      </c>
      <c r="C49" s="7" t="s">
        <v>18</v>
      </c>
      <c r="D49" s="7" t="s">
        <v>1498</v>
      </c>
      <c r="E49" s="7" t="s">
        <v>1499</v>
      </c>
      <c r="F49" s="7" t="s">
        <v>1500</v>
      </c>
      <c r="G49" s="7" t="s">
        <v>1445</v>
      </c>
      <c r="I49" s="7" t="s">
        <v>1501</v>
      </c>
      <c r="J49" s="7" t="s">
        <v>1947</v>
      </c>
    </row>
    <row r="50" spans="1:10">
      <c r="A50" s="7">
        <v>49</v>
      </c>
      <c r="B50" s="7" t="s">
        <v>1321</v>
      </c>
      <c r="C50" s="7" t="s">
        <v>18</v>
      </c>
      <c r="D50" s="7" t="s">
        <v>1502</v>
      </c>
      <c r="E50" s="7" t="s">
        <v>1499</v>
      </c>
      <c r="F50" s="7" t="s">
        <v>1503</v>
      </c>
      <c r="G50" s="7" t="s">
        <v>1445</v>
      </c>
      <c r="J50" s="7" t="s">
        <v>1947</v>
      </c>
    </row>
    <row r="51" spans="1:10">
      <c r="A51" s="7">
        <v>50</v>
      </c>
      <c r="B51" s="7" t="s">
        <v>1321</v>
      </c>
      <c r="C51" s="7" t="s">
        <v>18</v>
      </c>
      <c r="D51" s="7" t="s">
        <v>1504</v>
      </c>
      <c r="E51" s="7" t="s">
        <v>1499</v>
      </c>
      <c r="F51" s="7" t="s">
        <v>1505</v>
      </c>
      <c r="G51" s="7" t="s">
        <v>1382</v>
      </c>
      <c r="J51" s="7" t="s">
        <v>1947</v>
      </c>
    </row>
    <row r="52" spans="1:10">
      <c r="A52" s="7">
        <v>51</v>
      </c>
      <c r="B52" s="7" t="s">
        <v>1321</v>
      </c>
      <c r="C52" s="7" t="s">
        <v>18</v>
      </c>
      <c r="D52" s="7" t="s">
        <v>1506</v>
      </c>
      <c r="E52" s="7" t="s">
        <v>1507</v>
      </c>
      <c r="F52" s="7" t="s">
        <v>1508</v>
      </c>
      <c r="G52" s="7" t="s">
        <v>1382</v>
      </c>
      <c r="H52" s="7" t="s">
        <v>1509</v>
      </c>
      <c r="I52" s="7" t="s">
        <v>1510</v>
      </c>
      <c r="J52" s="7" t="s">
        <v>1947</v>
      </c>
    </row>
    <row r="53" spans="1:10">
      <c r="A53" s="7">
        <v>52</v>
      </c>
      <c r="B53" s="7" t="s">
        <v>1321</v>
      </c>
      <c r="C53" s="7" t="s">
        <v>18</v>
      </c>
      <c r="D53" s="7" t="s">
        <v>1511</v>
      </c>
      <c r="E53" s="7" t="s">
        <v>1512</v>
      </c>
      <c r="F53" s="7" t="s">
        <v>1513</v>
      </c>
      <c r="G53" s="7" t="s">
        <v>1514</v>
      </c>
      <c r="J53" s="7" t="s">
        <v>1947</v>
      </c>
    </row>
    <row r="54" spans="1:10">
      <c r="A54" s="7">
        <v>53</v>
      </c>
      <c r="B54" s="7" t="s">
        <v>1321</v>
      </c>
      <c r="C54" s="7" t="s">
        <v>18</v>
      </c>
      <c r="D54" s="7" t="s">
        <v>1515</v>
      </c>
      <c r="E54" s="7" t="s">
        <v>1516</v>
      </c>
      <c r="F54" s="7" t="s">
        <v>1517</v>
      </c>
      <c r="G54" s="7" t="s">
        <v>1468</v>
      </c>
      <c r="H54" s="7" t="s">
        <v>1518</v>
      </c>
      <c r="J54" s="7" t="s">
        <v>1947</v>
      </c>
    </row>
    <row r="55" spans="1:10">
      <c r="A55" s="7">
        <v>54</v>
      </c>
      <c r="B55" s="7" t="s">
        <v>1321</v>
      </c>
      <c r="C55" s="7" t="s">
        <v>18</v>
      </c>
      <c r="D55" s="7" t="s">
        <v>1519</v>
      </c>
      <c r="E55" s="7" t="s">
        <v>1520</v>
      </c>
      <c r="F55" s="7" t="s">
        <v>1521</v>
      </c>
      <c r="G55" s="7" t="s">
        <v>1514</v>
      </c>
      <c r="J55" s="7" t="s">
        <v>1947</v>
      </c>
    </row>
    <row r="56" spans="1:10">
      <c r="A56" s="7">
        <v>55</v>
      </c>
      <c r="B56" s="7" t="s">
        <v>1321</v>
      </c>
      <c r="C56" s="7" t="s">
        <v>18</v>
      </c>
      <c r="D56" s="7" t="s">
        <v>1522</v>
      </c>
      <c r="E56" s="7" t="s">
        <v>1523</v>
      </c>
      <c r="F56" s="7" t="s">
        <v>1524</v>
      </c>
      <c r="G56" s="7" t="s">
        <v>1445</v>
      </c>
      <c r="H56" s="7" t="s">
        <v>1525</v>
      </c>
      <c r="I56" s="7" t="s">
        <v>1526</v>
      </c>
      <c r="J56" s="7" t="s">
        <v>1947</v>
      </c>
    </row>
    <row r="57" spans="1:10">
      <c r="A57" s="7">
        <v>56</v>
      </c>
      <c r="B57" s="7" t="s">
        <v>1321</v>
      </c>
      <c r="C57" s="7" t="s">
        <v>18</v>
      </c>
      <c r="D57" s="7" t="s">
        <v>1527</v>
      </c>
      <c r="E57" s="7" t="s">
        <v>1528</v>
      </c>
      <c r="F57" s="7" t="s">
        <v>1529</v>
      </c>
      <c r="G57" s="7" t="s">
        <v>1445</v>
      </c>
      <c r="J57" s="7" t="s">
        <v>1947</v>
      </c>
    </row>
    <row r="58" spans="1:10">
      <c r="A58" s="7">
        <v>57</v>
      </c>
      <c r="B58" s="7" t="s">
        <v>1321</v>
      </c>
      <c r="C58" s="7" t="s">
        <v>18</v>
      </c>
      <c r="D58" s="7" t="s">
        <v>1530</v>
      </c>
      <c r="E58" s="7" t="s">
        <v>1531</v>
      </c>
      <c r="F58" s="7" t="s">
        <v>1532</v>
      </c>
      <c r="G58" s="7" t="s">
        <v>1445</v>
      </c>
      <c r="J58" s="7" t="s">
        <v>1947</v>
      </c>
    </row>
    <row r="59" spans="1:10">
      <c r="A59" s="7">
        <v>58</v>
      </c>
      <c r="B59" s="7" t="s">
        <v>1321</v>
      </c>
      <c r="C59" s="7" t="s">
        <v>18</v>
      </c>
      <c r="D59" s="7" t="s">
        <v>1533</v>
      </c>
      <c r="E59" s="7" t="s">
        <v>1534</v>
      </c>
      <c r="F59" s="7" t="s">
        <v>1535</v>
      </c>
      <c r="G59" s="7" t="s">
        <v>1445</v>
      </c>
      <c r="I59" s="7" t="s">
        <v>1536</v>
      </c>
      <c r="J59" s="7" t="s">
        <v>1947</v>
      </c>
    </row>
    <row r="60" spans="1:10">
      <c r="A60" s="7">
        <v>59</v>
      </c>
      <c r="B60" s="7" t="s">
        <v>1321</v>
      </c>
      <c r="C60" s="7" t="s">
        <v>18</v>
      </c>
      <c r="D60" s="7" t="s">
        <v>1537</v>
      </c>
      <c r="E60" s="7" t="s">
        <v>1538</v>
      </c>
      <c r="F60" s="7" t="s">
        <v>1539</v>
      </c>
      <c r="G60" s="7" t="s">
        <v>1445</v>
      </c>
      <c r="I60" s="7" t="s">
        <v>1540</v>
      </c>
      <c r="J60" s="7" t="s">
        <v>1947</v>
      </c>
    </row>
    <row r="61" spans="1:10">
      <c r="A61" s="7">
        <v>60</v>
      </c>
      <c r="B61" s="7" t="s">
        <v>1321</v>
      </c>
      <c r="C61" s="7" t="s">
        <v>18</v>
      </c>
      <c r="D61" s="7" t="s">
        <v>1541</v>
      </c>
      <c r="E61" s="7" t="s">
        <v>1542</v>
      </c>
      <c r="F61" s="7" t="s">
        <v>1543</v>
      </c>
      <c r="G61" s="7" t="s">
        <v>1544</v>
      </c>
      <c r="J61" s="7" t="s">
        <v>1947</v>
      </c>
    </row>
    <row r="62" spans="1:10">
      <c r="A62" s="7">
        <v>61</v>
      </c>
      <c r="B62" s="7" t="s">
        <v>1321</v>
      </c>
      <c r="C62" s="7" t="s">
        <v>18</v>
      </c>
      <c r="D62" s="7" t="s">
        <v>1545</v>
      </c>
      <c r="E62" s="7" t="s">
        <v>1546</v>
      </c>
      <c r="F62" s="7" t="s">
        <v>1547</v>
      </c>
      <c r="G62" s="7" t="s">
        <v>1389</v>
      </c>
      <c r="J62" s="7" t="s">
        <v>1947</v>
      </c>
    </row>
    <row r="63" spans="1:10">
      <c r="A63" s="7">
        <v>62</v>
      </c>
      <c r="B63" s="7" t="s">
        <v>1321</v>
      </c>
      <c r="C63" s="7" t="s">
        <v>18</v>
      </c>
      <c r="D63" s="7" t="s">
        <v>1548</v>
      </c>
      <c r="E63" s="7" t="s">
        <v>1549</v>
      </c>
      <c r="F63" s="7" t="s">
        <v>1550</v>
      </c>
      <c r="G63" s="7" t="s">
        <v>1389</v>
      </c>
      <c r="J63" s="7" t="s">
        <v>1947</v>
      </c>
    </row>
    <row r="64" spans="1:10">
      <c r="A64" s="7">
        <v>63</v>
      </c>
      <c r="B64" s="7" t="s">
        <v>1321</v>
      </c>
      <c r="C64" s="7" t="s">
        <v>18</v>
      </c>
      <c r="D64" s="7" t="s">
        <v>1551</v>
      </c>
      <c r="E64" s="7" t="s">
        <v>1552</v>
      </c>
      <c r="F64" s="7" t="s">
        <v>1553</v>
      </c>
      <c r="G64" s="7" t="s">
        <v>1445</v>
      </c>
      <c r="J64" s="7" t="s">
        <v>1947</v>
      </c>
    </row>
    <row r="65" spans="1:10">
      <c r="A65" s="7">
        <v>64</v>
      </c>
      <c r="B65" s="7" t="s">
        <v>1321</v>
      </c>
      <c r="C65" s="7" t="s">
        <v>18</v>
      </c>
      <c r="D65" s="7" t="s">
        <v>1554</v>
      </c>
      <c r="E65" s="7" t="s">
        <v>1555</v>
      </c>
      <c r="F65" s="7" t="s">
        <v>1556</v>
      </c>
      <c r="G65" s="7" t="s">
        <v>1445</v>
      </c>
      <c r="J65" s="7" t="s">
        <v>1947</v>
      </c>
    </row>
    <row r="66" spans="1:10">
      <c r="A66" s="7">
        <v>65</v>
      </c>
      <c r="B66" s="7" t="s">
        <v>1321</v>
      </c>
      <c r="C66" s="7" t="s">
        <v>18</v>
      </c>
      <c r="D66" s="7" t="s">
        <v>1557</v>
      </c>
      <c r="E66" s="7" t="s">
        <v>1558</v>
      </c>
      <c r="F66" s="7" t="s">
        <v>1559</v>
      </c>
      <c r="G66" s="7" t="s">
        <v>1389</v>
      </c>
      <c r="J66" s="7" t="s">
        <v>1947</v>
      </c>
    </row>
    <row r="67" spans="1:10">
      <c r="A67" s="7">
        <v>66</v>
      </c>
      <c r="B67" s="7" t="s">
        <v>1321</v>
      </c>
      <c r="C67" s="7" t="s">
        <v>18</v>
      </c>
      <c r="D67" s="7" t="s">
        <v>1560</v>
      </c>
      <c r="E67" s="7" t="s">
        <v>1561</v>
      </c>
      <c r="F67" s="7" t="s">
        <v>1562</v>
      </c>
      <c r="G67" s="7" t="s">
        <v>1389</v>
      </c>
      <c r="J67" s="7" t="s">
        <v>1947</v>
      </c>
    </row>
    <row r="68" spans="1:10">
      <c r="A68" s="7">
        <v>67</v>
      </c>
      <c r="B68" s="7" t="s">
        <v>1321</v>
      </c>
      <c r="C68" s="7" t="s">
        <v>18</v>
      </c>
      <c r="D68" s="7" t="s">
        <v>1563</v>
      </c>
      <c r="E68" s="7" t="s">
        <v>1561</v>
      </c>
      <c r="F68" s="7" t="s">
        <v>1564</v>
      </c>
      <c r="G68" s="7" t="s">
        <v>1445</v>
      </c>
      <c r="J68" s="7" t="s">
        <v>1947</v>
      </c>
    </row>
    <row r="69" spans="1:10">
      <c r="A69" s="7">
        <v>68</v>
      </c>
      <c r="B69" s="7" t="s">
        <v>1321</v>
      </c>
      <c r="C69" s="7" t="s">
        <v>18</v>
      </c>
      <c r="D69" s="7" t="s">
        <v>1565</v>
      </c>
      <c r="E69" s="7" t="s">
        <v>1561</v>
      </c>
      <c r="F69" s="7" t="s">
        <v>1566</v>
      </c>
      <c r="G69" s="7" t="s">
        <v>1325</v>
      </c>
      <c r="J69" s="7" t="s">
        <v>1947</v>
      </c>
    </row>
    <row r="70" spans="1:10">
      <c r="A70" s="7">
        <v>69</v>
      </c>
      <c r="B70" s="7" t="s">
        <v>1321</v>
      </c>
      <c r="C70" s="7" t="s">
        <v>18</v>
      </c>
      <c r="D70" s="7" t="s">
        <v>1567</v>
      </c>
      <c r="E70" s="7" t="s">
        <v>1568</v>
      </c>
      <c r="F70" s="7" t="s">
        <v>1569</v>
      </c>
      <c r="G70" s="7" t="s">
        <v>1389</v>
      </c>
      <c r="H70" s="7" t="s">
        <v>1570</v>
      </c>
      <c r="I70" s="7" t="s">
        <v>1571</v>
      </c>
      <c r="J70" s="7" t="s">
        <v>1947</v>
      </c>
    </row>
    <row r="71" spans="1:10">
      <c r="A71" s="7">
        <v>70</v>
      </c>
      <c r="B71" s="7" t="s">
        <v>1321</v>
      </c>
      <c r="C71" s="7" t="s">
        <v>18</v>
      </c>
      <c r="D71" s="7" t="s">
        <v>1572</v>
      </c>
      <c r="E71" s="7" t="s">
        <v>1573</v>
      </c>
      <c r="F71" s="7" t="s">
        <v>1574</v>
      </c>
      <c r="G71" s="7" t="s">
        <v>1382</v>
      </c>
      <c r="J71" s="7" t="s">
        <v>1947</v>
      </c>
    </row>
    <row r="72" spans="1:10">
      <c r="A72" s="7">
        <v>71</v>
      </c>
      <c r="B72" s="7" t="s">
        <v>1321</v>
      </c>
      <c r="C72" s="7" t="s">
        <v>18</v>
      </c>
      <c r="D72" s="7" t="s">
        <v>1575</v>
      </c>
      <c r="E72" s="7" t="s">
        <v>1576</v>
      </c>
      <c r="F72" s="7" t="s">
        <v>1577</v>
      </c>
      <c r="G72" s="7" t="s">
        <v>1544</v>
      </c>
      <c r="I72" s="7" t="s">
        <v>1578</v>
      </c>
      <c r="J72" s="7" t="s">
        <v>1947</v>
      </c>
    </row>
    <row r="73" spans="1:10">
      <c r="A73" s="7">
        <v>72</v>
      </c>
      <c r="B73" s="7" t="s">
        <v>1321</v>
      </c>
      <c r="C73" s="7" t="s">
        <v>18</v>
      </c>
      <c r="D73" s="7" t="s">
        <v>1579</v>
      </c>
      <c r="E73" s="7" t="s">
        <v>1580</v>
      </c>
      <c r="F73" s="7" t="s">
        <v>1581</v>
      </c>
      <c r="G73" s="7" t="s">
        <v>1325</v>
      </c>
      <c r="J73" s="7" t="s">
        <v>1947</v>
      </c>
    </row>
    <row r="74" spans="1:10">
      <c r="A74" s="7">
        <v>73</v>
      </c>
      <c r="B74" s="7" t="s">
        <v>1321</v>
      </c>
      <c r="C74" s="7" t="s">
        <v>18</v>
      </c>
      <c r="D74" s="7" t="s">
        <v>1582</v>
      </c>
      <c r="E74" s="7" t="s">
        <v>1583</v>
      </c>
      <c r="F74" s="7" t="s">
        <v>1584</v>
      </c>
      <c r="G74" s="7" t="s">
        <v>1389</v>
      </c>
      <c r="J74" s="7" t="s">
        <v>1947</v>
      </c>
    </row>
    <row r="75" spans="1:10">
      <c r="A75" s="7">
        <v>74</v>
      </c>
      <c r="B75" s="7" t="s">
        <v>1321</v>
      </c>
      <c r="C75" s="7" t="s">
        <v>18</v>
      </c>
      <c r="D75" s="7" t="s">
        <v>1585</v>
      </c>
      <c r="E75" s="7" t="s">
        <v>1586</v>
      </c>
      <c r="F75" s="7" t="s">
        <v>1587</v>
      </c>
      <c r="G75" s="7" t="s">
        <v>1588</v>
      </c>
      <c r="I75" s="7" t="s">
        <v>1589</v>
      </c>
      <c r="J75" s="7" t="s">
        <v>1947</v>
      </c>
    </row>
    <row r="76" spans="1:10">
      <c r="A76" s="7">
        <v>75</v>
      </c>
      <c r="B76" s="7" t="s">
        <v>1321</v>
      </c>
      <c r="C76" s="7" t="s">
        <v>18</v>
      </c>
      <c r="D76" s="7" t="s">
        <v>1590</v>
      </c>
      <c r="E76" s="7" t="s">
        <v>1591</v>
      </c>
      <c r="F76" s="7" t="s">
        <v>1592</v>
      </c>
      <c r="G76" s="7" t="s">
        <v>1445</v>
      </c>
      <c r="J76" s="7" t="s">
        <v>1947</v>
      </c>
    </row>
    <row r="77" spans="1:10">
      <c r="A77" s="7">
        <v>76</v>
      </c>
      <c r="B77" s="7" t="s">
        <v>1321</v>
      </c>
      <c r="C77" s="7" t="s">
        <v>18</v>
      </c>
      <c r="D77" s="7" t="s">
        <v>1593</v>
      </c>
      <c r="E77" s="7" t="s">
        <v>1594</v>
      </c>
      <c r="F77" s="7" t="s">
        <v>1595</v>
      </c>
      <c r="G77" s="7" t="s">
        <v>1445</v>
      </c>
      <c r="J77" s="7" t="s">
        <v>1947</v>
      </c>
    </row>
    <row r="78" spans="1:10">
      <c r="A78" s="7">
        <v>77</v>
      </c>
      <c r="B78" s="7" t="s">
        <v>1321</v>
      </c>
      <c r="C78" s="7" t="s">
        <v>18</v>
      </c>
      <c r="D78" s="7" t="s">
        <v>1596</v>
      </c>
      <c r="E78" s="7" t="s">
        <v>1597</v>
      </c>
      <c r="F78" s="7" t="s">
        <v>1598</v>
      </c>
      <c r="G78" s="7" t="s">
        <v>1468</v>
      </c>
      <c r="J78" s="7" t="s">
        <v>1947</v>
      </c>
    </row>
    <row r="79" spans="1:10">
      <c r="A79" s="7">
        <v>78</v>
      </c>
      <c r="B79" s="7" t="s">
        <v>1321</v>
      </c>
      <c r="C79" s="7" t="s">
        <v>18</v>
      </c>
      <c r="D79" s="7" t="s">
        <v>1599</v>
      </c>
      <c r="E79" s="7" t="s">
        <v>1600</v>
      </c>
      <c r="F79" s="7" t="s">
        <v>1601</v>
      </c>
      <c r="G79" s="7" t="s">
        <v>1514</v>
      </c>
      <c r="J79" s="7" t="s">
        <v>1947</v>
      </c>
    </row>
    <row r="80" spans="1:10">
      <c r="A80" s="7">
        <v>79</v>
      </c>
      <c r="B80" s="7" t="s">
        <v>1321</v>
      </c>
      <c r="C80" s="7" t="s">
        <v>18</v>
      </c>
      <c r="D80" s="7" t="s">
        <v>1602</v>
      </c>
      <c r="E80" s="7" t="s">
        <v>1603</v>
      </c>
      <c r="F80" s="7" t="s">
        <v>1604</v>
      </c>
      <c r="G80" s="7" t="s">
        <v>1445</v>
      </c>
      <c r="H80" s="7" t="s">
        <v>1605</v>
      </c>
      <c r="J80" s="7" t="s">
        <v>1947</v>
      </c>
    </row>
    <row r="81" spans="1:10">
      <c r="A81" s="7">
        <v>80</v>
      </c>
      <c r="B81" s="7" t="s">
        <v>1321</v>
      </c>
      <c r="C81" s="7" t="s">
        <v>18</v>
      </c>
      <c r="D81" s="7" t="s">
        <v>1606</v>
      </c>
      <c r="E81" s="7" t="s">
        <v>1607</v>
      </c>
      <c r="F81" s="7" t="s">
        <v>1608</v>
      </c>
      <c r="G81" s="7" t="s">
        <v>1325</v>
      </c>
      <c r="J81" s="7" t="s">
        <v>1947</v>
      </c>
    </row>
    <row r="82" spans="1:10">
      <c r="A82" s="7">
        <v>81</v>
      </c>
      <c r="B82" s="7" t="s">
        <v>1321</v>
      </c>
      <c r="C82" s="7" t="s">
        <v>18</v>
      </c>
      <c r="D82" s="7" t="s">
        <v>1609</v>
      </c>
      <c r="E82" s="7" t="s">
        <v>1610</v>
      </c>
      <c r="F82" s="7" t="s">
        <v>1611</v>
      </c>
      <c r="G82" s="7" t="s">
        <v>1382</v>
      </c>
      <c r="J82" s="7" t="s">
        <v>1947</v>
      </c>
    </row>
    <row r="83" spans="1:10">
      <c r="A83" s="7">
        <v>82</v>
      </c>
      <c r="B83" s="7" t="s">
        <v>1321</v>
      </c>
      <c r="C83" s="7" t="s">
        <v>18</v>
      </c>
      <c r="D83" s="7" t="s">
        <v>1612</v>
      </c>
      <c r="E83" s="7" t="s">
        <v>1613</v>
      </c>
      <c r="F83" s="7" t="s">
        <v>1614</v>
      </c>
      <c r="G83" s="7" t="s">
        <v>1382</v>
      </c>
      <c r="I83" s="7" t="s">
        <v>1615</v>
      </c>
      <c r="J83" s="7" t="s">
        <v>1947</v>
      </c>
    </row>
    <row r="84" spans="1:10">
      <c r="A84" s="7">
        <v>83</v>
      </c>
      <c r="B84" s="7" t="s">
        <v>1321</v>
      </c>
      <c r="C84" s="7" t="s">
        <v>18</v>
      </c>
      <c r="D84" s="7" t="s">
        <v>1616</v>
      </c>
      <c r="E84" s="7" t="s">
        <v>1617</v>
      </c>
      <c r="F84" s="7" t="s">
        <v>1618</v>
      </c>
      <c r="G84" s="7" t="s">
        <v>1389</v>
      </c>
      <c r="J84" s="7" t="s">
        <v>1947</v>
      </c>
    </row>
    <row r="85" spans="1:10">
      <c r="A85" s="7">
        <v>84</v>
      </c>
      <c r="B85" s="7" t="s">
        <v>1321</v>
      </c>
      <c r="C85" s="7" t="s">
        <v>18</v>
      </c>
      <c r="D85" s="7" t="s">
        <v>1619</v>
      </c>
      <c r="E85" s="7" t="s">
        <v>1620</v>
      </c>
      <c r="F85" s="7" t="s">
        <v>1621</v>
      </c>
      <c r="G85" s="7" t="s">
        <v>1330</v>
      </c>
      <c r="J85" s="7" t="s">
        <v>1947</v>
      </c>
    </row>
    <row r="86" spans="1:10">
      <c r="A86" s="7">
        <v>85</v>
      </c>
      <c r="B86" s="7" t="s">
        <v>1321</v>
      </c>
      <c r="C86" s="7" t="s">
        <v>18</v>
      </c>
      <c r="D86" s="7" t="s">
        <v>1622</v>
      </c>
      <c r="E86" s="7" t="s">
        <v>1623</v>
      </c>
      <c r="F86" s="7" t="s">
        <v>1624</v>
      </c>
      <c r="G86" s="7" t="s">
        <v>1347</v>
      </c>
      <c r="I86" s="7" t="s">
        <v>1625</v>
      </c>
      <c r="J86" s="7" t="s">
        <v>1947</v>
      </c>
    </row>
    <row r="87" spans="1:10">
      <c r="A87" s="7">
        <v>86</v>
      </c>
      <c r="B87" s="7" t="s">
        <v>1321</v>
      </c>
      <c r="C87" s="7" t="s">
        <v>18</v>
      </c>
      <c r="D87" s="7" t="s">
        <v>1626</v>
      </c>
      <c r="E87" s="7" t="s">
        <v>1627</v>
      </c>
      <c r="F87" s="7" t="s">
        <v>1628</v>
      </c>
      <c r="G87" s="7" t="s">
        <v>1445</v>
      </c>
      <c r="J87" s="7" t="s">
        <v>1947</v>
      </c>
    </row>
    <row r="88" spans="1:10">
      <c r="A88" s="7">
        <v>87</v>
      </c>
      <c r="B88" s="7" t="s">
        <v>1321</v>
      </c>
      <c r="C88" s="7" t="s">
        <v>18</v>
      </c>
      <c r="D88" s="7" t="s">
        <v>1629</v>
      </c>
      <c r="E88" s="7" t="s">
        <v>1630</v>
      </c>
      <c r="F88" s="7" t="s">
        <v>1631</v>
      </c>
      <c r="G88" s="7" t="s">
        <v>1445</v>
      </c>
      <c r="J88" s="7" t="s">
        <v>1947</v>
      </c>
    </row>
    <row r="89" spans="1:10">
      <c r="A89" s="7">
        <v>88</v>
      </c>
      <c r="B89" s="7" t="s">
        <v>1321</v>
      </c>
      <c r="C89" s="7" t="s">
        <v>18</v>
      </c>
      <c r="D89" s="7" t="s">
        <v>1632</v>
      </c>
      <c r="E89" s="7" t="s">
        <v>1633</v>
      </c>
      <c r="F89" s="7" t="s">
        <v>1634</v>
      </c>
      <c r="G89" s="7" t="s">
        <v>1347</v>
      </c>
      <c r="J89" s="7" t="s">
        <v>1947</v>
      </c>
    </row>
    <row r="90" spans="1:10">
      <c r="A90" s="7">
        <v>89</v>
      </c>
      <c r="B90" s="7" t="s">
        <v>1321</v>
      </c>
      <c r="C90" s="7" t="s">
        <v>18</v>
      </c>
      <c r="D90" s="7" t="s">
        <v>1635</v>
      </c>
      <c r="E90" s="7" t="s">
        <v>1636</v>
      </c>
      <c r="F90" s="7" t="s">
        <v>1637</v>
      </c>
      <c r="G90" s="7" t="s">
        <v>1445</v>
      </c>
      <c r="H90" s="7" t="s">
        <v>1638</v>
      </c>
      <c r="J90" s="7" t="s">
        <v>1947</v>
      </c>
    </row>
    <row r="91" spans="1:10">
      <c r="A91" s="7">
        <v>90</v>
      </c>
      <c r="B91" s="7" t="s">
        <v>1321</v>
      </c>
      <c r="C91" s="7" t="s">
        <v>18</v>
      </c>
      <c r="D91" s="7" t="s">
        <v>1639</v>
      </c>
      <c r="E91" s="7" t="s">
        <v>1640</v>
      </c>
      <c r="F91" s="7" t="s">
        <v>1641</v>
      </c>
      <c r="G91" s="7" t="s">
        <v>1330</v>
      </c>
      <c r="J91" s="7" t="s">
        <v>1947</v>
      </c>
    </row>
    <row r="92" spans="1:10">
      <c r="A92" s="7">
        <v>91</v>
      </c>
      <c r="B92" s="7" t="s">
        <v>1321</v>
      </c>
      <c r="C92" s="7" t="s">
        <v>18</v>
      </c>
      <c r="D92" s="7" t="s">
        <v>1642</v>
      </c>
      <c r="E92" s="7" t="s">
        <v>1643</v>
      </c>
      <c r="F92" s="7" t="s">
        <v>1644</v>
      </c>
      <c r="G92" s="7" t="s">
        <v>1544</v>
      </c>
      <c r="J92" s="7" t="s">
        <v>1947</v>
      </c>
    </row>
    <row r="93" spans="1:10">
      <c r="A93" s="7">
        <v>92</v>
      </c>
      <c r="B93" s="7" t="s">
        <v>1321</v>
      </c>
      <c r="C93" s="7" t="s">
        <v>18</v>
      </c>
      <c r="D93" s="7" t="s">
        <v>1645</v>
      </c>
      <c r="E93" s="7" t="s">
        <v>1646</v>
      </c>
      <c r="F93" s="7" t="s">
        <v>1647</v>
      </c>
      <c r="G93" s="7" t="s">
        <v>1330</v>
      </c>
      <c r="I93" s="7" t="s">
        <v>1648</v>
      </c>
      <c r="J93" s="7" t="s">
        <v>1947</v>
      </c>
    </row>
    <row r="94" spans="1:10">
      <c r="A94" s="7">
        <v>93</v>
      </c>
      <c r="B94" s="7" t="s">
        <v>1321</v>
      </c>
      <c r="C94" s="7" t="s">
        <v>18</v>
      </c>
      <c r="D94" s="7" t="s">
        <v>1649</v>
      </c>
      <c r="E94" s="7" t="s">
        <v>1650</v>
      </c>
      <c r="F94" s="7" t="s">
        <v>1651</v>
      </c>
      <c r="G94" s="7" t="s">
        <v>1445</v>
      </c>
      <c r="H94" s="7" t="s">
        <v>1652</v>
      </c>
      <c r="J94" s="7" t="s">
        <v>1947</v>
      </c>
    </row>
    <row r="95" spans="1:10">
      <c r="A95" s="7">
        <v>94</v>
      </c>
      <c r="B95" s="7" t="s">
        <v>1321</v>
      </c>
      <c r="C95" s="7" t="s">
        <v>18</v>
      </c>
      <c r="D95" s="7" t="s">
        <v>1653</v>
      </c>
      <c r="E95" s="7" t="s">
        <v>1654</v>
      </c>
      <c r="F95" s="7" t="s">
        <v>1655</v>
      </c>
      <c r="G95" s="7" t="s">
        <v>1445</v>
      </c>
      <c r="H95" s="7" t="s">
        <v>1656</v>
      </c>
      <c r="I95" s="7" t="s">
        <v>1657</v>
      </c>
      <c r="J95" s="7" t="s">
        <v>1947</v>
      </c>
    </row>
    <row r="96" spans="1:10">
      <c r="A96" s="7">
        <v>95</v>
      </c>
      <c r="B96" s="7" t="s">
        <v>1321</v>
      </c>
      <c r="C96" s="7" t="s">
        <v>18</v>
      </c>
      <c r="D96" s="7" t="s">
        <v>1658</v>
      </c>
      <c r="E96" s="7" t="s">
        <v>1659</v>
      </c>
      <c r="F96" s="7" t="s">
        <v>1660</v>
      </c>
      <c r="G96" s="7" t="s">
        <v>1330</v>
      </c>
      <c r="J96" s="7" t="s">
        <v>1947</v>
      </c>
    </row>
    <row r="97" spans="1:10">
      <c r="A97" s="7">
        <v>96</v>
      </c>
      <c r="B97" s="7" t="s">
        <v>1321</v>
      </c>
      <c r="C97" s="7" t="s">
        <v>18</v>
      </c>
      <c r="D97" s="7" t="s">
        <v>1661</v>
      </c>
      <c r="E97" s="7" t="s">
        <v>1662</v>
      </c>
      <c r="F97" s="7" t="s">
        <v>1663</v>
      </c>
      <c r="G97" s="7" t="s">
        <v>1389</v>
      </c>
      <c r="J97" s="7" t="s">
        <v>1947</v>
      </c>
    </row>
    <row r="98" spans="1:10">
      <c r="A98" s="7">
        <v>97</v>
      </c>
      <c r="B98" s="7" t="s">
        <v>1321</v>
      </c>
      <c r="C98" s="7" t="s">
        <v>18</v>
      </c>
      <c r="D98" s="7" t="s">
        <v>1664</v>
      </c>
      <c r="E98" s="7" t="s">
        <v>1665</v>
      </c>
      <c r="F98" s="7" t="s">
        <v>1666</v>
      </c>
      <c r="G98" s="7" t="s">
        <v>1325</v>
      </c>
      <c r="I98" s="7" t="s">
        <v>1667</v>
      </c>
      <c r="J98" s="7" t="s">
        <v>1947</v>
      </c>
    </row>
    <row r="99" spans="1:10">
      <c r="A99" s="7">
        <v>98</v>
      </c>
      <c r="B99" s="7" t="s">
        <v>1321</v>
      </c>
      <c r="C99" s="7" t="s">
        <v>18</v>
      </c>
      <c r="D99" s="7" t="s">
        <v>1668</v>
      </c>
      <c r="E99" s="7" t="s">
        <v>1669</v>
      </c>
      <c r="F99" s="7" t="s">
        <v>1670</v>
      </c>
      <c r="G99" s="7" t="s">
        <v>1468</v>
      </c>
      <c r="J99" s="7" t="s">
        <v>1947</v>
      </c>
    </row>
    <row r="100" spans="1:10">
      <c r="A100" s="7">
        <v>99</v>
      </c>
      <c r="B100" s="7" t="s">
        <v>1321</v>
      </c>
      <c r="C100" s="7" t="s">
        <v>18</v>
      </c>
      <c r="D100" s="7" t="s">
        <v>1671</v>
      </c>
      <c r="E100" s="7" t="s">
        <v>1672</v>
      </c>
      <c r="F100" s="7" t="s">
        <v>1673</v>
      </c>
      <c r="G100" s="7" t="s">
        <v>1674</v>
      </c>
      <c r="J100" s="7" t="s">
        <v>1947</v>
      </c>
    </row>
    <row r="101" spans="1:10">
      <c r="A101" s="7">
        <v>100</v>
      </c>
      <c r="B101" s="7" t="s">
        <v>1321</v>
      </c>
      <c r="C101" s="7" t="s">
        <v>18</v>
      </c>
      <c r="D101" s="7" t="s">
        <v>1675</v>
      </c>
      <c r="E101" s="7" t="s">
        <v>1676</v>
      </c>
      <c r="F101" s="7" t="s">
        <v>1677</v>
      </c>
      <c r="G101" s="7" t="s">
        <v>1382</v>
      </c>
      <c r="J101" s="7" t="s">
        <v>1947</v>
      </c>
    </row>
    <row r="102" spans="1:10">
      <c r="A102" s="7">
        <v>101</v>
      </c>
      <c r="B102" s="7" t="s">
        <v>1321</v>
      </c>
      <c r="C102" s="7" t="s">
        <v>18</v>
      </c>
      <c r="D102" s="7" t="s">
        <v>1678</v>
      </c>
      <c r="E102" s="7" t="s">
        <v>1679</v>
      </c>
      <c r="F102" s="7" t="s">
        <v>1680</v>
      </c>
      <c r="G102" s="7" t="s">
        <v>1588</v>
      </c>
      <c r="J102" s="7" t="s">
        <v>1947</v>
      </c>
    </row>
    <row r="103" spans="1:10">
      <c r="A103" s="7">
        <v>102</v>
      </c>
      <c r="B103" s="7" t="s">
        <v>1321</v>
      </c>
      <c r="C103" s="7" t="s">
        <v>18</v>
      </c>
      <c r="D103" s="7" t="s">
        <v>1681</v>
      </c>
      <c r="E103" s="7" t="s">
        <v>1682</v>
      </c>
      <c r="F103" s="7" t="s">
        <v>1683</v>
      </c>
      <c r="G103" s="7" t="s">
        <v>1347</v>
      </c>
      <c r="J103" s="7" t="s">
        <v>1947</v>
      </c>
    </row>
    <row r="104" spans="1:10">
      <c r="A104" s="7">
        <v>103</v>
      </c>
      <c r="B104" s="7" t="s">
        <v>1321</v>
      </c>
      <c r="C104" s="7" t="s">
        <v>18</v>
      </c>
      <c r="D104" s="7" t="s">
        <v>1684</v>
      </c>
      <c r="E104" s="7" t="s">
        <v>1685</v>
      </c>
      <c r="F104" s="7" t="s">
        <v>1686</v>
      </c>
      <c r="G104" s="7" t="s">
        <v>1382</v>
      </c>
      <c r="H104" s="7" t="s">
        <v>1687</v>
      </c>
      <c r="I104" s="7" t="s">
        <v>1688</v>
      </c>
      <c r="J104" s="7" t="s">
        <v>1947</v>
      </c>
    </row>
    <row r="105" spans="1:10">
      <c r="A105" s="7">
        <v>104</v>
      </c>
      <c r="B105" s="7" t="s">
        <v>1321</v>
      </c>
      <c r="C105" s="7" t="s">
        <v>18</v>
      </c>
      <c r="D105" s="7" t="s">
        <v>1689</v>
      </c>
      <c r="E105" s="7" t="s">
        <v>1690</v>
      </c>
      <c r="F105" s="7" t="s">
        <v>1691</v>
      </c>
      <c r="G105" s="7" t="s">
        <v>1389</v>
      </c>
      <c r="J105" s="7" t="s">
        <v>1947</v>
      </c>
    </row>
    <row r="106" spans="1:10">
      <c r="A106" s="7">
        <v>105</v>
      </c>
      <c r="B106" s="7" t="s">
        <v>1321</v>
      </c>
      <c r="C106" s="7" t="s">
        <v>18</v>
      </c>
      <c r="D106" s="7" t="s">
        <v>1692</v>
      </c>
      <c r="E106" s="7" t="s">
        <v>1693</v>
      </c>
      <c r="F106" s="7" t="s">
        <v>1694</v>
      </c>
      <c r="G106" s="7" t="s">
        <v>1366</v>
      </c>
      <c r="I106" s="7" t="s">
        <v>1695</v>
      </c>
      <c r="J106" s="7" t="s">
        <v>1947</v>
      </c>
    </row>
    <row r="107" spans="1:10">
      <c r="A107" s="7">
        <v>106</v>
      </c>
      <c r="B107" s="7" t="s">
        <v>1321</v>
      </c>
      <c r="C107" s="7" t="s">
        <v>18</v>
      </c>
      <c r="D107" s="7" t="s">
        <v>1696</v>
      </c>
      <c r="E107" s="7" t="s">
        <v>1697</v>
      </c>
      <c r="F107" s="7" t="s">
        <v>1698</v>
      </c>
      <c r="G107" s="7" t="s">
        <v>1445</v>
      </c>
      <c r="I107" s="7" t="s">
        <v>1699</v>
      </c>
      <c r="J107" s="7" t="s">
        <v>1947</v>
      </c>
    </row>
    <row r="108" spans="1:10">
      <c r="A108" s="7">
        <v>107</v>
      </c>
      <c r="B108" s="7" t="s">
        <v>1321</v>
      </c>
      <c r="C108" s="7" t="s">
        <v>18</v>
      </c>
      <c r="D108" s="7" t="s">
        <v>1700</v>
      </c>
      <c r="E108" s="7" t="s">
        <v>1701</v>
      </c>
      <c r="F108" s="7" t="s">
        <v>1702</v>
      </c>
      <c r="G108" s="7" t="s">
        <v>1389</v>
      </c>
      <c r="J108" s="7" t="s">
        <v>1947</v>
      </c>
    </row>
    <row r="109" spans="1:10">
      <c r="A109" s="7">
        <v>108</v>
      </c>
      <c r="B109" s="7" t="s">
        <v>1321</v>
      </c>
      <c r="C109" s="7" t="s">
        <v>18</v>
      </c>
      <c r="D109" s="7" t="s">
        <v>1703</v>
      </c>
      <c r="E109" s="7" t="s">
        <v>1701</v>
      </c>
      <c r="F109" s="7" t="s">
        <v>1704</v>
      </c>
      <c r="G109" s="7" t="s">
        <v>1705</v>
      </c>
      <c r="H109" s="7" t="s">
        <v>1706</v>
      </c>
      <c r="J109" s="7" t="s">
        <v>1947</v>
      </c>
    </row>
    <row r="110" spans="1:10">
      <c r="A110" s="7">
        <v>109</v>
      </c>
      <c r="B110" s="7" t="s">
        <v>1321</v>
      </c>
      <c r="C110" s="7" t="s">
        <v>18</v>
      </c>
      <c r="D110" s="7" t="s">
        <v>1707</v>
      </c>
      <c r="E110" s="7" t="s">
        <v>1708</v>
      </c>
      <c r="F110" s="7" t="s">
        <v>1709</v>
      </c>
      <c r="G110" s="7" t="s">
        <v>1347</v>
      </c>
      <c r="I110" s="7" t="s">
        <v>1490</v>
      </c>
      <c r="J110" s="7" t="s">
        <v>1947</v>
      </c>
    </row>
    <row r="111" spans="1:10">
      <c r="A111" s="7">
        <v>110</v>
      </c>
      <c r="B111" s="7" t="s">
        <v>1321</v>
      </c>
      <c r="C111" s="7" t="s">
        <v>18</v>
      </c>
      <c r="D111" s="7" t="s">
        <v>1710</v>
      </c>
      <c r="E111" s="7" t="s">
        <v>1711</v>
      </c>
      <c r="F111" s="7" t="s">
        <v>1712</v>
      </c>
      <c r="G111" s="7" t="s">
        <v>1713</v>
      </c>
      <c r="J111" s="7" t="s">
        <v>1947</v>
      </c>
    </row>
    <row r="112" spans="1:10">
      <c r="A112" s="7">
        <v>111</v>
      </c>
      <c r="B112" s="7" t="s">
        <v>1321</v>
      </c>
      <c r="C112" s="7" t="s">
        <v>18</v>
      </c>
      <c r="D112" s="7" t="s">
        <v>1714</v>
      </c>
      <c r="E112" s="7" t="s">
        <v>1715</v>
      </c>
      <c r="F112" s="7" t="s">
        <v>1716</v>
      </c>
      <c r="G112" s="7" t="s">
        <v>1382</v>
      </c>
      <c r="J112" s="7" t="s">
        <v>1947</v>
      </c>
    </row>
    <row r="113" spans="1:10">
      <c r="A113" s="7">
        <v>112</v>
      </c>
      <c r="B113" s="7" t="s">
        <v>1321</v>
      </c>
      <c r="C113" s="7" t="s">
        <v>18</v>
      </c>
      <c r="D113" s="7" t="s">
        <v>1717</v>
      </c>
      <c r="E113" s="7" t="s">
        <v>1718</v>
      </c>
      <c r="F113" s="7" t="s">
        <v>1719</v>
      </c>
      <c r="G113" s="7" t="s">
        <v>1445</v>
      </c>
      <c r="J113" s="7" t="s">
        <v>1947</v>
      </c>
    </row>
    <row r="114" spans="1:10">
      <c r="A114" s="7">
        <v>113</v>
      </c>
      <c r="B114" s="7" t="s">
        <v>1321</v>
      </c>
      <c r="C114" s="7" t="s">
        <v>18</v>
      </c>
      <c r="D114" s="7" t="s">
        <v>1720</v>
      </c>
      <c r="E114" s="7" t="s">
        <v>1721</v>
      </c>
      <c r="F114" s="7" t="s">
        <v>1722</v>
      </c>
      <c r="G114" s="7" t="s">
        <v>1445</v>
      </c>
      <c r="I114" s="7" t="s">
        <v>1723</v>
      </c>
      <c r="J114" s="7" t="s">
        <v>1947</v>
      </c>
    </row>
    <row r="115" spans="1:10">
      <c r="A115" s="7">
        <v>114</v>
      </c>
      <c r="B115" s="7" t="s">
        <v>1321</v>
      </c>
      <c r="C115" s="7" t="s">
        <v>18</v>
      </c>
      <c r="D115" s="7" t="s">
        <v>1724</v>
      </c>
      <c r="E115" s="7" t="s">
        <v>1725</v>
      </c>
      <c r="F115" s="7" t="s">
        <v>1726</v>
      </c>
      <c r="G115" s="7" t="s">
        <v>1419</v>
      </c>
      <c r="J115" s="7" t="s">
        <v>1947</v>
      </c>
    </row>
    <row r="116" spans="1:10">
      <c r="A116" s="7">
        <v>115</v>
      </c>
      <c r="B116" s="7" t="s">
        <v>1321</v>
      </c>
      <c r="C116" s="7" t="s">
        <v>18</v>
      </c>
      <c r="D116" s="7" t="s">
        <v>1727</v>
      </c>
      <c r="E116" s="7" t="s">
        <v>1728</v>
      </c>
      <c r="F116" s="7" t="s">
        <v>1729</v>
      </c>
      <c r="G116" s="7" t="s">
        <v>1330</v>
      </c>
      <c r="J116" s="7" t="s">
        <v>1947</v>
      </c>
    </row>
    <row r="117" spans="1:10">
      <c r="A117" s="7">
        <v>116</v>
      </c>
      <c r="B117" s="7" t="s">
        <v>1321</v>
      </c>
      <c r="C117" s="7" t="s">
        <v>18</v>
      </c>
      <c r="D117" s="7" t="s">
        <v>1730</v>
      </c>
      <c r="E117" s="7" t="s">
        <v>1731</v>
      </c>
      <c r="F117" s="7" t="s">
        <v>1732</v>
      </c>
      <c r="G117" s="7" t="s">
        <v>1347</v>
      </c>
      <c r="H117" s="7" t="s">
        <v>1733</v>
      </c>
      <c r="J117" s="7" t="s">
        <v>1947</v>
      </c>
    </row>
    <row r="118" spans="1:10">
      <c r="A118" s="7">
        <v>117</v>
      </c>
      <c r="B118" s="7" t="s">
        <v>1321</v>
      </c>
      <c r="C118" s="7" t="s">
        <v>18</v>
      </c>
      <c r="D118" s="7" t="s">
        <v>1734</v>
      </c>
      <c r="E118" s="7" t="s">
        <v>1735</v>
      </c>
      <c r="F118" s="7" t="s">
        <v>1736</v>
      </c>
      <c r="G118" s="7" t="s">
        <v>1330</v>
      </c>
      <c r="H118" s="7" t="s">
        <v>1737</v>
      </c>
      <c r="J118" s="7" t="s">
        <v>1947</v>
      </c>
    </row>
    <row r="119" spans="1:10">
      <c r="A119" s="7">
        <v>118</v>
      </c>
      <c r="B119" s="7" t="s">
        <v>1321</v>
      </c>
      <c r="C119" s="7" t="s">
        <v>18</v>
      </c>
      <c r="D119" s="7" t="s">
        <v>1738</v>
      </c>
      <c r="E119" s="7" t="s">
        <v>1739</v>
      </c>
      <c r="F119" s="7" t="s">
        <v>1740</v>
      </c>
      <c r="G119" s="7" t="s">
        <v>1382</v>
      </c>
      <c r="H119" s="7" t="s">
        <v>1741</v>
      </c>
      <c r="I119" s="7" t="s">
        <v>1742</v>
      </c>
      <c r="J119" s="7" t="s">
        <v>1947</v>
      </c>
    </row>
    <row r="120" spans="1:10">
      <c r="A120" s="7">
        <v>119</v>
      </c>
      <c r="B120" s="7" t="s">
        <v>1321</v>
      </c>
      <c r="C120" s="7" t="s">
        <v>18</v>
      </c>
      <c r="D120" s="7" t="s">
        <v>1743</v>
      </c>
      <c r="E120" s="7" t="s">
        <v>1739</v>
      </c>
      <c r="F120" s="7" t="s">
        <v>1744</v>
      </c>
      <c r="G120" s="7" t="s">
        <v>1382</v>
      </c>
      <c r="J120" s="7" t="s">
        <v>1947</v>
      </c>
    </row>
    <row r="121" spans="1:10">
      <c r="A121" s="7">
        <v>120</v>
      </c>
      <c r="B121" s="7" t="s">
        <v>1321</v>
      </c>
      <c r="C121" s="7" t="s">
        <v>18</v>
      </c>
      <c r="D121" s="7" t="s">
        <v>1745</v>
      </c>
      <c r="E121" s="7" t="s">
        <v>1739</v>
      </c>
      <c r="F121" s="7" t="s">
        <v>1746</v>
      </c>
      <c r="G121" s="7" t="s">
        <v>1366</v>
      </c>
      <c r="J121" s="7" t="s">
        <v>1947</v>
      </c>
    </row>
    <row r="122" spans="1:10">
      <c r="A122" s="7">
        <v>121</v>
      </c>
      <c r="B122" s="7" t="s">
        <v>1321</v>
      </c>
      <c r="C122" s="7" t="s">
        <v>18</v>
      </c>
      <c r="D122" s="7" t="s">
        <v>1747</v>
      </c>
      <c r="E122" s="7" t="s">
        <v>1748</v>
      </c>
      <c r="F122" s="7" t="s">
        <v>1749</v>
      </c>
      <c r="G122" s="7" t="s">
        <v>1382</v>
      </c>
      <c r="J122" s="7" t="s">
        <v>1947</v>
      </c>
    </row>
    <row r="123" spans="1:10">
      <c r="A123" s="7">
        <v>122</v>
      </c>
      <c r="B123" s="7" t="s">
        <v>1321</v>
      </c>
      <c r="C123" s="7" t="s">
        <v>18</v>
      </c>
      <c r="D123" s="7" t="s">
        <v>1750</v>
      </c>
      <c r="E123" s="7" t="s">
        <v>1751</v>
      </c>
      <c r="F123" s="7" t="s">
        <v>1752</v>
      </c>
      <c r="G123" s="7" t="s">
        <v>1325</v>
      </c>
      <c r="I123" s="7" t="s">
        <v>1753</v>
      </c>
      <c r="J123" s="7" t="s">
        <v>1947</v>
      </c>
    </row>
    <row r="124" spans="1:10">
      <c r="A124" s="7">
        <v>123</v>
      </c>
      <c r="B124" s="7" t="s">
        <v>1321</v>
      </c>
      <c r="C124" s="7" t="s">
        <v>18</v>
      </c>
      <c r="D124" s="7" t="s">
        <v>1754</v>
      </c>
      <c r="E124" s="7" t="s">
        <v>1755</v>
      </c>
      <c r="F124" s="7" t="s">
        <v>1756</v>
      </c>
      <c r="G124" s="7" t="s">
        <v>1445</v>
      </c>
      <c r="J124" s="7" t="s">
        <v>1947</v>
      </c>
    </row>
    <row r="125" spans="1:10">
      <c r="A125" s="7">
        <v>124</v>
      </c>
      <c r="B125" s="7" t="s">
        <v>1321</v>
      </c>
      <c r="C125" s="7" t="s">
        <v>18</v>
      </c>
      <c r="D125" s="7" t="s">
        <v>1757</v>
      </c>
      <c r="E125" s="7" t="s">
        <v>1758</v>
      </c>
      <c r="F125" s="7" t="s">
        <v>1759</v>
      </c>
      <c r="G125" s="7" t="s">
        <v>1389</v>
      </c>
      <c r="J125" s="7" t="s">
        <v>1947</v>
      </c>
    </row>
    <row r="126" spans="1:10">
      <c r="A126" s="7">
        <v>125</v>
      </c>
      <c r="B126" s="7" t="s">
        <v>1321</v>
      </c>
      <c r="C126" s="7" t="s">
        <v>18</v>
      </c>
      <c r="D126" s="7" t="s">
        <v>1760</v>
      </c>
      <c r="E126" s="7" t="s">
        <v>1761</v>
      </c>
      <c r="F126" s="7" t="s">
        <v>1762</v>
      </c>
      <c r="G126" s="7" t="s">
        <v>1347</v>
      </c>
      <c r="H126" s="7" t="s">
        <v>1763</v>
      </c>
      <c r="J126" s="7" t="s">
        <v>1947</v>
      </c>
    </row>
    <row r="127" spans="1:10">
      <c r="A127" s="7">
        <v>126</v>
      </c>
      <c r="B127" s="7" t="s">
        <v>1321</v>
      </c>
      <c r="C127" s="7" t="s">
        <v>18</v>
      </c>
      <c r="D127" s="7" t="s">
        <v>1764</v>
      </c>
      <c r="E127" s="7" t="s">
        <v>1765</v>
      </c>
      <c r="F127" s="7" t="s">
        <v>1766</v>
      </c>
      <c r="G127" s="7" t="s">
        <v>1347</v>
      </c>
      <c r="I127" s="7" t="s">
        <v>1667</v>
      </c>
      <c r="J127" s="7" t="s">
        <v>1947</v>
      </c>
    </row>
    <row r="128" spans="1:10">
      <c r="A128" s="7">
        <v>127</v>
      </c>
      <c r="B128" s="7" t="s">
        <v>1321</v>
      </c>
      <c r="C128" s="7" t="s">
        <v>18</v>
      </c>
      <c r="D128" s="7" t="s">
        <v>1767</v>
      </c>
      <c r="E128" s="7" t="s">
        <v>1765</v>
      </c>
      <c r="F128" s="7" t="s">
        <v>1768</v>
      </c>
      <c r="G128" s="7" t="s">
        <v>1330</v>
      </c>
      <c r="H128" s="7" t="s">
        <v>1769</v>
      </c>
      <c r="J128" s="7" t="s">
        <v>1947</v>
      </c>
    </row>
    <row r="129" spans="1:10">
      <c r="A129" s="7">
        <v>128</v>
      </c>
      <c r="B129" s="7" t="s">
        <v>1321</v>
      </c>
      <c r="C129" s="7" t="s">
        <v>18</v>
      </c>
      <c r="D129" s="7" t="s">
        <v>1770</v>
      </c>
      <c r="E129" s="7" t="s">
        <v>1771</v>
      </c>
      <c r="F129" s="7" t="s">
        <v>1772</v>
      </c>
      <c r="G129" s="7" t="s">
        <v>1325</v>
      </c>
      <c r="H129" s="7" t="s">
        <v>1773</v>
      </c>
      <c r="J129" s="7" t="s">
        <v>1947</v>
      </c>
    </row>
    <row r="130" spans="1:10">
      <c r="A130" s="7">
        <v>129</v>
      </c>
      <c r="B130" s="7" t="s">
        <v>1321</v>
      </c>
      <c r="C130" s="7" t="s">
        <v>18</v>
      </c>
      <c r="D130" s="7" t="s">
        <v>1774</v>
      </c>
      <c r="E130" s="7" t="s">
        <v>1771</v>
      </c>
      <c r="F130" s="7" t="s">
        <v>1775</v>
      </c>
      <c r="G130" s="7" t="s">
        <v>1588</v>
      </c>
      <c r="J130" s="7" t="s">
        <v>1947</v>
      </c>
    </row>
    <row r="131" spans="1:10">
      <c r="A131" s="7">
        <v>130</v>
      </c>
      <c r="B131" s="7" t="s">
        <v>1321</v>
      </c>
      <c r="C131" s="7" t="s">
        <v>18</v>
      </c>
      <c r="D131" s="7" t="s">
        <v>1776</v>
      </c>
      <c r="E131" s="7" t="s">
        <v>1777</v>
      </c>
      <c r="F131" s="7" t="s">
        <v>1778</v>
      </c>
      <c r="G131" s="7" t="s">
        <v>1389</v>
      </c>
      <c r="J131" s="7" t="s">
        <v>1947</v>
      </c>
    </row>
    <row r="132" spans="1:10">
      <c r="A132" s="7">
        <v>131</v>
      </c>
      <c r="B132" s="7" t="s">
        <v>1321</v>
      </c>
      <c r="C132" s="7" t="s">
        <v>18</v>
      </c>
      <c r="D132" s="7" t="s">
        <v>1779</v>
      </c>
      <c r="E132" s="7" t="s">
        <v>1780</v>
      </c>
      <c r="F132" s="7" t="s">
        <v>1781</v>
      </c>
      <c r="G132" s="7" t="s">
        <v>1347</v>
      </c>
      <c r="J132" s="7" t="s">
        <v>1947</v>
      </c>
    </row>
    <row r="133" spans="1:10">
      <c r="A133" s="7">
        <v>132</v>
      </c>
      <c r="B133" s="7" t="s">
        <v>1321</v>
      </c>
      <c r="C133" s="7" t="s">
        <v>18</v>
      </c>
      <c r="D133" s="7" t="s">
        <v>1782</v>
      </c>
      <c r="E133" s="7" t="s">
        <v>1783</v>
      </c>
      <c r="F133" s="7" t="s">
        <v>1784</v>
      </c>
      <c r="G133" s="7" t="s">
        <v>1339</v>
      </c>
      <c r="J133" s="7" t="s">
        <v>1947</v>
      </c>
    </row>
    <row r="134" spans="1:10">
      <c r="A134" s="7">
        <v>133</v>
      </c>
      <c r="B134" s="7" t="s">
        <v>1321</v>
      </c>
      <c r="C134" s="7" t="s">
        <v>18</v>
      </c>
      <c r="D134" s="7" t="s">
        <v>1785</v>
      </c>
      <c r="E134" s="7" t="s">
        <v>1786</v>
      </c>
      <c r="F134" s="7" t="s">
        <v>1787</v>
      </c>
      <c r="G134" s="7" t="s">
        <v>1382</v>
      </c>
      <c r="J134" s="7" t="s">
        <v>1947</v>
      </c>
    </row>
    <row r="135" spans="1:10">
      <c r="A135" s="7">
        <v>134</v>
      </c>
      <c r="B135" s="7" t="s">
        <v>1321</v>
      </c>
      <c r="C135" s="7" t="s">
        <v>18</v>
      </c>
      <c r="D135" s="7" t="s">
        <v>1788</v>
      </c>
      <c r="E135" s="7" t="s">
        <v>1789</v>
      </c>
      <c r="F135" s="7" t="s">
        <v>1790</v>
      </c>
      <c r="G135" s="7" t="s">
        <v>1382</v>
      </c>
      <c r="J135" s="7" t="s">
        <v>1947</v>
      </c>
    </row>
    <row r="136" spans="1:10">
      <c r="A136" s="7">
        <v>135</v>
      </c>
      <c r="B136" s="7" t="s">
        <v>1321</v>
      </c>
      <c r="C136" s="7" t="s">
        <v>18</v>
      </c>
      <c r="D136" s="7" t="s">
        <v>1791</v>
      </c>
      <c r="E136" s="7" t="s">
        <v>1792</v>
      </c>
      <c r="F136" s="7" t="s">
        <v>1793</v>
      </c>
      <c r="G136" s="7" t="s">
        <v>1794</v>
      </c>
      <c r="J136" s="7" t="s">
        <v>1947</v>
      </c>
    </row>
    <row r="137" spans="1:10">
      <c r="A137" s="7">
        <v>136</v>
      </c>
      <c r="B137" s="7" t="s">
        <v>1321</v>
      </c>
      <c r="C137" s="7" t="s">
        <v>18</v>
      </c>
      <c r="D137" s="7" t="s">
        <v>1795</v>
      </c>
      <c r="E137" s="7" t="s">
        <v>1796</v>
      </c>
      <c r="F137" s="7" t="s">
        <v>1797</v>
      </c>
      <c r="G137" s="7" t="s">
        <v>1389</v>
      </c>
      <c r="H137" s="7" t="s">
        <v>1798</v>
      </c>
      <c r="J137" s="7" t="s">
        <v>1947</v>
      </c>
    </row>
    <row r="138" spans="1:10">
      <c r="A138" s="7">
        <v>137</v>
      </c>
      <c r="B138" s="7" t="s">
        <v>1321</v>
      </c>
      <c r="C138" s="7" t="s">
        <v>18</v>
      </c>
      <c r="D138" s="7" t="s">
        <v>1799</v>
      </c>
      <c r="E138" s="7" t="s">
        <v>1800</v>
      </c>
      <c r="F138" s="7" t="s">
        <v>1801</v>
      </c>
      <c r="G138" s="7" t="s">
        <v>1371</v>
      </c>
      <c r="J138" s="7" t="s">
        <v>1947</v>
      </c>
    </row>
    <row r="139" spans="1:10">
      <c r="A139" s="7">
        <v>138</v>
      </c>
      <c r="B139" s="7" t="s">
        <v>1321</v>
      </c>
      <c r="C139" s="7" t="s">
        <v>18</v>
      </c>
      <c r="D139" s="7" t="s">
        <v>1802</v>
      </c>
      <c r="E139" s="7" t="s">
        <v>1803</v>
      </c>
      <c r="F139" s="7" t="s">
        <v>1804</v>
      </c>
      <c r="G139" s="7" t="s">
        <v>1445</v>
      </c>
      <c r="H139" s="7" t="s">
        <v>1805</v>
      </c>
      <c r="J139" s="7" t="s">
        <v>1947</v>
      </c>
    </row>
    <row r="140" spans="1:10">
      <c r="A140" s="7">
        <v>139</v>
      </c>
      <c r="B140" s="7" t="s">
        <v>1321</v>
      </c>
      <c r="C140" s="7" t="s">
        <v>18</v>
      </c>
      <c r="D140" s="7" t="s">
        <v>1806</v>
      </c>
      <c r="E140" s="7" t="s">
        <v>1807</v>
      </c>
      <c r="F140" s="7" t="s">
        <v>1808</v>
      </c>
      <c r="G140" s="7" t="s">
        <v>1347</v>
      </c>
      <c r="J140" s="7" t="s">
        <v>1947</v>
      </c>
    </row>
    <row r="141" spans="1:10">
      <c r="A141" s="7">
        <v>140</v>
      </c>
      <c r="B141" s="7" t="s">
        <v>1321</v>
      </c>
      <c r="C141" s="7" t="s">
        <v>18</v>
      </c>
      <c r="D141" s="7" t="s">
        <v>1809</v>
      </c>
      <c r="E141" s="7" t="s">
        <v>1810</v>
      </c>
      <c r="F141" s="7" t="s">
        <v>1811</v>
      </c>
      <c r="G141" s="7" t="s">
        <v>1347</v>
      </c>
      <c r="J141" s="7" t="s">
        <v>1947</v>
      </c>
    </row>
    <row r="142" spans="1:10">
      <c r="A142" s="7">
        <v>141</v>
      </c>
      <c r="B142" s="7" t="s">
        <v>1321</v>
      </c>
      <c r="C142" s="7" t="s">
        <v>18</v>
      </c>
      <c r="D142" s="7" t="s">
        <v>1812</v>
      </c>
      <c r="E142" s="7" t="s">
        <v>1813</v>
      </c>
      <c r="F142" s="7" t="s">
        <v>1814</v>
      </c>
      <c r="G142" s="7" t="s">
        <v>1419</v>
      </c>
      <c r="J142" s="7" t="s">
        <v>1947</v>
      </c>
    </row>
    <row r="143" spans="1:10">
      <c r="A143" s="7">
        <v>142</v>
      </c>
      <c r="B143" s="7" t="s">
        <v>1321</v>
      </c>
      <c r="C143" s="7" t="s">
        <v>18</v>
      </c>
      <c r="D143" s="7" t="s">
        <v>1815</v>
      </c>
      <c r="E143" s="7" t="s">
        <v>1816</v>
      </c>
      <c r="F143" s="7" t="s">
        <v>1817</v>
      </c>
      <c r="G143" s="7" t="s">
        <v>1347</v>
      </c>
      <c r="J143" s="7" t="s">
        <v>1947</v>
      </c>
    </row>
    <row r="144" spans="1:10">
      <c r="A144" s="7">
        <v>143</v>
      </c>
      <c r="B144" s="7" t="s">
        <v>1321</v>
      </c>
      <c r="C144" s="7" t="s">
        <v>18</v>
      </c>
      <c r="D144" s="7" t="s">
        <v>1818</v>
      </c>
      <c r="E144" s="7" t="s">
        <v>1819</v>
      </c>
      <c r="F144" s="7" t="s">
        <v>1820</v>
      </c>
      <c r="G144" s="7" t="s">
        <v>1382</v>
      </c>
      <c r="H144" s="7" t="s">
        <v>1821</v>
      </c>
      <c r="J144" s="7" t="s">
        <v>1947</v>
      </c>
    </row>
    <row r="145" spans="1:10">
      <c r="A145" s="7">
        <v>144</v>
      </c>
      <c r="B145" s="7" t="s">
        <v>1321</v>
      </c>
      <c r="C145" s="7" t="s">
        <v>18</v>
      </c>
      <c r="D145" s="7" t="s">
        <v>1822</v>
      </c>
      <c r="E145" s="7" t="s">
        <v>1823</v>
      </c>
      <c r="F145" s="7" t="s">
        <v>1824</v>
      </c>
      <c r="G145" s="7" t="s">
        <v>1347</v>
      </c>
      <c r="J145" s="7" t="s">
        <v>1947</v>
      </c>
    </row>
    <row r="146" spans="1:10">
      <c r="A146" s="7">
        <v>145</v>
      </c>
      <c r="B146" s="7" t="s">
        <v>1321</v>
      </c>
      <c r="C146" s="7" t="s">
        <v>18</v>
      </c>
      <c r="D146" s="7" t="s">
        <v>1825</v>
      </c>
      <c r="E146" s="7" t="s">
        <v>1826</v>
      </c>
      <c r="F146" s="7" t="s">
        <v>1827</v>
      </c>
      <c r="G146" s="7" t="s">
        <v>1371</v>
      </c>
      <c r="J146" s="7" t="s">
        <v>1947</v>
      </c>
    </row>
    <row r="147" spans="1:10">
      <c r="A147" s="7">
        <v>146</v>
      </c>
      <c r="B147" s="7" t="s">
        <v>1321</v>
      </c>
      <c r="C147" s="7" t="s">
        <v>18</v>
      </c>
      <c r="D147" s="7" t="s">
        <v>1828</v>
      </c>
      <c r="E147" s="7" t="s">
        <v>1829</v>
      </c>
      <c r="F147" s="7" t="s">
        <v>1830</v>
      </c>
      <c r="G147" s="7" t="s">
        <v>1325</v>
      </c>
      <c r="J147" s="7" t="s">
        <v>1947</v>
      </c>
    </row>
    <row r="148" spans="1:10">
      <c r="A148" s="7">
        <v>147</v>
      </c>
      <c r="B148" s="7" t="s">
        <v>1321</v>
      </c>
      <c r="C148" s="7" t="s">
        <v>18</v>
      </c>
      <c r="D148" s="7" t="s">
        <v>1831</v>
      </c>
      <c r="E148" s="7" t="s">
        <v>1832</v>
      </c>
      <c r="F148" s="7" t="s">
        <v>1833</v>
      </c>
      <c r="G148" s="7" t="s">
        <v>1325</v>
      </c>
      <c r="J148" s="7" t="s">
        <v>1947</v>
      </c>
    </row>
    <row r="149" spans="1:10">
      <c r="A149" s="7">
        <v>148</v>
      </c>
      <c r="B149" s="7" t="s">
        <v>1321</v>
      </c>
      <c r="C149" s="7" t="s">
        <v>18</v>
      </c>
      <c r="D149" s="7" t="s">
        <v>1834</v>
      </c>
      <c r="E149" s="7" t="s">
        <v>1835</v>
      </c>
      <c r="F149" s="7" t="s">
        <v>1836</v>
      </c>
      <c r="G149" s="7" t="s">
        <v>1382</v>
      </c>
      <c r="J149" s="7" t="s">
        <v>1947</v>
      </c>
    </row>
    <row r="150" spans="1:10">
      <c r="A150" s="7">
        <v>149</v>
      </c>
      <c r="B150" s="7" t="s">
        <v>1321</v>
      </c>
      <c r="C150" s="7" t="s">
        <v>18</v>
      </c>
      <c r="D150" s="7" t="s">
        <v>1837</v>
      </c>
      <c r="E150" s="7" t="s">
        <v>1838</v>
      </c>
      <c r="F150" s="7" t="s">
        <v>1839</v>
      </c>
      <c r="G150" s="7" t="s">
        <v>1840</v>
      </c>
      <c r="H150" s="7" t="s">
        <v>1841</v>
      </c>
      <c r="J150" s="7" t="s">
        <v>1947</v>
      </c>
    </row>
    <row r="151" spans="1:10">
      <c r="A151" s="7">
        <v>150</v>
      </c>
      <c r="B151" s="7" t="s">
        <v>1321</v>
      </c>
      <c r="C151" s="7" t="s">
        <v>18</v>
      </c>
      <c r="D151" s="7" t="s">
        <v>1842</v>
      </c>
      <c r="E151" s="7" t="s">
        <v>1843</v>
      </c>
      <c r="F151" s="7" t="s">
        <v>1844</v>
      </c>
      <c r="G151" s="7" t="s">
        <v>1366</v>
      </c>
      <c r="J151" s="7" t="s">
        <v>1947</v>
      </c>
    </row>
    <row r="152" spans="1:10">
      <c r="A152" s="7">
        <v>151</v>
      </c>
      <c r="B152" s="7" t="s">
        <v>1321</v>
      </c>
      <c r="C152" s="7" t="s">
        <v>18</v>
      </c>
      <c r="D152" s="7" t="s">
        <v>1845</v>
      </c>
      <c r="E152" s="7" t="s">
        <v>1846</v>
      </c>
      <c r="F152" s="7" t="s">
        <v>1847</v>
      </c>
      <c r="G152" s="7" t="s">
        <v>1445</v>
      </c>
      <c r="H152" s="7" t="s">
        <v>1848</v>
      </c>
      <c r="J152" s="7" t="s">
        <v>1947</v>
      </c>
    </row>
    <row r="153" spans="1:10">
      <c r="A153" s="7">
        <v>152</v>
      </c>
      <c r="B153" s="7" t="s">
        <v>1321</v>
      </c>
      <c r="C153" s="7" t="s">
        <v>18</v>
      </c>
      <c r="D153" s="7" t="s">
        <v>1849</v>
      </c>
      <c r="E153" s="7" t="s">
        <v>1850</v>
      </c>
      <c r="F153" s="7" t="s">
        <v>1851</v>
      </c>
      <c r="G153" s="7" t="s">
        <v>1445</v>
      </c>
      <c r="J153" s="7" t="s">
        <v>1947</v>
      </c>
    </row>
    <row r="154" spans="1:10">
      <c r="A154" s="7">
        <v>153</v>
      </c>
      <c r="B154" s="7" t="s">
        <v>1321</v>
      </c>
      <c r="C154" s="7" t="s">
        <v>18</v>
      </c>
      <c r="D154" s="7" t="s">
        <v>1852</v>
      </c>
      <c r="E154" s="7" t="s">
        <v>1853</v>
      </c>
      <c r="F154" s="7" t="s">
        <v>1854</v>
      </c>
      <c r="G154" s="7" t="s">
        <v>1382</v>
      </c>
      <c r="I154" s="7" t="s">
        <v>1615</v>
      </c>
      <c r="J154" s="7" t="s">
        <v>1947</v>
      </c>
    </row>
    <row r="155" spans="1:10">
      <c r="A155" s="7">
        <v>154</v>
      </c>
      <c r="B155" s="7" t="s">
        <v>1321</v>
      </c>
      <c r="C155" s="7" t="s">
        <v>18</v>
      </c>
      <c r="D155" s="7" t="s">
        <v>1855</v>
      </c>
      <c r="E155" s="7" t="s">
        <v>1856</v>
      </c>
      <c r="F155" s="7" t="s">
        <v>1857</v>
      </c>
      <c r="G155" s="7" t="s">
        <v>1382</v>
      </c>
      <c r="H155" s="7" t="s">
        <v>1858</v>
      </c>
      <c r="J155" s="7" t="s">
        <v>1947</v>
      </c>
    </row>
    <row r="156" spans="1:10">
      <c r="A156" s="7">
        <v>155</v>
      </c>
      <c r="B156" s="7" t="s">
        <v>1321</v>
      </c>
      <c r="C156" s="7" t="s">
        <v>18</v>
      </c>
      <c r="D156" s="7" t="s">
        <v>1859</v>
      </c>
      <c r="E156" s="7" t="s">
        <v>1860</v>
      </c>
      <c r="F156" s="7" t="s">
        <v>1861</v>
      </c>
      <c r="G156" s="7" t="s">
        <v>1371</v>
      </c>
      <c r="J156" s="7" t="s">
        <v>1947</v>
      </c>
    </row>
    <row r="157" spans="1:10">
      <c r="A157" s="7">
        <v>156</v>
      </c>
      <c r="B157" s="7" t="s">
        <v>1321</v>
      </c>
      <c r="C157" s="7" t="s">
        <v>18</v>
      </c>
      <c r="D157" s="7" t="s">
        <v>1862</v>
      </c>
      <c r="E157" s="7" t="s">
        <v>1863</v>
      </c>
      <c r="F157" s="7" t="s">
        <v>1864</v>
      </c>
      <c r="G157" s="7" t="s">
        <v>1366</v>
      </c>
      <c r="J157" s="7" t="s">
        <v>1947</v>
      </c>
    </row>
    <row r="158" spans="1:10">
      <c r="A158" s="7">
        <v>157</v>
      </c>
      <c r="B158" s="7" t="s">
        <v>1321</v>
      </c>
      <c r="C158" s="7" t="s">
        <v>18</v>
      </c>
      <c r="D158" s="7" t="s">
        <v>1865</v>
      </c>
      <c r="E158" s="7" t="s">
        <v>1866</v>
      </c>
      <c r="F158" s="7" t="s">
        <v>1867</v>
      </c>
      <c r="G158" s="7" t="s">
        <v>1330</v>
      </c>
      <c r="I158" s="7" t="s">
        <v>1868</v>
      </c>
      <c r="J158" s="7" t="s">
        <v>1947</v>
      </c>
    </row>
    <row r="159" spans="1:10">
      <c r="A159" s="7">
        <v>158</v>
      </c>
      <c r="B159" s="7" t="s">
        <v>1321</v>
      </c>
      <c r="C159" s="7" t="s">
        <v>18</v>
      </c>
      <c r="D159" s="7" t="s">
        <v>1869</v>
      </c>
      <c r="E159" s="7" t="s">
        <v>1870</v>
      </c>
      <c r="F159" s="7" t="s">
        <v>1871</v>
      </c>
      <c r="G159" s="7" t="s">
        <v>1872</v>
      </c>
      <c r="H159" s="7" t="s">
        <v>1873</v>
      </c>
      <c r="J159" s="7" t="s">
        <v>1947</v>
      </c>
    </row>
    <row r="160" spans="1:10">
      <c r="A160" s="7">
        <v>159</v>
      </c>
      <c r="B160" s="7" t="s">
        <v>1321</v>
      </c>
      <c r="C160" s="7" t="s">
        <v>18</v>
      </c>
      <c r="D160" s="7" t="s">
        <v>1874</v>
      </c>
      <c r="E160" s="7" t="s">
        <v>1875</v>
      </c>
      <c r="F160" s="7" t="s">
        <v>1876</v>
      </c>
      <c r="G160" s="7" t="s">
        <v>1382</v>
      </c>
      <c r="I160" s="7" t="s">
        <v>1877</v>
      </c>
      <c r="J160" s="7" t="s">
        <v>1947</v>
      </c>
    </row>
    <row r="161" spans="1:10">
      <c r="A161" s="7">
        <v>160</v>
      </c>
      <c r="B161" s="7" t="s">
        <v>1321</v>
      </c>
      <c r="C161" s="7" t="s">
        <v>18</v>
      </c>
      <c r="D161" s="7" t="s">
        <v>1878</v>
      </c>
      <c r="E161" s="7" t="s">
        <v>1879</v>
      </c>
      <c r="F161" s="7" t="s">
        <v>1880</v>
      </c>
      <c r="G161" s="7" t="s">
        <v>1389</v>
      </c>
      <c r="J161" s="7" t="s">
        <v>1947</v>
      </c>
    </row>
    <row r="162" spans="1:10">
      <c r="A162" s="7">
        <v>161</v>
      </c>
      <c r="B162" s="7" t="s">
        <v>1321</v>
      </c>
      <c r="C162" s="7" t="s">
        <v>18</v>
      </c>
      <c r="D162" s="7" t="s">
        <v>1881</v>
      </c>
      <c r="E162" s="7" t="s">
        <v>1882</v>
      </c>
      <c r="F162" s="7" t="s">
        <v>1883</v>
      </c>
      <c r="G162" s="7" t="s">
        <v>1382</v>
      </c>
      <c r="H162" s="7" t="s">
        <v>1884</v>
      </c>
      <c r="J162" s="7" t="s">
        <v>1947</v>
      </c>
    </row>
    <row r="163" spans="1:10">
      <c r="A163" s="7">
        <v>162</v>
      </c>
      <c r="B163" s="7" t="s">
        <v>1321</v>
      </c>
      <c r="C163" s="7" t="s">
        <v>18</v>
      </c>
      <c r="D163" s="7" t="s">
        <v>1885</v>
      </c>
      <c r="E163" s="7" t="s">
        <v>1886</v>
      </c>
      <c r="F163" s="7" t="s">
        <v>1887</v>
      </c>
      <c r="G163" s="7" t="s">
        <v>1347</v>
      </c>
      <c r="J163" s="7" t="s">
        <v>1947</v>
      </c>
    </row>
    <row r="164" spans="1:10">
      <c r="A164" s="7">
        <v>163</v>
      </c>
      <c r="B164" s="7" t="s">
        <v>1321</v>
      </c>
      <c r="C164" s="7" t="s">
        <v>18</v>
      </c>
      <c r="D164" s="7" t="s">
        <v>1888</v>
      </c>
      <c r="E164" s="7" t="s">
        <v>1889</v>
      </c>
      <c r="F164" s="7" t="s">
        <v>1890</v>
      </c>
      <c r="G164" s="7" t="s">
        <v>1891</v>
      </c>
      <c r="H164" s="7" t="s">
        <v>1892</v>
      </c>
      <c r="J164" s="7" t="s">
        <v>1947</v>
      </c>
    </row>
    <row r="165" spans="1:10">
      <c r="A165" s="7">
        <v>164</v>
      </c>
      <c r="B165" s="7" t="s">
        <v>1321</v>
      </c>
      <c r="C165" s="7" t="s">
        <v>18</v>
      </c>
      <c r="D165" s="7" t="s">
        <v>1893</v>
      </c>
      <c r="E165" s="7" t="s">
        <v>1894</v>
      </c>
      <c r="F165" s="7" t="s">
        <v>1895</v>
      </c>
      <c r="G165" s="7" t="s">
        <v>1896</v>
      </c>
      <c r="J165" s="7" t="s">
        <v>1947</v>
      </c>
    </row>
    <row r="166" spans="1:10">
      <c r="A166" s="7">
        <v>165</v>
      </c>
      <c r="B166" s="7" t="s">
        <v>1321</v>
      </c>
      <c r="C166" s="7" t="s">
        <v>18</v>
      </c>
      <c r="D166" s="7" t="s">
        <v>1897</v>
      </c>
      <c r="E166" s="7" t="s">
        <v>1898</v>
      </c>
      <c r="F166" s="7" t="s">
        <v>1899</v>
      </c>
      <c r="G166" s="7" t="s">
        <v>1896</v>
      </c>
      <c r="J166" s="7" t="s">
        <v>1947</v>
      </c>
    </row>
    <row r="167" spans="1:10">
      <c r="A167" s="7">
        <v>166</v>
      </c>
      <c r="B167" s="7" t="s">
        <v>1321</v>
      </c>
      <c r="C167" s="7" t="s">
        <v>18</v>
      </c>
      <c r="D167" s="7" t="s">
        <v>1900</v>
      </c>
      <c r="E167" s="7" t="s">
        <v>1901</v>
      </c>
      <c r="F167" s="7" t="s">
        <v>1902</v>
      </c>
      <c r="G167" s="7" t="s">
        <v>1544</v>
      </c>
      <c r="J167" s="7" t="s">
        <v>1947</v>
      </c>
    </row>
    <row r="168" spans="1:10">
      <c r="A168" s="7">
        <v>167</v>
      </c>
      <c r="B168" s="7" t="s">
        <v>1321</v>
      </c>
      <c r="C168" s="7" t="s">
        <v>18</v>
      </c>
      <c r="D168" s="7" t="s">
        <v>1903</v>
      </c>
      <c r="E168" s="7" t="s">
        <v>1904</v>
      </c>
      <c r="F168" s="7" t="s">
        <v>1905</v>
      </c>
      <c r="G168" s="7" t="s">
        <v>1330</v>
      </c>
      <c r="H168" s="7" t="s">
        <v>1906</v>
      </c>
      <c r="I168" s="7" t="s">
        <v>1907</v>
      </c>
      <c r="J168" s="7" t="s">
        <v>1947</v>
      </c>
    </row>
    <row r="169" spans="1:10">
      <c r="A169" s="7">
        <v>168</v>
      </c>
      <c r="B169" s="7" t="s">
        <v>1321</v>
      </c>
      <c r="C169" s="7" t="s">
        <v>18</v>
      </c>
      <c r="D169" s="7" t="s">
        <v>1908</v>
      </c>
      <c r="E169" s="7" t="s">
        <v>1909</v>
      </c>
      <c r="F169" s="7" t="s">
        <v>1910</v>
      </c>
      <c r="G169" s="7" t="s">
        <v>1911</v>
      </c>
      <c r="H169" s="7" t="s">
        <v>1912</v>
      </c>
      <c r="J169" s="7" t="s">
        <v>1947</v>
      </c>
    </row>
    <row r="170" spans="1:10">
      <c r="A170" s="7">
        <v>169</v>
      </c>
      <c r="B170" s="7" t="s">
        <v>1321</v>
      </c>
      <c r="C170" s="7" t="s">
        <v>18</v>
      </c>
      <c r="D170" s="7" t="s">
        <v>1913</v>
      </c>
      <c r="E170" s="7" t="s">
        <v>1914</v>
      </c>
      <c r="F170" s="7" t="s">
        <v>1915</v>
      </c>
      <c r="G170" s="7" t="s">
        <v>1378</v>
      </c>
      <c r="J170" s="7" t="s">
        <v>1947</v>
      </c>
    </row>
    <row r="171" spans="1:10">
      <c r="A171" s="7">
        <v>170</v>
      </c>
      <c r="B171" s="7" t="s">
        <v>1321</v>
      </c>
      <c r="C171" s="7" t="s">
        <v>18</v>
      </c>
      <c r="D171" s="7" t="s">
        <v>1916</v>
      </c>
      <c r="E171" s="7" t="s">
        <v>1917</v>
      </c>
      <c r="F171" s="7" t="s">
        <v>1918</v>
      </c>
      <c r="G171" s="7" t="s">
        <v>1330</v>
      </c>
      <c r="J171" s="7" t="s">
        <v>1947</v>
      </c>
    </row>
    <row r="172" spans="1:10">
      <c r="A172" s="7">
        <v>171</v>
      </c>
      <c r="B172" s="7" t="s">
        <v>1321</v>
      </c>
      <c r="C172" s="7" t="s">
        <v>18</v>
      </c>
      <c r="D172" s="7" t="s">
        <v>1919</v>
      </c>
      <c r="E172" s="7" t="s">
        <v>1920</v>
      </c>
      <c r="F172" s="7" t="s">
        <v>1921</v>
      </c>
      <c r="G172" s="7" t="s">
        <v>1366</v>
      </c>
      <c r="J172" s="7" t="s">
        <v>1947</v>
      </c>
    </row>
    <row r="173" spans="1:10">
      <c r="A173" s="7">
        <v>172</v>
      </c>
      <c r="B173" s="7" t="s">
        <v>1321</v>
      </c>
      <c r="C173" s="7" t="s">
        <v>18</v>
      </c>
      <c r="D173" s="7" t="s">
        <v>1922</v>
      </c>
      <c r="E173" s="7" t="s">
        <v>1923</v>
      </c>
      <c r="F173" s="7" t="s">
        <v>1924</v>
      </c>
      <c r="G173" s="7" t="s">
        <v>1366</v>
      </c>
      <c r="J173" s="7" t="s">
        <v>1947</v>
      </c>
    </row>
    <row r="174" spans="1:10">
      <c r="A174" s="7">
        <v>173</v>
      </c>
      <c r="B174" s="7" t="s">
        <v>1321</v>
      </c>
      <c r="C174" s="7" t="s">
        <v>18</v>
      </c>
      <c r="D174" s="7" t="s">
        <v>1925</v>
      </c>
      <c r="E174" s="7" t="s">
        <v>1926</v>
      </c>
      <c r="F174" s="7" t="s">
        <v>1927</v>
      </c>
      <c r="G174" s="7" t="s">
        <v>1339</v>
      </c>
      <c r="I174" s="7" t="s">
        <v>1326</v>
      </c>
      <c r="J174" s="7" t="s">
        <v>1947</v>
      </c>
    </row>
    <row r="175" spans="1:10">
      <c r="A175" s="7">
        <v>174</v>
      </c>
      <c r="B175" s="7" t="s">
        <v>1321</v>
      </c>
      <c r="C175" s="7" t="s">
        <v>18</v>
      </c>
      <c r="D175" s="7" t="s">
        <v>1928</v>
      </c>
      <c r="E175" s="7" t="s">
        <v>1929</v>
      </c>
      <c r="F175" s="7" t="s">
        <v>1930</v>
      </c>
      <c r="G175" s="7" t="s">
        <v>1382</v>
      </c>
      <c r="J175" s="7" t="s">
        <v>1947</v>
      </c>
    </row>
    <row r="176" spans="1:10">
      <c r="A176" s="7">
        <v>175</v>
      </c>
      <c r="B176" s="7" t="s">
        <v>1321</v>
      </c>
      <c r="C176" s="7" t="s">
        <v>18</v>
      </c>
      <c r="D176" s="7" t="s">
        <v>1931</v>
      </c>
      <c r="E176" s="7" t="s">
        <v>1932</v>
      </c>
      <c r="F176" s="7" t="s">
        <v>1933</v>
      </c>
      <c r="G176" s="7" t="s">
        <v>1934</v>
      </c>
      <c r="I176" s="7" t="s">
        <v>1935</v>
      </c>
      <c r="J176" s="7" t="s">
        <v>1947</v>
      </c>
    </row>
    <row r="177" spans="1:10">
      <c r="A177" s="7">
        <v>176</v>
      </c>
      <c r="B177" s="7" t="s">
        <v>1321</v>
      </c>
      <c r="C177" s="7" t="s">
        <v>18</v>
      </c>
      <c r="D177" s="7" t="s">
        <v>1936</v>
      </c>
      <c r="E177" s="7" t="s">
        <v>1937</v>
      </c>
      <c r="F177" s="7" t="s">
        <v>1938</v>
      </c>
      <c r="G177" s="7" t="s">
        <v>1335</v>
      </c>
      <c r="J177" s="7" t="s">
        <v>1947</v>
      </c>
    </row>
    <row r="178" spans="1:10">
      <c r="A178" s="7">
        <v>177</v>
      </c>
      <c r="B178" s="7" t="s">
        <v>1321</v>
      </c>
      <c r="C178" s="7" t="s">
        <v>18</v>
      </c>
      <c r="D178" s="7" t="s">
        <v>1939</v>
      </c>
      <c r="E178" s="7" t="s">
        <v>1940</v>
      </c>
      <c r="F178" s="7" t="s">
        <v>1941</v>
      </c>
      <c r="G178" s="7" t="s">
        <v>1942</v>
      </c>
      <c r="J178" s="7" t="s">
        <v>1947</v>
      </c>
    </row>
    <row r="179" spans="1:10">
      <c r="A179" s="7">
        <v>178</v>
      </c>
      <c r="B179" s="7" t="s">
        <v>1321</v>
      </c>
      <c r="C179" s="7" t="s">
        <v>18</v>
      </c>
      <c r="D179" s="7" t="s">
        <v>1943</v>
      </c>
      <c r="E179" s="7" t="s">
        <v>1944</v>
      </c>
      <c r="F179" s="7" t="s">
        <v>1945</v>
      </c>
      <c r="G179" s="7" t="s">
        <v>1946</v>
      </c>
      <c r="J179" s="7" t="s">
        <v>1947</v>
      </c>
    </row>
    <row r="180" spans="1:10">
      <c r="A180" s="7">
        <v>1</v>
      </c>
      <c r="B180" s="7" t="s">
        <v>1321</v>
      </c>
      <c r="C180" s="7" t="s">
        <v>18</v>
      </c>
      <c r="D180" s="7" t="s">
        <v>1322</v>
      </c>
      <c r="E180" s="7" t="s">
        <v>1323</v>
      </c>
      <c r="F180" s="7" t="s">
        <v>1324</v>
      </c>
      <c r="G180" s="7" t="s">
        <v>1325</v>
      </c>
      <c r="I180" s="7" t="s">
        <v>1326</v>
      </c>
      <c r="J180" s="7" t="s">
        <v>1997</v>
      </c>
    </row>
    <row r="181" spans="1:10">
      <c r="A181" s="7">
        <v>2</v>
      </c>
      <c r="B181" s="7" t="s">
        <v>1321</v>
      </c>
      <c r="C181" s="7" t="s">
        <v>18</v>
      </c>
      <c r="D181" s="7" t="s">
        <v>1332</v>
      </c>
      <c r="E181" s="7" t="s">
        <v>1333</v>
      </c>
      <c r="F181" s="7" t="s">
        <v>1334</v>
      </c>
      <c r="G181" s="7" t="s">
        <v>1335</v>
      </c>
      <c r="J181" s="7" t="s">
        <v>1997</v>
      </c>
    </row>
    <row r="182" spans="1:10">
      <c r="A182" s="7">
        <v>3</v>
      </c>
      <c r="B182" s="7" t="s">
        <v>1321</v>
      </c>
      <c r="C182" s="7" t="s">
        <v>18</v>
      </c>
      <c r="D182" s="7" t="s">
        <v>1336</v>
      </c>
      <c r="E182" s="7" t="s">
        <v>1337</v>
      </c>
      <c r="F182" s="7" t="s">
        <v>1338</v>
      </c>
      <c r="G182" s="7" t="s">
        <v>1339</v>
      </c>
      <c r="I182" s="7" t="s">
        <v>1340</v>
      </c>
      <c r="J182" s="7" t="s">
        <v>1997</v>
      </c>
    </row>
    <row r="183" spans="1:10">
      <c r="A183" s="7">
        <v>4</v>
      </c>
      <c r="B183" s="7" t="s">
        <v>1321</v>
      </c>
      <c r="C183" s="7" t="s">
        <v>18</v>
      </c>
      <c r="D183" s="7" t="s">
        <v>1341</v>
      </c>
      <c r="E183" s="7" t="s">
        <v>1342</v>
      </c>
      <c r="F183" s="7" t="s">
        <v>1338</v>
      </c>
      <c r="G183" s="7" t="s">
        <v>1343</v>
      </c>
      <c r="I183" s="7" t="s">
        <v>1326</v>
      </c>
      <c r="J183" s="7" t="s">
        <v>1997</v>
      </c>
    </row>
    <row r="184" spans="1:10">
      <c r="A184" s="7">
        <v>5</v>
      </c>
      <c r="B184" s="7" t="s">
        <v>1321</v>
      </c>
      <c r="C184" s="7" t="s">
        <v>18</v>
      </c>
      <c r="D184" s="7" t="s">
        <v>1348</v>
      </c>
      <c r="E184" s="7" t="s">
        <v>1349</v>
      </c>
      <c r="F184" s="7" t="s">
        <v>1350</v>
      </c>
      <c r="G184" s="7" t="s">
        <v>1351</v>
      </c>
      <c r="J184" s="7" t="s">
        <v>1997</v>
      </c>
    </row>
    <row r="185" spans="1:10">
      <c r="A185" s="7">
        <v>6</v>
      </c>
      <c r="B185" s="7" t="s">
        <v>1321</v>
      </c>
      <c r="C185" s="7" t="s">
        <v>18</v>
      </c>
      <c r="D185" s="7" t="s">
        <v>1352</v>
      </c>
      <c r="E185" s="7" t="s">
        <v>1353</v>
      </c>
      <c r="F185" s="7" t="s">
        <v>1354</v>
      </c>
      <c r="G185" s="7" t="s">
        <v>1355</v>
      </c>
      <c r="J185" s="7" t="s">
        <v>1997</v>
      </c>
    </row>
    <row r="186" spans="1:10">
      <c r="A186" s="7">
        <v>7</v>
      </c>
      <c r="B186" s="7" t="s">
        <v>1321</v>
      </c>
      <c r="C186" s="7" t="s">
        <v>18</v>
      </c>
      <c r="D186" s="7" t="s">
        <v>1948</v>
      </c>
      <c r="E186" s="7" t="s">
        <v>1949</v>
      </c>
      <c r="F186" s="7" t="s">
        <v>1950</v>
      </c>
      <c r="G186" s="7" t="s">
        <v>1371</v>
      </c>
      <c r="I186" s="7" t="s">
        <v>1951</v>
      </c>
      <c r="J186" s="7" t="s">
        <v>1997</v>
      </c>
    </row>
    <row r="187" spans="1:10">
      <c r="A187" s="7">
        <v>8</v>
      </c>
      <c r="B187" s="7" t="s">
        <v>1321</v>
      </c>
      <c r="C187" s="7" t="s">
        <v>18</v>
      </c>
      <c r="D187" s="7" t="s">
        <v>1356</v>
      </c>
      <c r="E187" s="7" t="s">
        <v>1357</v>
      </c>
      <c r="F187" s="7" t="s">
        <v>1358</v>
      </c>
      <c r="G187" s="7" t="s">
        <v>1339</v>
      </c>
      <c r="J187" s="7" t="s">
        <v>1997</v>
      </c>
    </row>
    <row r="188" spans="1:10">
      <c r="A188" s="7">
        <v>9</v>
      </c>
      <c r="B188" s="7" t="s">
        <v>1321</v>
      </c>
      <c r="C188" s="7" t="s">
        <v>18</v>
      </c>
      <c r="D188" s="7" t="s">
        <v>1952</v>
      </c>
      <c r="E188" s="7" t="s">
        <v>1953</v>
      </c>
      <c r="F188" s="7" t="s">
        <v>1954</v>
      </c>
      <c r="G188" s="7" t="s">
        <v>1366</v>
      </c>
      <c r="J188" s="7" t="s">
        <v>1997</v>
      </c>
    </row>
    <row r="189" spans="1:10">
      <c r="A189" s="7">
        <v>10</v>
      </c>
      <c r="B189" s="7" t="s">
        <v>1321</v>
      </c>
      <c r="C189" s="7" t="s">
        <v>18</v>
      </c>
      <c r="D189" s="7" t="s">
        <v>1955</v>
      </c>
      <c r="E189" s="7" t="s">
        <v>1956</v>
      </c>
      <c r="F189" s="7" t="s">
        <v>1957</v>
      </c>
      <c r="G189" s="7" t="s">
        <v>1339</v>
      </c>
      <c r="J189" s="7" t="s">
        <v>1997</v>
      </c>
    </row>
    <row r="190" spans="1:10">
      <c r="A190" s="7">
        <v>11</v>
      </c>
      <c r="B190" s="7" t="s">
        <v>1321</v>
      </c>
      <c r="C190" s="7" t="s">
        <v>18</v>
      </c>
      <c r="D190" s="7" t="s">
        <v>1359</v>
      </c>
      <c r="E190" s="7" t="s">
        <v>1360</v>
      </c>
      <c r="F190" s="7" t="s">
        <v>1361</v>
      </c>
      <c r="G190" s="7" t="s">
        <v>1362</v>
      </c>
      <c r="J190" s="7" t="s">
        <v>1997</v>
      </c>
    </row>
    <row r="191" spans="1:10">
      <c r="A191" s="7">
        <v>12</v>
      </c>
      <c r="B191" s="7" t="s">
        <v>1321</v>
      </c>
      <c r="C191" s="7" t="s">
        <v>18</v>
      </c>
      <c r="D191" s="7" t="s">
        <v>1363</v>
      </c>
      <c r="E191" s="7" t="s">
        <v>1364</v>
      </c>
      <c r="F191" s="7" t="s">
        <v>1365</v>
      </c>
      <c r="G191" s="7" t="s">
        <v>1366</v>
      </c>
      <c r="H191" s="7" t="s">
        <v>1367</v>
      </c>
      <c r="J191" s="7" t="s">
        <v>1997</v>
      </c>
    </row>
    <row r="192" spans="1:10">
      <c r="A192" s="7">
        <v>13</v>
      </c>
      <c r="B192" s="7" t="s">
        <v>1321</v>
      </c>
      <c r="C192" s="7" t="s">
        <v>18</v>
      </c>
      <c r="D192" s="7" t="s">
        <v>1372</v>
      </c>
      <c r="E192" s="7" t="s">
        <v>1373</v>
      </c>
      <c r="F192" s="7" t="s">
        <v>1374</v>
      </c>
      <c r="G192" s="7" t="s">
        <v>1366</v>
      </c>
      <c r="J192" s="7" t="s">
        <v>1997</v>
      </c>
    </row>
    <row r="193" spans="1:10">
      <c r="A193" s="7">
        <v>14</v>
      </c>
      <c r="B193" s="7" t="s">
        <v>1321</v>
      </c>
      <c r="C193" s="7" t="s">
        <v>18</v>
      </c>
      <c r="D193" s="7" t="s">
        <v>1375</v>
      </c>
      <c r="E193" s="7" t="s">
        <v>1376</v>
      </c>
      <c r="F193" s="7" t="s">
        <v>1377</v>
      </c>
      <c r="G193" s="7" t="s">
        <v>1378</v>
      </c>
      <c r="J193" s="7" t="s">
        <v>1997</v>
      </c>
    </row>
    <row r="194" spans="1:10">
      <c r="A194" s="7">
        <v>15</v>
      </c>
      <c r="B194" s="7" t="s">
        <v>1321</v>
      </c>
      <c r="C194" s="7" t="s">
        <v>18</v>
      </c>
      <c r="D194" s="7" t="s">
        <v>1379</v>
      </c>
      <c r="E194" s="7" t="s">
        <v>1380</v>
      </c>
      <c r="F194" s="7" t="s">
        <v>1381</v>
      </c>
      <c r="G194" s="7" t="s">
        <v>1382</v>
      </c>
      <c r="J194" s="7" t="s">
        <v>1997</v>
      </c>
    </row>
    <row r="195" spans="1:10">
      <c r="A195" s="7">
        <v>16</v>
      </c>
      <c r="B195" s="7" t="s">
        <v>1321</v>
      </c>
      <c r="C195" s="7" t="s">
        <v>18</v>
      </c>
      <c r="D195" s="7" t="s">
        <v>1406</v>
      </c>
      <c r="E195" s="7" t="s">
        <v>1407</v>
      </c>
      <c r="F195" s="7" t="s">
        <v>1408</v>
      </c>
      <c r="G195" s="7" t="s">
        <v>1397</v>
      </c>
      <c r="H195" s="7" t="s">
        <v>1409</v>
      </c>
      <c r="J195" s="7" t="s">
        <v>1997</v>
      </c>
    </row>
    <row r="196" spans="1:10">
      <c r="A196" s="7">
        <v>17</v>
      </c>
      <c r="B196" s="7" t="s">
        <v>1321</v>
      </c>
      <c r="C196" s="7" t="s">
        <v>18</v>
      </c>
      <c r="D196" s="7" t="s">
        <v>1416</v>
      </c>
      <c r="E196" s="7" t="s">
        <v>1417</v>
      </c>
      <c r="F196" s="7" t="s">
        <v>1418</v>
      </c>
      <c r="G196" s="7" t="s">
        <v>1419</v>
      </c>
      <c r="H196" s="7" t="s">
        <v>1420</v>
      </c>
      <c r="J196" s="7" t="s">
        <v>1997</v>
      </c>
    </row>
    <row r="197" spans="1:10">
      <c r="A197" s="7">
        <v>18</v>
      </c>
      <c r="B197" s="7" t="s">
        <v>1321</v>
      </c>
      <c r="C197" s="7" t="s">
        <v>18</v>
      </c>
      <c r="D197" s="7" t="s">
        <v>1421</v>
      </c>
      <c r="E197" s="7" t="s">
        <v>1422</v>
      </c>
      <c r="F197" s="7" t="s">
        <v>1423</v>
      </c>
      <c r="G197" s="7" t="s">
        <v>1424</v>
      </c>
      <c r="J197" s="7" t="s">
        <v>1997</v>
      </c>
    </row>
    <row r="198" spans="1:10">
      <c r="A198" s="7">
        <v>19</v>
      </c>
      <c r="B198" s="7" t="s">
        <v>1321</v>
      </c>
      <c r="C198" s="7" t="s">
        <v>18</v>
      </c>
      <c r="D198" s="7" t="s">
        <v>1425</v>
      </c>
      <c r="E198" s="7" t="s">
        <v>1426</v>
      </c>
      <c r="F198" s="7" t="s">
        <v>1427</v>
      </c>
      <c r="G198" s="7" t="s">
        <v>1428</v>
      </c>
      <c r="J198" s="7" t="s">
        <v>1997</v>
      </c>
    </row>
    <row r="199" spans="1:10">
      <c r="A199" s="7">
        <v>20</v>
      </c>
      <c r="B199" s="7" t="s">
        <v>1321</v>
      </c>
      <c r="C199" s="7" t="s">
        <v>18</v>
      </c>
      <c r="D199" s="7" t="s">
        <v>1429</v>
      </c>
      <c r="E199" s="7" t="s">
        <v>1430</v>
      </c>
      <c r="F199" s="7" t="s">
        <v>1431</v>
      </c>
      <c r="G199" s="7" t="s">
        <v>1428</v>
      </c>
      <c r="H199" s="7" t="s">
        <v>1432</v>
      </c>
      <c r="I199" s="7" t="s">
        <v>1326</v>
      </c>
      <c r="J199" s="7" t="s">
        <v>1997</v>
      </c>
    </row>
    <row r="200" spans="1:10">
      <c r="A200" s="7">
        <v>21</v>
      </c>
      <c r="B200" s="7" t="s">
        <v>1321</v>
      </c>
      <c r="C200" s="7" t="s">
        <v>18</v>
      </c>
      <c r="D200" s="7" t="s">
        <v>1433</v>
      </c>
      <c r="E200" s="7" t="s">
        <v>1434</v>
      </c>
      <c r="F200" s="7" t="s">
        <v>1427</v>
      </c>
      <c r="G200" s="7" t="s">
        <v>1435</v>
      </c>
      <c r="J200" s="7" t="s">
        <v>1997</v>
      </c>
    </row>
    <row r="201" spans="1:10">
      <c r="A201" s="7">
        <v>22</v>
      </c>
      <c r="B201" s="7" t="s">
        <v>1321</v>
      </c>
      <c r="C201" s="7" t="s">
        <v>18</v>
      </c>
      <c r="D201" s="7" t="s">
        <v>1442</v>
      </c>
      <c r="E201" s="7" t="s">
        <v>1443</v>
      </c>
      <c r="F201" s="7" t="s">
        <v>1444</v>
      </c>
      <c r="G201" s="7" t="s">
        <v>1445</v>
      </c>
      <c r="J201" s="7" t="s">
        <v>1997</v>
      </c>
    </row>
    <row r="202" spans="1:10">
      <c r="A202" s="7">
        <v>23</v>
      </c>
      <c r="B202" s="7" t="s">
        <v>1321</v>
      </c>
      <c r="C202" s="7" t="s">
        <v>18</v>
      </c>
      <c r="D202" s="7" t="s">
        <v>1446</v>
      </c>
      <c r="E202" s="7" t="s">
        <v>1447</v>
      </c>
      <c r="F202" s="7" t="s">
        <v>1448</v>
      </c>
      <c r="G202" s="7" t="s">
        <v>1325</v>
      </c>
      <c r="J202" s="7" t="s">
        <v>1997</v>
      </c>
    </row>
    <row r="203" spans="1:10">
      <c r="A203" s="7">
        <v>24</v>
      </c>
      <c r="B203" s="7" t="s">
        <v>1321</v>
      </c>
      <c r="C203" s="7" t="s">
        <v>18</v>
      </c>
      <c r="D203" s="7" t="s">
        <v>1449</v>
      </c>
      <c r="E203" s="7" t="s">
        <v>1450</v>
      </c>
      <c r="F203" s="7" t="s">
        <v>1451</v>
      </c>
      <c r="G203" s="7" t="s">
        <v>1382</v>
      </c>
      <c r="I203" s="7" t="s">
        <v>1452</v>
      </c>
      <c r="J203" s="7" t="s">
        <v>1997</v>
      </c>
    </row>
    <row r="204" spans="1:10">
      <c r="A204" s="7">
        <v>25</v>
      </c>
      <c r="B204" s="7" t="s">
        <v>1321</v>
      </c>
      <c r="C204" s="7" t="s">
        <v>18</v>
      </c>
      <c r="D204" s="7" t="s">
        <v>1453</v>
      </c>
      <c r="E204" s="7" t="s">
        <v>1454</v>
      </c>
      <c r="F204" s="7" t="s">
        <v>1455</v>
      </c>
      <c r="G204" s="7" t="s">
        <v>1382</v>
      </c>
      <c r="J204" s="7" t="s">
        <v>1997</v>
      </c>
    </row>
    <row r="205" spans="1:10">
      <c r="A205" s="7">
        <v>26</v>
      </c>
      <c r="B205" s="7" t="s">
        <v>1321</v>
      </c>
      <c r="C205" s="7" t="s">
        <v>18</v>
      </c>
      <c r="D205" s="7" t="s">
        <v>1456</v>
      </c>
      <c r="E205" s="7" t="s">
        <v>1457</v>
      </c>
      <c r="F205" s="7" t="s">
        <v>1458</v>
      </c>
      <c r="G205" s="7" t="s">
        <v>1347</v>
      </c>
      <c r="J205" s="7" t="s">
        <v>1997</v>
      </c>
    </row>
    <row r="206" spans="1:10">
      <c r="A206" s="7">
        <v>27</v>
      </c>
      <c r="B206" s="7" t="s">
        <v>1321</v>
      </c>
      <c r="C206" s="7" t="s">
        <v>18</v>
      </c>
      <c r="D206" s="7" t="s">
        <v>1462</v>
      </c>
      <c r="E206" s="7" t="s">
        <v>1463</v>
      </c>
      <c r="F206" s="7" t="s">
        <v>1464</v>
      </c>
      <c r="G206" s="7" t="s">
        <v>1382</v>
      </c>
      <c r="J206" s="7" t="s">
        <v>1997</v>
      </c>
    </row>
    <row r="207" spans="1:10">
      <c r="A207" s="7">
        <v>28</v>
      </c>
      <c r="B207" s="7" t="s">
        <v>1321</v>
      </c>
      <c r="C207" s="7" t="s">
        <v>18</v>
      </c>
      <c r="D207" s="7" t="s">
        <v>1469</v>
      </c>
      <c r="E207" s="7" t="s">
        <v>1470</v>
      </c>
      <c r="F207" s="7" t="s">
        <v>1471</v>
      </c>
      <c r="G207" s="7" t="s">
        <v>1468</v>
      </c>
      <c r="H207" s="7" t="s">
        <v>1472</v>
      </c>
      <c r="J207" s="7" t="s">
        <v>1997</v>
      </c>
    </row>
    <row r="208" spans="1:10">
      <c r="A208" s="7">
        <v>29</v>
      </c>
      <c r="B208" s="7" t="s">
        <v>1321</v>
      </c>
      <c r="C208" s="7" t="s">
        <v>18</v>
      </c>
      <c r="D208" s="7" t="s">
        <v>1473</v>
      </c>
      <c r="E208" s="7" t="s">
        <v>1474</v>
      </c>
      <c r="F208" s="7" t="s">
        <v>1475</v>
      </c>
      <c r="G208" s="7" t="s">
        <v>1330</v>
      </c>
      <c r="H208" s="7" t="s">
        <v>1476</v>
      </c>
      <c r="J208" s="7" t="s">
        <v>1997</v>
      </c>
    </row>
    <row r="209" spans="1:10">
      <c r="A209" s="7">
        <v>30</v>
      </c>
      <c r="B209" s="7" t="s">
        <v>1321</v>
      </c>
      <c r="C209" s="7" t="s">
        <v>18</v>
      </c>
      <c r="D209" s="7" t="s">
        <v>1491</v>
      </c>
      <c r="E209" s="7" t="s">
        <v>1492</v>
      </c>
      <c r="F209" s="7" t="s">
        <v>1493</v>
      </c>
      <c r="G209" s="7" t="s">
        <v>1445</v>
      </c>
      <c r="I209" s="7" t="s">
        <v>1494</v>
      </c>
      <c r="J209" s="7" t="s">
        <v>1997</v>
      </c>
    </row>
    <row r="210" spans="1:10">
      <c r="A210" s="7">
        <v>31</v>
      </c>
      <c r="B210" s="7" t="s">
        <v>1321</v>
      </c>
      <c r="C210" s="7" t="s">
        <v>18</v>
      </c>
      <c r="D210" s="7" t="s">
        <v>1495</v>
      </c>
      <c r="E210" s="7" t="s">
        <v>1496</v>
      </c>
      <c r="F210" s="7" t="s">
        <v>1497</v>
      </c>
      <c r="G210" s="7" t="s">
        <v>1445</v>
      </c>
      <c r="J210" s="7" t="s">
        <v>1997</v>
      </c>
    </row>
    <row r="211" spans="1:10">
      <c r="A211" s="7">
        <v>32</v>
      </c>
      <c r="B211" s="7" t="s">
        <v>1321</v>
      </c>
      <c r="C211" s="7" t="s">
        <v>18</v>
      </c>
      <c r="D211" s="7" t="s">
        <v>1498</v>
      </c>
      <c r="E211" s="7" t="s">
        <v>1499</v>
      </c>
      <c r="F211" s="7" t="s">
        <v>1500</v>
      </c>
      <c r="G211" s="7" t="s">
        <v>1445</v>
      </c>
      <c r="I211" s="7" t="s">
        <v>1501</v>
      </c>
      <c r="J211" s="7" t="s">
        <v>1997</v>
      </c>
    </row>
    <row r="212" spans="1:10">
      <c r="A212" s="7">
        <v>33</v>
      </c>
      <c r="B212" s="7" t="s">
        <v>1321</v>
      </c>
      <c r="C212" s="7" t="s">
        <v>18</v>
      </c>
      <c r="D212" s="7" t="s">
        <v>1502</v>
      </c>
      <c r="E212" s="7" t="s">
        <v>1499</v>
      </c>
      <c r="F212" s="7" t="s">
        <v>1503</v>
      </c>
      <c r="G212" s="7" t="s">
        <v>1445</v>
      </c>
      <c r="J212" s="7" t="s">
        <v>1997</v>
      </c>
    </row>
    <row r="213" spans="1:10">
      <c r="A213" s="7">
        <v>34</v>
      </c>
      <c r="B213" s="7" t="s">
        <v>1321</v>
      </c>
      <c r="C213" s="7" t="s">
        <v>18</v>
      </c>
      <c r="D213" s="7" t="s">
        <v>1504</v>
      </c>
      <c r="E213" s="7" t="s">
        <v>1499</v>
      </c>
      <c r="F213" s="7" t="s">
        <v>1505</v>
      </c>
      <c r="G213" s="7" t="s">
        <v>1382</v>
      </c>
      <c r="J213" s="7" t="s">
        <v>1997</v>
      </c>
    </row>
    <row r="214" spans="1:10">
      <c r="A214" s="7">
        <v>35</v>
      </c>
      <c r="B214" s="7" t="s">
        <v>1321</v>
      </c>
      <c r="C214" s="7" t="s">
        <v>18</v>
      </c>
      <c r="D214" s="7" t="s">
        <v>1506</v>
      </c>
      <c r="E214" s="7" t="s">
        <v>1507</v>
      </c>
      <c r="F214" s="7" t="s">
        <v>1508</v>
      </c>
      <c r="G214" s="7" t="s">
        <v>1382</v>
      </c>
      <c r="H214" s="7" t="s">
        <v>1509</v>
      </c>
      <c r="I214" s="7" t="s">
        <v>1510</v>
      </c>
      <c r="J214" s="7" t="s">
        <v>1997</v>
      </c>
    </row>
    <row r="215" spans="1:10">
      <c r="A215" s="7">
        <v>36</v>
      </c>
      <c r="B215" s="7" t="s">
        <v>1321</v>
      </c>
      <c r="C215" s="7" t="s">
        <v>18</v>
      </c>
      <c r="D215" s="7" t="s">
        <v>1958</v>
      </c>
      <c r="E215" s="7" t="s">
        <v>1959</v>
      </c>
      <c r="F215" s="7" t="s">
        <v>1960</v>
      </c>
      <c r="G215" s="7" t="s">
        <v>1419</v>
      </c>
      <c r="J215" s="7" t="s">
        <v>1997</v>
      </c>
    </row>
    <row r="216" spans="1:10">
      <c r="A216" s="7">
        <v>37</v>
      </c>
      <c r="B216" s="7" t="s">
        <v>1321</v>
      </c>
      <c r="C216" s="7" t="s">
        <v>18</v>
      </c>
      <c r="D216" s="7" t="s">
        <v>1527</v>
      </c>
      <c r="E216" s="7" t="s">
        <v>1528</v>
      </c>
      <c r="F216" s="7" t="s">
        <v>1529</v>
      </c>
      <c r="G216" s="7" t="s">
        <v>1445</v>
      </c>
      <c r="J216" s="7" t="s">
        <v>1997</v>
      </c>
    </row>
    <row r="217" spans="1:10">
      <c r="A217" s="7">
        <v>38</v>
      </c>
      <c r="B217" s="7" t="s">
        <v>1321</v>
      </c>
      <c r="C217" s="7" t="s">
        <v>18</v>
      </c>
      <c r="D217" s="7" t="s">
        <v>1533</v>
      </c>
      <c r="E217" s="7" t="s">
        <v>1534</v>
      </c>
      <c r="F217" s="7" t="s">
        <v>1535</v>
      </c>
      <c r="G217" s="7" t="s">
        <v>1445</v>
      </c>
      <c r="I217" s="7" t="s">
        <v>1536</v>
      </c>
      <c r="J217" s="7" t="s">
        <v>1997</v>
      </c>
    </row>
    <row r="218" spans="1:10">
      <c r="A218" s="7">
        <v>39</v>
      </c>
      <c r="B218" s="7" t="s">
        <v>1321</v>
      </c>
      <c r="C218" s="7" t="s">
        <v>18</v>
      </c>
      <c r="D218" s="7" t="s">
        <v>1537</v>
      </c>
      <c r="E218" s="7" t="s">
        <v>1538</v>
      </c>
      <c r="F218" s="7" t="s">
        <v>1539</v>
      </c>
      <c r="G218" s="7" t="s">
        <v>1445</v>
      </c>
      <c r="I218" s="7" t="s">
        <v>1540</v>
      </c>
      <c r="J218" s="7" t="s">
        <v>1997</v>
      </c>
    </row>
    <row r="219" spans="1:10">
      <c r="A219" s="7">
        <v>40</v>
      </c>
      <c r="B219" s="7" t="s">
        <v>1321</v>
      </c>
      <c r="C219" s="7" t="s">
        <v>18</v>
      </c>
      <c r="D219" s="7" t="s">
        <v>1551</v>
      </c>
      <c r="E219" s="7" t="s">
        <v>1552</v>
      </c>
      <c r="F219" s="7" t="s">
        <v>1553</v>
      </c>
      <c r="G219" s="7" t="s">
        <v>1445</v>
      </c>
      <c r="J219" s="7" t="s">
        <v>1997</v>
      </c>
    </row>
    <row r="220" spans="1:10">
      <c r="A220" s="7">
        <v>41</v>
      </c>
      <c r="B220" s="7" t="s">
        <v>1321</v>
      </c>
      <c r="C220" s="7" t="s">
        <v>18</v>
      </c>
      <c r="D220" s="7" t="s">
        <v>1567</v>
      </c>
      <c r="E220" s="7" t="s">
        <v>1568</v>
      </c>
      <c r="F220" s="7" t="s">
        <v>1569</v>
      </c>
      <c r="G220" s="7" t="s">
        <v>1389</v>
      </c>
      <c r="H220" s="7" t="s">
        <v>1570</v>
      </c>
      <c r="I220" s="7" t="s">
        <v>1571</v>
      </c>
      <c r="J220" s="7" t="s">
        <v>1997</v>
      </c>
    </row>
    <row r="221" spans="1:10">
      <c r="A221" s="7">
        <v>42</v>
      </c>
      <c r="B221" s="7" t="s">
        <v>1321</v>
      </c>
      <c r="C221" s="7" t="s">
        <v>18</v>
      </c>
      <c r="D221" s="7" t="s">
        <v>1572</v>
      </c>
      <c r="E221" s="7" t="s">
        <v>1573</v>
      </c>
      <c r="F221" s="7" t="s">
        <v>1574</v>
      </c>
      <c r="G221" s="7" t="s">
        <v>1382</v>
      </c>
      <c r="J221" s="7" t="s">
        <v>1997</v>
      </c>
    </row>
    <row r="222" spans="1:10">
      <c r="A222" s="7">
        <v>43</v>
      </c>
      <c r="B222" s="7" t="s">
        <v>1321</v>
      </c>
      <c r="C222" s="7" t="s">
        <v>18</v>
      </c>
      <c r="D222" s="7" t="s">
        <v>1575</v>
      </c>
      <c r="E222" s="7" t="s">
        <v>1576</v>
      </c>
      <c r="F222" s="7" t="s">
        <v>1577</v>
      </c>
      <c r="G222" s="7" t="s">
        <v>1544</v>
      </c>
      <c r="I222" s="7" t="s">
        <v>1578</v>
      </c>
      <c r="J222" s="7" t="s">
        <v>1997</v>
      </c>
    </row>
    <row r="223" spans="1:10">
      <c r="A223" s="7">
        <v>44</v>
      </c>
      <c r="B223" s="7" t="s">
        <v>1321</v>
      </c>
      <c r="C223" s="7" t="s">
        <v>18</v>
      </c>
      <c r="D223" s="7" t="s">
        <v>1609</v>
      </c>
      <c r="E223" s="7" t="s">
        <v>1610</v>
      </c>
      <c r="F223" s="7" t="s">
        <v>1611</v>
      </c>
      <c r="G223" s="7" t="s">
        <v>1382</v>
      </c>
      <c r="J223" s="7" t="s">
        <v>1997</v>
      </c>
    </row>
    <row r="224" spans="1:10">
      <c r="A224" s="7">
        <v>45</v>
      </c>
      <c r="B224" s="7" t="s">
        <v>1321</v>
      </c>
      <c r="C224" s="7" t="s">
        <v>18</v>
      </c>
      <c r="D224" s="7" t="s">
        <v>1612</v>
      </c>
      <c r="E224" s="7" t="s">
        <v>1613</v>
      </c>
      <c r="F224" s="7" t="s">
        <v>1614</v>
      </c>
      <c r="G224" s="7" t="s">
        <v>1382</v>
      </c>
      <c r="I224" s="7" t="s">
        <v>1615</v>
      </c>
      <c r="J224" s="7" t="s">
        <v>1997</v>
      </c>
    </row>
    <row r="225" spans="1:10">
      <c r="A225" s="7">
        <v>46</v>
      </c>
      <c r="B225" s="7" t="s">
        <v>1321</v>
      </c>
      <c r="C225" s="7" t="s">
        <v>18</v>
      </c>
      <c r="D225" s="7" t="s">
        <v>1622</v>
      </c>
      <c r="E225" s="7" t="s">
        <v>1623</v>
      </c>
      <c r="F225" s="7" t="s">
        <v>1624</v>
      </c>
      <c r="G225" s="7" t="s">
        <v>1347</v>
      </c>
      <c r="I225" s="7" t="s">
        <v>1625</v>
      </c>
      <c r="J225" s="7" t="s">
        <v>1997</v>
      </c>
    </row>
    <row r="226" spans="1:10">
      <c r="A226" s="7">
        <v>47</v>
      </c>
      <c r="B226" s="7" t="s">
        <v>1321</v>
      </c>
      <c r="C226" s="7" t="s">
        <v>18</v>
      </c>
      <c r="D226" s="7" t="s">
        <v>1626</v>
      </c>
      <c r="E226" s="7" t="s">
        <v>1627</v>
      </c>
      <c r="F226" s="7" t="s">
        <v>1628</v>
      </c>
      <c r="G226" s="7" t="s">
        <v>1445</v>
      </c>
      <c r="J226" s="7" t="s">
        <v>1997</v>
      </c>
    </row>
    <row r="227" spans="1:10">
      <c r="A227" s="7">
        <v>48</v>
      </c>
      <c r="B227" s="7" t="s">
        <v>1321</v>
      </c>
      <c r="C227" s="7" t="s">
        <v>18</v>
      </c>
      <c r="D227" s="7" t="s">
        <v>1642</v>
      </c>
      <c r="E227" s="7" t="s">
        <v>1643</v>
      </c>
      <c r="F227" s="7" t="s">
        <v>1644</v>
      </c>
      <c r="G227" s="7" t="s">
        <v>1544</v>
      </c>
      <c r="J227" s="7" t="s">
        <v>1997</v>
      </c>
    </row>
    <row r="228" spans="1:10">
      <c r="A228" s="7">
        <v>49</v>
      </c>
      <c r="B228" s="7" t="s">
        <v>1321</v>
      </c>
      <c r="C228" s="7" t="s">
        <v>18</v>
      </c>
      <c r="D228" s="7" t="s">
        <v>1645</v>
      </c>
      <c r="E228" s="7" t="s">
        <v>1646</v>
      </c>
      <c r="F228" s="7" t="s">
        <v>1647</v>
      </c>
      <c r="G228" s="7" t="s">
        <v>1330</v>
      </c>
      <c r="I228" s="7" t="s">
        <v>1648</v>
      </c>
      <c r="J228" s="7" t="s">
        <v>1997</v>
      </c>
    </row>
    <row r="229" spans="1:10">
      <c r="A229" s="7">
        <v>50</v>
      </c>
      <c r="B229" s="7" t="s">
        <v>1321</v>
      </c>
      <c r="C229" s="7" t="s">
        <v>18</v>
      </c>
      <c r="D229" s="7" t="s">
        <v>1658</v>
      </c>
      <c r="E229" s="7" t="s">
        <v>1659</v>
      </c>
      <c r="F229" s="7" t="s">
        <v>1660</v>
      </c>
      <c r="G229" s="7" t="s">
        <v>1330</v>
      </c>
      <c r="J229" s="7" t="s">
        <v>1997</v>
      </c>
    </row>
    <row r="230" spans="1:10">
      <c r="A230" s="7">
        <v>51</v>
      </c>
      <c r="B230" s="7" t="s">
        <v>1321</v>
      </c>
      <c r="C230" s="7" t="s">
        <v>18</v>
      </c>
      <c r="D230" s="7" t="s">
        <v>1675</v>
      </c>
      <c r="E230" s="7" t="s">
        <v>1676</v>
      </c>
      <c r="F230" s="7" t="s">
        <v>1677</v>
      </c>
      <c r="G230" s="7" t="s">
        <v>1382</v>
      </c>
      <c r="J230" s="7" t="s">
        <v>1997</v>
      </c>
    </row>
    <row r="231" spans="1:10">
      <c r="A231" s="7">
        <v>52</v>
      </c>
      <c r="B231" s="7" t="s">
        <v>1321</v>
      </c>
      <c r="C231" s="7" t="s">
        <v>18</v>
      </c>
      <c r="D231" s="7" t="s">
        <v>1678</v>
      </c>
      <c r="E231" s="7" t="s">
        <v>1679</v>
      </c>
      <c r="F231" s="7" t="s">
        <v>1680</v>
      </c>
      <c r="G231" s="7" t="s">
        <v>1588</v>
      </c>
      <c r="J231" s="7" t="s">
        <v>1997</v>
      </c>
    </row>
    <row r="232" spans="1:10">
      <c r="A232" s="7">
        <v>53</v>
      </c>
      <c r="B232" s="7" t="s">
        <v>1321</v>
      </c>
      <c r="C232" s="7" t="s">
        <v>18</v>
      </c>
      <c r="D232" s="7" t="s">
        <v>1681</v>
      </c>
      <c r="E232" s="7" t="s">
        <v>1682</v>
      </c>
      <c r="F232" s="7" t="s">
        <v>1683</v>
      </c>
      <c r="G232" s="7" t="s">
        <v>1347</v>
      </c>
      <c r="J232" s="7" t="s">
        <v>1997</v>
      </c>
    </row>
    <row r="233" spans="1:10">
      <c r="A233" s="7">
        <v>54</v>
      </c>
      <c r="B233" s="7" t="s">
        <v>1321</v>
      </c>
      <c r="C233" s="7" t="s">
        <v>18</v>
      </c>
      <c r="D233" s="7" t="s">
        <v>1689</v>
      </c>
      <c r="E233" s="7" t="s">
        <v>1690</v>
      </c>
      <c r="F233" s="7" t="s">
        <v>1691</v>
      </c>
      <c r="G233" s="7" t="s">
        <v>1389</v>
      </c>
      <c r="J233" s="7" t="s">
        <v>1997</v>
      </c>
    </row>
    <row r="234" spans="1:10">
      <c r="A234" s="7">
        <v>55</v>
      </c>
      <c r="B234" s="7" t="s">
        <v>1321</v>
      </c>
      <c r="C234" s="7" t="s">
        <v>18</v>
      </c>
      <c r="D234" s="7" t="s">
        <v>1692</v>
      </c>
      <c r="E234" s="7" t="s">
        <v>1693</v>
      </c>
      <c r="F234" s="7" t="s">
        <v>1694</v>
      </c>
      <c r="G234" s="7" t="s">
        <v>1366</v>
      </c>
      <c r="I234" s="7" t="s">
        <v>1695</v>
      </c>
      <c r="J234" s="7" t="s">
        <v>1997</v>
      </c>
    </row>
    <row r="235" spans="1:10">
      <c r="A235" s="7">
        <v>56</v>
      </c>
      <c r="B235" s="7" t="s">
        <v>1321</v>
      </c>
      <c r="C235" s="7" t="s">
        <v>18</v>
      </c>
      <c r="D235" s="7" t="s">
        <v>1696</v>
      </c>
      <c r="E235" s="7" t="s">
        <v>1697</v>
      </c>
      <c r="F235" s="7" t="s">
        <v>1698</v>
      </c>
      <c r="G235" s="7" t="s">
        <v>1445</v>
      </c>
      <c r="I235" s="7" t="s">
        <v>1699</v>
      </c>
      <c r="J235" s="7" t="s">
        <v>1997</v>
      </c>
    </row>
    <row r="236" spans="1:10">
      <c r="A236" s="7">
        <v>57</v>
      </c>
      <c r="B236" s="7" t="s">
        <v>1321</v>
      </c>
      <c r="C236" s="7" t="s">
        <v>18</v>
      </c>
      <c r="D236" s="7" t="s">
        <v>1707</v>
      </c>
      <c r="E236" s="7" t="s">
        <v>1708</v>
      </c>
      <c r="F236" s="7" t="s">
        <v>1709</v>
      </c>
      <c r="G236" s="7" t="s">
        <v>1347</v>
      </c>
      <c r="I236" s="7" t="s">
        <v>1490</v>
      </c>
      <c r="J236" s="7" t="s">
        <v>1997</v>
      </c>
    </row>
    <row r="237" spans="1:10">
      <c r="A237" s="7">
        <v>58</v>
      </c>
      <c r="B237" s="7" t="s">
        <v>1321</v>
      </c>
      <c r="C237" s="7" t="s">
        <v>18</v>
      </c>
      <c r="D237" s="7" t="s">
        <v>1717</v>
      </c>
      <c r="E237" s="7" t="s">
        <v>1718</v>
      </c>
      <c r="F237" s="7" t="s">
        <v>1719</v>
      </c>
      <c r="G237" s="7" t="s">
        <v>1445</v>
      </c>
      <c r="J237" s="7" t="s">
        <v>1997</v>
      </c>
    </row>
    <row r="238" spans="1:10">
      <c r="A238" s="7">
        <v>59</v>
      </c>
      <c r="B238" s="7" t="s">
        <v>1321</v>
      </c>
      <c r="C238" s="7" t="s">
        <v>18</v>
      </c>
      <c r="D238" s="7" t="s">
        <v>1724</v>
      </c>
      <c r="E238" s="7" t="s">
        <v>1725</v>
      </c>
      <c r="F238" s="7" t="s">
        <v>1726</v>
      </c>
      <c r="G238" s="7" t="s">
        <v>1419</v>
      </c>
      <c r="J238" s="7" t="s">
        <v>1997</v>
      </c>
    </row>
    <row r="239" spans="1:10">
      <c r="A239" s="7">
        <v>60</v>
      </c>
      <c r="B239" s="7" t="s">
        <v>1321</v>
      </c>
      <c r="C239" s="7" t="s">
        <v>18</v>
      </c>
      <c r="D239" s="7" t="s">
        <v>1961</v>
      </c>
      <c r="E239" s="7" t="s">
        <v>1962</v>
      </c>
      <c r="F239" s="7" t="s">
        <v>1963</v>
      </c>
      <c r="G239" s="7" t="s">
        <v>1371</v>
      </c>
      <c r="J239" s="7" t="s">
        <v>1997</v>
      </c>
    </row>
    <row r="240" spans="1:10">
      <c r="A240" s="7">
        <v>61</v>
      </c>
      <c r="B240" s="7" t="s">
        <v>1321</v>
      </c>
      <c r="C240" s="7" t="s">
        <v>18</v>
      </c>
      <c r="D240" s="7" t="s">
        <v>1730</v>
      </c>
      <c r="E240" s="7" t="s">
        <v>1731</v>
      </c>
      <c r="F240" s="7" t="s">
        <v>1732</v>
      </c>
      <c r="G240" s="7" t="s">
        <v>1347</v>
      </c>
      <c r="H240" s="7" t="s">
        <v>1733</v>
      </c>
      <c r="J240" s="7" t="s">
        <v>1997</v>
      </c>
    </row>
    <row r="241" spans="1:10">
      <c r="A241" s="7">
        <v>62</v>
      </c>
      <c r="B241" s="7" t="s">
        <v>1321</v>
      </c>
      <c r="C241" s="7" t="s">
        <v>18</v>
      </c>
      <c r="D241" s="7" t="s">
        <v>1964</v>
      </c>
      <c r="E241" s="7" t="s">
        <v>1965</v>
      </c>
      <c r="F241" s="7" t="s">
        <v>1966</v>
      </c>
      <c r="G241" s="7" t="s">
        <v>1347</v>
      </c>
      <c r="J241" s="7" t="s">
        <v>1997</v>
      </c>
    </row>
    <row r="242" spans="1:10">
      <c r="A242" s="7">
        <v>63</v>
      </c>
      <c r="B242" s="7" t="s">
        <v>1321</v>
      </c>
      <c r="C242" s="7" t="s">
        <v>18</v>
      </c>
      <c r="D242" s="7" t="s">
        <v>1738</v>
      </c>
      <c r="E242" s="7" t="s">
        <v>1739</v>
      </c>
      <c r="F242" s="7" t="s">
        <v>1740</v>
      </c>
      <c r="G242" s="7" t="s">
        <v>1382</v>
      </c>
      <c r="H242" s="7" t="s">
        <v>1741</v>
      </c>
      <c r="I242" s="7" t="s">
        <v>1742</v>
      </c>
      <c r="J242" s="7" t="s">
        <v>1997</v>
      </c>
    </row>
    <row r="243" spans="1:10">
      <c r="A243" s="7">
        <v>64</v>
      </c>
      <c r="B243" s="7" t="s">
        <v>1321</v>
      </c>
      <c r="C243" s="7" t="s">
        <v>18</v>
      </c>
      <c r="D243" s="7" t="s">
        <v>1743</v>
      </c>
      <c r="E243" s="7" t="s">
        <v>1739</v>
      </c>
      <c r="F243" s="7" t="s">
        <v>1744</v>
      </c>
      <c r="G243" s="7" t="s">
        <v>1382</v>
      </c>
      <c r="J243" s="7" t="s">
        <v>1997</v>
      </c>
    </row>
    <row r="244" spans="1:10">
      <c r="A244" s="7">
        <v>65</v>
      </c>
      <c r="B244" s="7" t="s">
        <v>1321</v>
      </c>
      <c r="C244" s="7" t="s">
        <v>18</v>
      </c>
      <c r="D244" s="7" t="s">
        <v>1745</v>
      </c>
      <c r="E244" s="7" t="s">
        <v>1739</v>
      </c>
      <c r="F244" s="7" t="s">
        <v>1746</v>
      </c>
      <c r="G244" s="7" t="s">
        <v>1366</v>
      </c>
      <c r="J244" s="7" t="s">
        <v>1997</v>
      </c>
    </row>
    <row r="245" spans="1:10">
      <c r="A245" s="7">
        <v>66</v>
      </c>
      <c r="B245" s="7" t="s">
        <v>1321</v>
      </c>
      <c r="C245" s="7" t="s">
        <v>18</v>
      </c>
      <c r="D245" s="7" t="s">
        <v>1747</v>
      </c>
      <c r="E245" s="7" t="s">
        <v>1748</v>
      </c>
      <c r="F245" s="7" t="s">
        <v>1749</v>
      </c>
      <c r="G245" s="7" t="s">
        <v>1382</v>
      </c>
      <c r="J245" s="7" t="s">
        <v>1997</v>
      </c>
    </row>
    <row r="246" spans="1:10">
      <c r="A246" s="7">
        <v>67</v>
      </c>
      <c r="B246" s="7" t="s">
        <v>1321</v>
      </c>
      <c r="C246" s="7" t="s">
        <v>18</v>
      </c>
      <c r="D246" s="7" t="s">
        <v>1967</v>
      </c>
      <c r="E246" s="7" t="s">
        <v>1968</v>
      </c>
      <c r="F246" s="7" t="s">
        <v>1969</v>
      </c>
      <c r="G246" s="7" t="s">
        <v>1371</v>
      </c>
      <c r="J246" s="7" t="s">
        <v>1997</v>
      </c>
    </row>
    <row r="247" spans="1:10">
      <c r="A247" s="7">
        <v>68</v>
      </c>
      <c r="B247" s="7" t="s">
        <v>1321</v>
      </c>
      <c r="C247" s="7" t="s">
        <v>18</v>
      </c>
      <c r="D247" s="7" t="s">
        <v>1754</v>
      </c>
      <c r="E247" s="7" t="s">
        <v>1755</v>
      </c>
      <c r="F247" s="7" t="s">
        <v>1756</v>
      </c>
      <c r="G247" s="7" t="s">
        <v>1445</v>
      </c>
      <c r="J247" s="7" t="s">
        <v>1997</v>
      </c>
    </row>
    <row r="248" spans="1:10">
      <c r="A248" s="7">
        <v>69</v>
      </c>
      <c r="B248" s="7" t="s">
        <v>1321</v>
      </c>
      <c r="C248" s="7" t="s">
        <v>18</v>
      </c>
      <c r="D248" s="7" t="s">
        <v>1757</v>
      </c>
      <c r="E248" s="7" t="s">
        <v>1758</v>
      </c>
      <c r="F248" s="7" t="s">
        <v>1759</v>
      </c>
      <c r="G248" s="7" t="s">
        <v>1389</v>
      </c>
      <c r="J248" s="7" t="s">
        <v>1997</v>
      </c>
    </row>
    <row r="249" spans="1:10">
      <c r="A249" s="7">
        <v>70</v>
      </c>
      <c r="B249" s="7" t="s">
        <v>1321</v>
      </c>
      <c r="C249" s="7" t="s">
        <v>18</v>
      </c>
      <c r="D249" s="7" t="s">
        <v>1770</v>
      </c>
      <c r="E249" s="7" t="s">
        <v>1771</v>
      </c>
      <c r="F249" s="7" t="s">
        <v>1772</v>
      </c>
      <c r="G249" s="7" t="s">
        <v>1325</v>
      </c>
      <c r="H249" s="7" t="s">
        <v>1773</v>
      </c>
      <c r="J249" s="7" t="s">
        <v>1997</v>
      </c>
    </row>
    <row r="250" spans="1:10">
      <c r="A250" s="7">
        <v>71</v>
      </c>
      <c r="B250" s="7" t="s">
        <v>1321</v>
      </c>
      <c r="C250" s="7" t="s">
        <v>18</v>
      </c>
      <c r="D250" s="7" t="s">
        <v>1774</v>
      </c>
      <c r="E250" s="7" t="s">
        <v>1771</v>
      </c>
      <c r="F250" s="7" t="s">
        <v>1775</v>
      </c>
      <c r="G250" s="7" t="s">
        <v>1588</v>
      </c>
      <c r="J250" s="7" t="s">
        <v>1997</v>
      </c>
    </row>
    <row r="251" spans="1:10">
      <c r="A251" s="7">
        <v>72</v>
      </c>
      <c r="B251" s="7" t="s">
        <v>1321</v>
      </c>
      <c r="C251" s="7" t="s">
        <v>18</v>
      </c>
      <c r="D251" s="7" t="s">
        <v>1970</v>
      </c>
      <c r="E251" s="7" t="s">
        <v>1971</v>
      </c>
      <c r="F251" s="7" t="s">
        <v>1972</v>
      </c>
      <c r="G251" s="7" t="s">
        <v>1468</v>
      </c>
      <c r="J251" s="7" t="s">
        <v>1997</v>
      </c>
    </row>
    <row r="252" spans="1:10">
      <c r="A252" s="7">
        <v>73</v>
      </c>
      <c r="B252" s="7" t="s">
        <v>1321</v>
      </c>
      <c r="C252" s="7" t="s">
        <v>18</v>
      </c>
      <c r="D252" s="7" t="s">
        <v>1776</v>
      </c>
      <c r="E252" s="7" t="s">
        <v>1777</v>
      </c>
      <c r="F252" s="7" t="s">
        <v>1778</v>
      </c>
      <c r="G252" s="7" t="s">
        <v>1389</v>
      </c>
      <c r="J252" s="7" t="s">
        <v>1997</v>
      </c>
    </row>
    <row r="253" spans="1:10">
      <c r="A253" s="7">
        <v>74</v>
      </c>
      <c r="B253" s="7" t="s">
        <v>1321</v>
      </c>
      <c r="C253" s="7" t="s">
        <v>18</v>
      </c>
      <c r="D253" s="7" t="s">
        <v>1779</v>
      </c>
      <c r="E253" s="7" t="s">
        <v>1780</v>
      </c>
      <c r="F253" s="7" t="s">
        <v>1781</v>
      </c>
      <c r="G253" s="7" t="s">
        <v>1347</v>
      </c>
      <c r="J253" s="7" t="s">
        <v>1997</v>
      </c>
    </row>
    <row r="254" spans="1:10">
      <c r="A254" s="7">
        <v>75</v>
      </c>
      <c r="B254" s="7" t="s">
        <v>1321</v>
      </c>
      <c r="C254" s="7" t="s">
        <v>18</v>
      </c>
      <c r="D254" s="7" t="s">
        <v>1785</v>
      </c>
      <c r="E254" s="7" t="s">
        <v>1786</v>
      </c>
      <c r="F254" s="7" t="s">
        <v>1787</v>
      </c>
      <c r="G254" s="7" t="s">
        <v>1382</v>
      </c>
      <c r="J254" s="7" t="s">
        <v>1997</v>
      </c>
    </row>
    <row r="255" spans="1:10">
      <c r="A255" s="7">
        <v>76</v>
      </c>
      <c r="B255" s="7" t="s">
        <v>1321</v>
      </c>
      <c r="C255" s="7" t="s">
        <v>18</v>
      </c>
      <c r="D255" s="7" t="s">
        <v>1795</v>
      </c>
      <c r="E255" s="7" t="s">
        <v>1796</v>
      </c>
      <c r="F255" s="7" t="s">
        <v>1797</v>
      </c>
      <c r="G255" s="7" t="s">
        <v>1389</v>
      </c>
      <c r="H255" s="7" t="s">
        <v>1798</v>
      </c>
      <c r="J255" s="7" t="s">
        <v>1997</v>
      </c>
    </row>
    <row r="256" spans="1:10">
      <c r="A256" s="7">
        <v>77</v>
      </c>
      <c r="B256" s="7" t="s">
        <v>1321</v>
      </c>
      <c r="C256" s="7" t="s">
        <v>18</v>
      </c>
      <c r="D256" s="7" t="s">
        <v>1799</v>
      </c>
      <c r="E256" s="7" t="s">
        <v>1800</v>
      </c>
      <c r="F256" s="7" t="s">
        <v>1801</v>
      </c>
      <c r="G256" s="7" t="s">
        <v>1371</v>
      </c>
      <c r="J256" s="7" t="s">
        <v>1997</v>
      </c>
    </row>
    <row r="257" spans="1:10">
      <c r="A257" s="7">
        <v>78</v>
      </c>
      <c r="B257" s="7" t="s">
        <v>1321</v>
      </c>
      <c r="C257" s="7" t="s">
        <v>18</v>
      </c>
      <c r="D257" s="7" t="s">
        <v>1806</v>
      </c>
      <c r="E257" s="7" t="s">
        <v>1807</v>
      </c>
      <c r="F257" s="7" t="s">
        <v>1808</v>
      </c>
      <c r="G257" s="7" t="s">
        <v>1347</v>
      </c>
      <c r="J257" s="7" t="s">
        <v>1997</v>
      </c>
    </row>
    <row r="258" spans="1:10">
      <c r="A258" s="7">
        <v>79</v>
      </c>
      <c r="B258" s="7" t="s">
        <v>1321</v>
      </c>
      <c r="C258" s="7" t="s">
        <v>18</v>
      </c>
      <c r="D258" s="7" t="s">
        <v>1809</v>
      </c>
      <c r="E258" s="7" t="s">
        <v>1810</v>
      </c>
      <c r="F258" s="7" t="s">
        <v>1811</v>
      </c>
      <c r="G258" s="7" t="s">
        <v>1347</v>
      </c>
      <c r="J258" s="7" t="s">
        <v>1997</v>
      </c>
    </row>
    <row r="259" spans="1:10">
      <c r="A259" s="7">
        <v>80</v>
      </c>
      <c r="B259" s="7" t="s">
        <v>1321</v>
      </c>
      <c r="C259" s="7" t="s">
        <v>18</v>
      </c>
      <c r="D259" s="7" t="s">
        <v>1815</v>
      </c>
      <c r="E259" s="7" t="s">
        <v>1816</v>
      </c>
      <c r="F259" s="7" t="s">
        <v>1817</v>
      </c>
      <c r="G259" s="7" t="s">
        <v>1347</v>
      </c>
      <c r="J259" s="7" t="s">
        <v>1997</v>
      </c>
    </row>
    <row r="260" spans="1:10">
      <c r="A260" s="7">
        <v>81</v>
      </c>
      <c r="B260" s="7" t="s">
        <v>1321</v>
      </c>
      <c r="C260" s="7" t="s">
        <v>18</v>
      </c>
      <c r="D260" s="7" t="s">
        <v>1818</v>
      </c>
      <c r="E260" s="7" t="s">
        <v>1819</v>
      </c>
      <c r="F260" s="7" t="s">
        <v>1820</v>
      </c>
      <c r="G260" s="7" t="s">
        <v>1382</v>
      </c>
      <c r="H260" s="7" t="s">
        <v>1821</v>
      </c>
      <c r="J260" s="7" t="s">
        <v>1997</v>
      </c>
    </row>
    <row r="261" spans="1:10">
      <c r="A261" s="7">
        <v>82</v>
      </c>
      <c r="B261" s="7" t="s">
        <v>1321</v>
      </c>
      <c r="C261" s="7" t="s">
        <v>18</v>
      </c>
      <c r="D261" s="7" t="s">
        <v>1973</v>
      </c>
      <c r="E261" s="7" t="s">
        <v>1974</v>
      </c>
      <c r="F261" s="7" t="s">
        <v>1975</v>
      </c>
      <c r="G261" s="7" t="s">
        <v>1371</v>
      </c>
      <c r="J261" s="7" t="s">
        <v>1997</v>
      </c>
    </row>
    <row r="262" spans="1:10">
      <c r="A262" s="7">
        <v>83</v>
      </c>
      <c r="B262" s="7" t="s">
        <v>1321</v>
      </c>
      <c r="C262" s="7" t="s">
        <v>18</v>
      </c>
      <c r="D262" s="7" t="s">
        <v>1825</v>
      </c>
      <c r="E262" s="7" t="s">
        <v>1826</v>
      </c>
      <c r="F262" s="7" t="s">
        <v>1827</v>
      </c>
      <c r="G262" s="7" t="s">
        <v>1371</v>
      </c>
      <c r="J262" s="7" t="s">
        <v>1997</v>
      </c>
    </row>
    <row r="263" spans="1:10">
      <c r="A263" s="7">
        <v>84</v>
      </c>
      <c r="B263" s="7" t="s">
        <v>1321</v>
      </c>
      <c r="C263" s="7" t="s">
        <v>18</v>
      </c>
      <c r="D263" s="7" t="s">
        <v>1828</v>
      </c>
      <c r="E263" s="7" t="s">
        <v>1829</v>
      </c>
      <c r="F263" s="7" t="s">
        <v>1830</v>
      </c>
      <c r="G263" s="7" t="s">
        <v>1325</v>
      </c>
      <c r="J263" s="7" t="s">
        <v>1997</v>
      </c>
    </row>
    <row r="264" spans="1:10">
      <c r="A264" s="7">
        <v>85</v>
      </c>
      <c r="B264" s="7" t="s">
        <v>1321</v>
      </c>
      <c r="C264" s="7" t="s">
        <v>18</v>
      </c>
      <c r="D264" s="7" t="s">
        <v>1834</v>
      </c>
      <c r="E264" s="7" t="s">
        <v>1835</v>
      </c>
      <c r="F264" s="7" t="s">
        <v>1836</v>
      </c>
      <c r="G264" s="7" t="s">
        <v>1382</v>
      </c>
      <c r="J264" s="7" t="s">
        <v>1997</v>
      </c>
    </row>
    <row r="265" spans="1:10">
      <c r="A265" s="7">
        <v>86</v>
      </c>
      <c r="B265" s="7" t="s">
        <v>1321</v>
      </c>
      <c r="C265" s="7" t="s">
        <v>18</v>
      </c>
      <c r="D265" s="7" t="s">
        <v>1837</v>
      </c>
      <c r="E265" s="7" t="s">
        <v>1838</v>
      </c>
      <c r="F265" s="7" t="s">
        <v>1839</v>
      </c>
      <c r="G265" s="7" t="s">
        <v>1840</v>
      </c>
      <c r="H265" s="7" t="s">
        <v>1841</v>
      </c>
      <c r="J265" s="7" t="s">
        <v>1997</v>
      </c>
    </row>
    <row r="266" spans="1:10">
      <c r="A266" s="7">
        <v>87</v>
      </c>
      <c r="B266" s="7" t="s">
        <v>1321</v>
      </c>
      <c r="C266" s="7" t="s">
        <v>18</v>
      </c>
      <c r="D266" s="7" t="s">
        <v>1842</v>
      </c>
      <c r="E266" s="7" t="s">
        <v>1843</v>
      </c>
      <c r="F266" s="7" t="s">
        <v>1844</v>
      </c>
      <c r="G266" s="7" t="s">
        <v>1366</v>
      </c>
      <c r="J266" s="7" t="s">
        <v>1997</v>
      </c>
    </row>
    <row r="267" spans="1:10">
      <c r="A267" s="7">
        <v>88</v>
      </c>
      <c r="B267" s="7" t="s">
        <v>1321</v>
      </c>
      <c r="C267" s="7" t="s">
        <v>18</v>
      </c>
      <c r="D267" s="7" t="s">
        <v>1976</v>
      </c>
      <c r="E267" s="7" t="s">
        <v>1977</v>
      </c>
      <c r="F267" s="7" t="s">
        <v>1978</v>
      </c>
      <c r="G267" s="7" t="s">
        <v>1371</v>
      </c>
      <c r="J267" s="7" t="s">
        <v>1997</v>
      </c>
    </row>
    <row r="268" spans="1:10">
      <c r="A268" s="7">
        <v>89</v>
      </c>
      <c r="B268" s="7" t="s">
        <v>1321</v>
      </c>
      <c r="C268" s="7" t="s">
        <v>18</v>
      </c>
      <c r="D268" s="7" t="s">
        <v>1852</v>
      </c>
      <c r="E268" s="7" t="s">
        <v>1853</v>
      </c>
      <c r="F268" s="7" t="s">
        <v>1854</v>
      </c>
      <c r="G268" s="7" t="s">
        <v>1382</v>
      </c>
      <c r="I268" s="7" t="s">
        <v>1615</v>
      </c>
      <c r="J268" s="7" t="s">
        <v>1997</v>
      </c>
    </row>
    <row r="269" spans="1:10">
      <c r="A269" s="7">
        <v>90</v>
      </c>
      <c r="B269" s="7" t="s">
        <v>1321</v>
      </c>
      <c r="C269" s="7" t="s">
        <v>18</v>
      </c>
      <c r="D269" s="7" t="s">
        <v>1855</v>
      </c>
      <c r="E269" s="7" t="s">
        <v>1856</v>
      </c>
      <c r="F269" s="7" t="s">
        <v>1857</v>
      </c>
      <c r="G269" s="7" t="s">
        <v>1382</v>
      </c>
      <c r="H269" s="7" t="s">
        <v>1858</v>
      </c>
      <c r="J269" s="7" t="s">
        <v>1997</v>
      </c>
    </row>
    <row r="270" spans="1:10">
      <c r="A270" s="7">
        <v>91</v>
      </c>
      <c r="B270" s="7" t="s">
        <v>1321</v>
      </c>
      <c r="C270" s="7" t="s">
        <v>18</v>
      </c>
      <c r="D270" s="7" t="s">
        <v>1859</v>
      </c>
      <c r="E270" s="7" t="s">
        <v>1860</v>
      </c>
      <c r="F270" s="7" t="s">
        <v>1861</v>
      </c>
      <c r="G270" s="7" t="s">
        <v>1371</v>
      </c>
      <c r="J270" s="7" t="s">
        <v>1997</v>
      </c>
    </row>
    <row r="271" spans="1:10">
      <c r="A271" s="7">
        <v>92</v>
      </c>
      <c r="B271" s="7" t="s">
        <v>1321</v>
      </c>
      <c r="C271" s="7" t="s">
        <v>18</v>
      </c>
      <c r="D271" s="7" t="s">
        <v>1979</v>
      </c>
      <c r="E271" s="7" t="s">
        <v>1980</v>
      </c>
      <c r="F271" s="7" t="s">
        <v>1981</v>
      </c>
      <c r="G271" s="7" t="s">
        <v>1371</v>
      </c>
      <c r="J271" s="7" t="s">
        <v>1997</v>
      </c>
    </row>
    <row r="272" spans="1:10">
      <c r="A272" s="7">
        <v>93</v>
      </c>
      <c r="B272" s="7" t="s">
        <v>1321</v>
      </c>
      <c r="C272" s="7" t="s">
        <v>18</v>
      </c>
      <c r="D272" s="7" t="s">
        <v>1869</v>
      </c>
      <c r="E272" s="7" t="s">
        <v>1870</v>
      </c>
      <c r="F272" s="7" t="s">
        <v>1871</v>
      </c>
      <c r="G272" s="7" t="s">
        <v>1872</v>
      </c>
      <c r="H272" s="7" t="s">
        <v>1873</v>
      </c>
      <c r="J272" s="7" t="s">
        <v>1997</v>
      </c>
    </row>
    <row r="273" spans="1:10">
      <c r="A273" s="7">
        <v>94</v>
      </c>
      <c r="B273" s="7" t="s">
        <v>1321</v>
      </c>
      <c r="C273" s="7" t="s">
        <v>18</v>
      </c>
      <c r="D273" s="7" t="s">
        <v>1874</v>
      </c>
      <c r="E273" s="7" t="s">
        <v>1875</v>
      </c>
      <c r="F273" s="7" t="s">
        <v>1876</v>
      </c>
      <c r="G273" s="7" t="s">
        <v>1382</v>
      </c>
      <c r="I273" s="7" t="s">
        <v>1877</v>
      </c>
      <c r="J273" s="7" t="s">
        <v>1997</v>
      </c>
    </row>
    <row r="274" spans="1:10">
      <c r="A274" s="7">
        <v>95</v>
      </c>
      <c r="B274" s="7" t="s">
        <v>1321</v>
      </c>
      <c r="C274" s="7" t="s">
        <v>18</v>
      </c>
      <c r="D274" s="7" t="s">
        <v>1982</v>
      </c>
      <c r="E274" s="7" t="s">
        <v>1983</v>
      </c>
      <c r="F274" s="7" t="s">
        <v>1984</v>
      </c>
      <c r="G274" s="7" t="s">
        <v>1371</v>
      </c>
      <c r="H274" s="7" t="s">
        <v>1985</v>
      </c>
      <c r="J274" s="7" t="s">
        <v>1997</v>
      </c>
    </row>
    <row r="275" spans="1:10">
      <c r="A275" s="7">
        <v>96</v>
      </c>
      <c r="B275" s="7" t="s">
        <v>1321</v>
      </c>
      <c r="C275" s="7" t="s">
        <v>18</v>
      </c>
      <c r="D275" s="7" t="s">
        <v>1986</v>
      </c>
      <c r="E275" s="7" t="s">
        <v>1987</v>
      </c>
      <c r="F275" s="7" t="s">
        <v>1988</v>
      </c>
      <c r="G275" s="7" t="s">
        <v>1325</v>
      </c>
      <c r="H275" s="7" t="s">
        <v>1989</v>
      </c>
      <c r="J275" s="7" t="s">
        <v>1997</v>
      </c>
    </row>
    <row r="276" spans="1:10">
      <c r="A276" s="7">
        <v>97</v>
      </c>
      <c r="B276" s="7" t="s">
        <v>1321</v>
      </c>
      <c r="C276" s="7" t="s">
        <v>18</v>
      </c>
      <c r="D276" s="7" t="s">
        <v>1990</v>
      </c>
      <c r="E276" s="7" t="s">
        <v>1991</v>
      </c>
      <c r="F276" s="7" t="s">
        <v>1992</v>
      </c>
      <c r="G276" s="7" t="s">
        <v>1347</v>
      </c>
      <c r="H276" s="7" t="s">
        <v>1993</v>
      </c>
      <c r="I276" s="7" t="s">
        <v>1326</v>
      </c>
      <c r="J276" s="7" t="s">
        <v>1997</v>
      </c>
    </row>
    <row r="277" spans="1:10">
      <c r="A277" s="7">
        <v>98</v>
      </c>
      <c r="B277" s="7" t="s">
        <v>1321</v>
      </c>
      <c r="C277" s="7" t="s">
        <v>18</v>
      </c>
      <c r="D277" s="7" t="s">
        <v>1885</v>
      </c>
      <c r="E277" s="7" t="s">
        <v>1886</v>
      </c>
      <c r="F277" s="7" t="s">
        <v>1887</v>
      </c>
      <c r="G277" s="7" t="s">
        <v>1347</v>
      </c>
      <c r="J277" s="7" t="s">
        <v>1997</v>
      </c>
    </row>
    <row r="278" spans="1:10">
      <c r="A278" s="7">
        <v>99</v>
      </c>
      <c r="B278" s="7" t="s">
        <v>1321</v>
      </c>
      <c r="C278" s="7" t="s">
        <v>18</v>
      </c>
      <c r="D278" s="7" t="s">
        <v>1919</v>
      </c>
      <c r="E278" s="7" t="s">
        <v>1920</v>
      </c>
      <c r="F278" s="7" t="s">
        <v>1921</v>
      </c>
      <c r="G278" s="7" t="s">
        <v>1366</v>
      </c>
      <c r="J278" s="7" t="s">
        <v>1997</v>
      </c>
    </row>
    <row r="279" spans="1:10">
      <c r="A279" s="7">
        <v>100</v>
      </c>
      <c r="B279" s="7" t="s">
        <v>1321</v>
      </c>
      <c r="C279" s="7" t="s">
        <v>18</v>
      </c>
      <c r="D279" s="7" t="s">
        <v>1994</v>
      </c>
      <c r="E279" s="7" t="s">
        <v>1995</v>
      </c>
      <c r="F279" s="7" t="s">
        <v>1945</v>
      </c>
      <c r="G279" s="7" t="s">
        <v>1996</v>
      </c>
      <c r="J279" s="7" t="s">
        <v>1997</v>
      </c>
    </row>
    <row r="280" spans="1:10">
      <c r="A280" s="7">
        <v>101</v>
      </c>
      <c r="B280" s="7" t="s">
        <v>1321</v>
      </c>
      <c r="C280" s="7" t="s">
        <v>18</v>
      </c>
      <c r="D280" s="7" t="s">
        <v>1928</v>
      </c>
      <c r="E280" s="7" t="s">
        <v>1929</v>
      </c>
      <c r="F280" s="7" t="s">
        <v>1930</v>
      </c>
      <c r="G280" s="7" t="s">
        <v>1382</v>
      </c>
      <c r="J280" s="7" t="s">
        <v>1997</v>
      </c>
    </row>
    <row r="281" spans="1:10">
      <c r="A281" s="7">
        <v>102</v>
      </c>
      <c r="B281" s="7" t="s">
        <v>1321</v>
      </c>
      <c r="C281" s="7" t="s">
        <v>18</v>
      </c>
      <c r="D281" s="7" t="s">
        <v>1931</v>
      </c>
      <c r="E281" s="7" t="s">
        <v>1932</v>
      </c>
      <c r="F281" s="7" t="s">
        <v>1933</v>
      </c>
      <c r="G281" s="7" t="s">
        <v>1934</v>
      </c>
      <c r="I281" s="7" t="s">
        <v>1935</v>
      </c>
      <c r="J281" s="7" t="s">
        <v>1997</v>
      </c>
    </row>
    <row r="282" spans="1:10">
      <c r="A282" s="7">
        <v>103</v>
      </c>
      <c r="B282" s="7" t="s">
        <v>1321</v>
      </c>
      <c r="C282" s="7" t="s">
        <v>18</v>
      </c>
      <c r="D282" s="7" t="s">
        <v>1939</v>
      </c>
      <c r="E282" s="7" t="s">
        <v>1940</v>
      </c>
      <c r="F282" s="7" t="s">
        <v>1941</v>
      </c>
      <c r="G282" s="7" t="s">
        <v>1942</v>
      </c>
      <c r="J282" s="7" t="s">
        <v>1997</v>
      </c>
    </row>
    <row r="283" spans="1:10">
      <c r="A283" s="7">
        <v>104</v>
      </c>
      <c r="B283" s="7" t="s">
        <v>1321</v>
      </c>
      <c r="C283" s="7" t="s">
        <v>18</v>
      </c>
      <c r="D283" s="7" t="s">
        <v>1943</v>
      </c>
      <c r="E283" s="7" t="s">
        <v>1944</v>
      </c>
      <c r="F283" s="7" t="s">
        <v>1945</v>
      </c>
      <c r="G283" s="7" t="s">
        <v>1946</v>
      </c>
      <c r="J283" s="7" t="s">
        <v>1997</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5"/>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810</v>
      </c>
    </row>
    <row r="87" spans="1:1">
      <c r="A87" t="s">
        <v>811</v>
      </c>
    </row>
    <row r="88" spans="1:1">
      <c r="A88" t="s">
        <v>812</v>
      </c>
    </row>
    <row r="89" spans="1:1">
      <c r="A89" t="s">
        <v>813</v>
      </c>
    </row>
    <row r="90" spans="1:1">
      <c r="A90" t="s">
        <v>814</v>
      </c>
    </row>
    <row r="91" spans="1:1">
      <c r="A91" t="s">
        <v>815</v>
      </c>
    </row>
    <row r="92" spans="1:1">
      <c r="A92" t="s">
        <v>816</v>
      </c>
    </row>
    <row r="93" spans="1:1">
      <c r="A93" t="s">
        <v>817</v>
      </c>
    </row>
    <row r="94" spans="1:1">
      <c r="A94" t="s">
        <v>818</v>
      </c>
    </row>
    <row r="95" spans="1:1">
      <c r="A95"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3"/>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сведения'!$H$131="",1,0)</f>
        <v>0</v>
      </c>
    </row>
    <row r="25" spans="1:1">
      <c r="A25" s="528">
        <f>IF('Общие сведения'!$H$109="",1,0)</f>
        <v>0</v>
      </c>
    </row>
    <row r="26" spans="1:1">
      <c r="A26" s="528">
        <f>IF('Общие сведения'!$H$107="",1,0)</f>
        <v>0</v>
      </c>
    </row>
    <row r="27" spans="1:1">
      <c r="A27" s="528">
        <f>IF('Общие сведения'!$H$113="",1,0)</f>
        <v>0</v>
      </c>
    </row>
    <row r="28" spans="1:1">
      <c r="A28" s="528">
        <f>IF('Общие сведения'!$H$114="",1,0)</f>
        <v>0</v>
      </c>
    </row>
    <row r="29" spans="1:1">
      <c r="A29" s="528">
        <f>IF('Общие сведения'!$H$116="",1,0)</f>
        <v>0</v>
      </c>
    </row>
    <row r="30" spans="1:1">
      <c r="A30" s="528">
        <f>IF('Список территорий'!$M$16="",1,0)</f>
        <v>0</v>
      </c>
    </row>
    <row r="31" spans="1:1">
      <c r="A31" s="528">
        <f>IF('Список территорий'!$N$16="",1,0)</f>
        <v>0</v>
      </c>
    </row>
    <row r="32" spans="1:1">
      <c r="A32" s="528">
        <f>IF(ЭЭ!$M$23="",1,0)</f>
        <v>0</v>
      </c>
    </row>
    <row r="33" spans="1:1">
      <c r="A33" s="528">
        <f>IF(ФОТ!$M$19="",1,0)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1" t="s">
        <v>1041</v>
      </c>
      <c r="M13" s="375"/>
      <c r="N13" s="375"/>
    </row>
    <row r="14" spans="12:15" ht="27.95" customHeight="1">
      <c r="L14" s="612" t="s">
        <v>1017</v>
      </c>
      <c r="M14" s="613" t="s">
        <v>900</v>
      </c>
      <c r="N14" s="614" t="s">
        <v>1040</v>
      </c>
      <c r="O14" s="378"/>
    </row>
    <row r="15" spans="12:15" ht="27.95" customHeight="1">
      <c r="L15" s="612" t="s">
        <v>1017</v>
      </c>
      <c r="M15" s="613" t="s">
        <v>1018</v>
      </c>
      <c r="N15" s="614" t="s">
        <v>1032</v>
      </c>
      <c r="O15" s="378"/>
    </row>
    <row r="16" spans="12:15" ht="27.95" customHeight="1">
      <c r="L16" s="612" t="s">
        <v>1017</v>
      </c>
      <c r="M16" s="613" t="s">
        <v>1021</v>
      </c>
      <c r="N16" s="614" t="s">
        <v>1039</v>
      </c>
      <c r="O16" s="378"/>
    </row>
    <row r="17" spans="12:15" ht="27.95" customHeight="1">
      <c r="L17" s="612" t="s">
        <v>1017</v>
      </c>
      <c r="M17" s="613" t="s">
        <v>1022</v>
      </c>
      <c r="N17" s="614" t="s">
        <v>1035</v>
      </c>
      <c r="O17" s="378"/>
    </row>
    <row r="18" spans="12:15" ht="27.95" customHeight="1">
      <c r="L18" s="612" t="s">
        <v>1017</v>
      </c>
      <c r="M18" s="613" t="s">
        <v>1023</v>
      </c>
      <c r="N18" s="614" t="s">
        <v>1036</v>
      </c>
      <c r="O18" s="378"/>
    </row>
    <row r="19" spans="12:15" ht="27.95" customHeight="1">
      <c r="L19" s="612" t="s">
        <v>1017</v>
      </c>
      <c r="M19" s="613" t="s">
        <v>1024</v>
      </c>
      <c r="N19" s="614" t="s">
        <v>1037</v>
      </c>
      <c r="O19" s="378"/>
    </row>
    <row r="20" spans="12:15" ht="27.95" customHeight="1">
      <c r="L20" s="612" t="s">
        <v>1017</v>
      </c>
      <c r="M20" s="613" t="s">
        <v>1025</v>
      </c>
      <c r="N20" s="614" t="s">
        <v>1038</v>
      </c>
      <c r="O20" s="378"/>
    </row>
    <row r="21" spans="12:15" ht="27.95" customHeight="1">
      <c r="L21" s="612" t="s">
        <v>1017</v>
      </c>
      <c r="M21" s="613" t="s">
        <v>1026</v>
      </c>
      <c r="N21" s="614" t="s">
        <v>1076</v>
      </c>
      <c r="O21" s="378"/>
    </row>
    <row r="22" spans="12:15" ht="27.95" customHeight="1">
      <c r="L22" s="612" t="s">
        <v>1017</v>
      </c>
      <c r="M22" s="613" t="s">
        <v>1100</v>
      </c>
      <c r="N22" s="615" t="s">
        <v>1078</v>
      </c>
      <c r="O22" s="378"/>
    </row>
    <row r="23" spans="12:15" ht="27.95" customHeight="1">
      <c r="L23" s="612" t="s">
        <v>1017</v>
      </c>
      <c r="M23" s="613" t="s">
        <v>1103</v>
      </c>
      <c r="N23" s="615" t="s">
        <v>1089</v>
      </c>
      <c r="O23" s="378"/>
    </row>
    <row r="24" spans="12:15" ht="27.95" customHeight="1">
      <c r="L24" s="612" t="s">
        <v>1017</v>
      </c>
      <c r="M24" s="613" t="s">
        <v>1019</v>
      </c>
      <c r="N24" s="614" t="s">
        <v>1105</v>
      </c>
      <c r="O24" s="378"/>
    </row>
    <row r="25" spans="12:15" ht="27.95" customHeight="1">
      <c r="L25" s="612" t="s">
        <v>1017</v>
      </c>
      <c r="M25" s="613" t="s">
        <v>286</v>
      </c>
      <c r="N25" s="614" t="s">
        <v>1106</v>
      </c>
      <c r="O25" s="378"/>
    </row>
    <row r="26" spans="12:15" ht="27.95" customHeight="1">
      <c r="L26" s="612" t="s">
        <v>1017</v>
      </c>
      <c r="M26" s="613" t="s">
        <v>1027</v>
      </c>
      <c r="N26" s="614" t="s">
        <v>1107</v>
      </c>
      <c r="O26" s="378"/>
    </row>
    <row r="27" spans="12:15" ht="27.95" customHeight="1">
      <c r="L27" s="612" t="s">
        <v>1017</v>
      </c>
      <c r="M27" s="613" t="s">
        <v>1118</v>
      </c>
      <c r="N27" s="615" t="s">
        <v>1108</v>
      </c>
      <c r="O27" s="378"/>
    </row>
    <row r="28" spans="12:15" ht="27.95" customHeight="1">
      <c r="L28" s="612" t="s">
        <v>1017</v>
      </c>
      <c r="M28" s="613" t="s">
        <v>1028</v>
      </c>
      <c r="N28" s="614" t="s">
        <v>1121</v>
      </c>
      <c r="O28" s="378"/>
    </row>
    <row r="29" spans="12:15" ht="27.95" customHeight="1">
      <c r="L29" s="612" t="s">
        <v>1017</v>
      </c>
      <c r="M29" s="613" t="s">
        <v>1029</v>
      </c>
      <c r="N29" s="614" t="s">
        <v>1123</v>
      </c>
      <c r="O29" s="378"/>
    </row>
    <row r="30" spans="12:15" ht="27.95" customHeight="1">
      <c r="L30" s="612" t="s">
        <v>1017</v>
      </c>
      <c r="M30" s="613" t="s">
        <v>1030</v>
      </c>
      <c r="N30" s="614" t="s">
        <v>1126</v>
      </c>
      <c r="O30" s="378"/>
    </row>
    <row r="31" spans="12:15" ht="27.95" customHeight="1">
      <c r="L31" s="612" t="s">
        <v>1017</v>
      </c>
      <c r="M31" s="613" t="s">
        <v>1031</v>
      </c>
      <c r="N31" s="614"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4"/>
  <sheetViews>
    <sheetView showGridLines="0" tabSelected="1" view="pageBreakPreview" topLeftCell="D6" zoomScale="80" zoomScaleNormal="100" zoomScaleSheetLayoutView="80" workbookViewId="0">
      <selection activeCell="H137" sqref="H137"/>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7"/>
      <c r="B1" s="617"/>
      <c r="C1" s="617"/>
      <c r="D1" s="617"/>
      <c r="E1" s="617"/>
      <c r="F1" s="617"/>
      <c r="G1" s="617"/>
      <c r="H1" s="617"/>
      <c r="I1" s="617"/>
      <c r="J1" s="617"/>
      <c r="K1" s="617"/>
      <c r="L1" s="617"/>
      <c r="M1" s="617"/>
      <c r="N1" s="617"/>
      <c r="O1" s="617"/>
      <c r="P1" s="617"/>
    </row>
    <row r="2" spans="1:16" hidden="1">
      <c r="A2" s="617"/>
      <c r="B2" s="617"/>
      <c r="C2" s="617"/>
      <c r="D2" s="617"/>
      <c r="E2" s="617"/>
      <c r="F2" s="617"/>
      <c r="G2" s="617"/>
      <c r="H2" s="617"/>
      <c r="I2" s="617"/>
      <c r="J2" s="617"/>
      <c r="K2" s="617"/>
      <c r="L2" s="617"/>
      <c r="M2" s="617"/>
      <c r="N2" s="617"/>
      <c r="O2" s="617"/>
      <c r="P2" s="617"/>
    </row>
    <row r="3" spans="1:16" hidden="1">
      <c r="A3" s="617"/>
      <c r="B3" s="617"/>
      <c r="C3" s="617"/>
      <c r="D3" s="617"/>
      <c r="E3" s="617"/>
      <c r="F3" s="617"/>
      <c r="G3" s="617"/>
      <c r="H3" s="617"/>
      <c r="I3" s="617"/>
      <c r="J3" s="617"/>
      <c r="K3" s="617"/>
      <c r="L3" s="617"/>
      <c r="M3" s="617"/>
      <c r="N3" s="617"/>
      <c r="O3" s="617"/>
      <c r="P3" s="617"/>
    </row>
    <row r="4" spans="1:16" hidden="1">
      <c r="A4" s="617"/>
      <c r="B4" s="617"/>
      <c r="C4" s="617"/>
      <c r="D4" s="617"/>
      <c r="E4" s="617"/>
      <c r="F4" s="617"/>
      <c r="G4" s="617"/>
      <c r="H4" s="617"/>
      <c r="I4" s="617"/>
      <c r="J4" s="617"/>
      <c r="K4" s="617"/>
      <c r="L4" s="617"/>
      <c r="M4" s="617"/>
      <c r="N4" s="617"/>
      <c r="O4" s="617"/>
      <c r="P4" s="617"/>
    </row>
    <row r="5" spans="1:16" hidden="1">
      <c r="A5" s="617"/>
      <c r="B5" s="617"/>
      <c r="C5" s="617"/>
      <c r="D5" s="617"/>
      <c r="E5" s="617"/>
      <c r="F5" s="617"/>
      <c r="G5" s="617"/>
      <c r="H5" s="617"/>
      <c r="I5" s="617"/>
      <c r="J5" s="617"/>
      <c r="K5" s="617"/>
      <c r="L5" s="617"/>
      <c r="M5" s="617"/>
      <c r="N5" s="617"/>
      <c r="O5" s="617"/>
      <c r="P5" s="617"/>
    </row>
    <row r="6" spans="1:16">
      <c r="A6" s="617"/>
      <c r="B6" s="617"/>
      <c r="C6" s="617"/>
      <c r="D6" s="617"/>
      <c r="E6" s="617"/>
      <c r="F6" s="617"/>
      <c r="G6" s="617"/>
      <c r="H6" s="617"/>
      <c r="I6" s="617"/>
      <c r="J6" s="617"/>
      <c r="K6" s="617"/>
      <c r="L6" s="617"/>
      <c r="M6" s="617"/>
      <c r="N6" s="617"/>
      <c r="O6" s="617"/>
      <c r="P6" s="617"/>
    </row>
    <row r="7" spans="1:16" ht="16.5" customHeight="1">
      <c r="A7" s="617"/>
      <c r="B7" s="617"/>
      <c r="C7" s="616"/>
      <c r="D7" s="617"/>
      <c r="E7" s="585" t="s">
        <v>104</v>
      </c>
      <c r="F7" s="586"/>
      <c r="G7" s="587"/>
      <c r="H7" s="618" t="s">
        <v>18</v>
      </c>
      <c r="I7" s="617" t="s">
        <v>634</v>
      </c>
      <c r="J7" s="617"/>
      <c r="K7" s="617"/>
      <c r="L7" s="617"/>
      <c r="M7" s="617"/>
      <c r="N7" s="617"/>
      <c r="O7" s="617"/>
      <c r="P7" s="617"/>
    </row>
    <row r="8" spans="1:16" ht="16.5" customHeight="1">
      <c r="A8" s="617"/>
      <c r="B8" s="617"/>
      <c r="C8" s="616"/>
      <c r="D8" s="617"/>
      <c r="E8" s="585" t="s">
        <v>105</v>
      </c>
      <c r="F8" s="586"/>
      <c r="G8" s="587"/>
      <c r="H8" s="619">
        <v>2024</v>
      </c>
      <c r="I8" s="620"/>
      <c r="J8" s="617"/>
      <c r="K8" s="617"/>
      <c r="L8" s="617"/>
      <c r="M8" s="617"/>
      <c r="N8" s="617"/>
      <c r="O8" s="617"/>
      <c r="P8" s="617"/>
    </row>
    <row r="9" spans="1:16">
      <c r="A9" s="617"/>
      <c r="B9" s="617"/>
      <c r="C9" s="616"/>
      <c r="D9" s="617"/>
      <c r="E9" s="617"/>
      <c r="F9" s="617"/>
      <c r="G9" s="617"/>
      <c r="H9" s="617"/>
      <c r="I9" s="617"/>
      <c r="J9" s="617"/>
      <c r="K9" s="617"/>
      <c r="L9" s="617"/>
      <c r="M9" s="617"/>
      <c r="N9" s="617"/>
      <c r="O9" s="617"/>
      <c r="P9" s="617"/>
    </row>
    <row r="10" spans="1:16">
      <c r="A10" s="617"/>
      <c r="B10" s="617"/>
      <c r="C10" s="616"/>
      <c r="D10" s="617"/>
      <c r="E10" s="617"/>
      <c r="F10" s="617"/>
      <c r="G10" s="617"/>
      <c r="H10" s="617"/>
      <c r="I10" s="617"/>
      <c r="J10" s="617"/>
      <c r="K10" s="617"/>
      <c r="L10" s="617"/>
      <c r="M10" s="617"/>
      <c r="N10" s="617"/>
      <c r="O10" s="617"/>
      <c r="P10" s="617"/>
    </row>
    <row r="11" spans="1:16" ht="15" customHeight="1">
      <c r="A11" s="617"/>
      <c r="B11" s="617"/>
      <c r="C11" s="616"/>
      <c r="D11" s="617"/>
      <c r="E11" s="621" t="s">
        <v>190</v>
      </c>
      <c r="F11" s="621"/>
      <c r="G11" s="621"/>
      <c r="H11" s="621"/>
      <c r="I11" s="622"/>
      <c r="J11" s="622"/>
      <c r="K11" s="622"/>
      <c r="L11" s="622"/>
      <c r="M11" s="622"/>
      <c r="N11" s="622"/>
      <c r="O11" s="622"/>
      <c r="P11" s="622"/>
    </row>
    <row r="12" spans="1:16" ht="15" customHeight="1">
      <c r="A12" s="617"/>
      <c r="B12" s="617"/>
      <c r="C12" s="616"/>
      <c r="D12" s="617"/>
      <c r="E12" s="623" t="s">
        <v>715</v>
      </c>
      <c r="F12" s="623"/>
      <c r="G12" s="623"/>
      <c r="H12" s="623"/>
      <c r="I12" s="622"/>
      <c r="J12" s="622"/>
      <c r="K12" s="622"/>
      <c r="L12" s="622"/>
      <c r="M12" s="622"/>
      <c r="N12" s="622"/>
      <c r="O12" s="622"/>
      <c r="P12" s="622"/>
    </row>
    <row r="13" spans="1:16" ht="15" customHeight="1">
      <c r="A13" s="617"/>
      <c r="B13" s="617"/>
      <c r="C13" s="616"/>
      <c r="D13" s="617"/>
      <c r="E13" s="621" t="s">
        <v>191</v>
      </c>
      <c r="F13" s="621"/>
      <c r="G13" s="621"/>
      <c r="H13" s="621"/>
      <c r="I13" s="622"/>
      <c r="J13" s="622"/>
      <c r="K13" s="622"/>
      <c r="L13" s="622"/>
      <c r="M13" s="622"/>
      <c r="N13" s="622"/>
      <c r="O13" s="622"/>
      <c r="P13" s="622"/>
    </row>
    <row r="14" spans="1:16" ht="15" customHeight="1">
      <c r="A14" s="617"/>
      <c r="B14" s="617"/>
      <c r="C14" s="616"/>
      <c r="D14" s="617">
        <v>31435551</v>
      </c>
      <c r="E14" s="624" t="s">
        <v>1627</v>
      </c>
      <c r="F14" s="624"/>
      <c r="G14" s="624"/>
      <c r="H14" s="624"/>
      <c r="I14" s="625"/>
      <c r="J14" s="622"/>
      <c r="K14" s="622"/>
      <c r="L14" s="622"/>
      <c r="M14" s="622"/>
      <c r="N14" s="622"/>
      <c r="O14" s="617" t="s">
        <v>2385</v>
      </c>
      <c r="P14" s="622"/>
    </row>
    <row r="15" spans="1:16" ht="15" customHeight="1">
      <c r="A15" s="617"/>
      <c r="B15" s="617"/>
      <c r="C15" s="616"/>
      <c r="D15" s="617"/>
      <c r="E15" s="626" t="s">
        <v>2386</v>
      </c>
      <c r="F15" s="626"/>
      <c r="G15" s="626"/>
      <c r="H15" s="626"/>
      <c r="I15" s="625"/>
      <c r="J15" s="622"/>
      <c r="K15" s="622"/>
      <c r="L15" s="622"/>
      <c r="M15" s="622"/>
      <c r="N15" s="622"/>
      <c r="O15" s="622"/>
      <c r="P15" s="622"/>
    </row>
    <row r="16" spans="1:16" ht="15" customHeight="1">
      <c r="A16" s="617"/>
      <c r="B16" s="617"/>
      <c r="C16" s="616"/>
      <c r="D16" s="617"/>
      <c r="E16" s="627" t="s">
        <v>2387</v>
      </c>
      <c r="F16" s="627"/>
      <c r="G16" s="627"/>
      <c r="H16" s="627"/>
      <c r="I16" s="628"/>
      <c r="J16" s="622"/>
      <c r="K16" s="622"/>
      <c r="L16" s="622"/>
      <c r="M16" s="622"/>
      <c r="N16" s="622"/>
      <c r="O16" s="622"/>
      <c r="P16" s="622"/>
    </row>
    <row r="17" spans="1:16" ht="11.25" customHeight="1">
      <c r="A17" s="617"/>
      <c r="B17" s="617"/>
      <c r="C17" s="616"/>
      <c r="D17" s="617"/>
      <c r="E17" s="629"/>
      <c r="F17" s="630"/>
      <c r="G17" s="630"/>
      <c r="H17" s="631"/>
      <c r="I17" s="632"/>
      <c r="J17" s="633"/>
      <c r="K17" s="634"/>
      <c r="L17" s="635"/>
      <c r="M17" s="635"/>
      <c r="N17" s="634"/>
      <c r="O17" s="633"/>
      <c r="P17" s="633"/>
    </row>
    <row r="18" spans="1:16" ht="20.100000000000001" customHeight="1">
      <c r="A18" s="617"/>
      <c r="B18" s="617"/>
      <c r="C18" s="616"/>
      <c r="D18" s="617"/>
      <c r="E18" s="636" t="s">
        <v>1015</v>
      </c>
      <c r="F18" s="636"/>
      <c r="G18" s="636"/>
      <c r="H18" s="636"/>
      <c r="I18" s="637"/>
      <c r="J18" s="638"/>
      <c r="K18" s="638"/>
      <c r="L18" s="638"/>
      <c r="M18" s="638"/>
      <c r="N18" s="638"/>
      <c r="O18" s="620"/>
      <c r="P18" s="620"/>
    </row>
    <row r="19" spans="1:16" ht="30.6" customHeight="1">
      <c r="A19" s="617"/>
      <c r="B19" s="617"/>
      <c r="C19" s="616"/>
      <c r="D19" s="617"/>
      <c r="E19" s="639" t="s">
        <v>192</v>
      </c>
      <c r="F19" s="639"/>
      <c r="G19" s="639"/>
      <c r="H19" s="640" t="s">
        <v>2361</v>
      </c>
      <c r="I19" s="641"/>
      <c r="J19" s="620"/>
      <c r="K19" s="620"/>
      <c r="L19" s="620"/>
      <c r="M19" s="617"/>
      <c r="N19" s="617"/>
      <c r="O19" s="617"/>
      <c r="P19" s="617"/>
    </row>
    <row r="20" spans="1:16" ht="21" customHeight="1">
      <c r="A20" s="617"/>
      <c r="B20" s="617"/>
      <c r="C20" s="616"/>
      <c r="D20" s="617"/>
      <c r="E20" s="639" t="s">
        <v>193</v>
      </c>
      <c r="F20" s="639"/>
      <c r="G20" s="639"/>
      <c r="H20" s="640" t="s">
        <v>2362</v>
      </c>
      <c r="I20" s="641"/>
      <c r="J20" s="617"/>
      <c r="K20" s="617"/>
      <c r="L20" s="617"/>
      <c r="M20" s="617"/>
      <c r="N20" s="617"/>
      <c r="O20" s="617"/>
      <c r="P20" s="617"/>
    </row>
    <row r="21" spans="1:16" ht="15.95" customHeight="1">
      <c r="A21" s="617"/>
      <c r="B21" s="617"/>
      <c r="C21" s="616"/>
      <c r="D21" s="617"/>
      <c r="E21" s="639" t="s">
        <v>194</v>
      </c>
      <c r="F21" s="639"/>
      <c r="G21" s="639"/>
      <c r="H21" s="642"/>
      <c r="I21" s="641"/>
      <c r="J21" s="617"/>
      <c r="K21" s="617"/>
      <c r="L21" s="617"/>
      <c r="M21" s="617"/>
      <c r="N21" s="617"/>
      <c r="O21" s="617"/>
      <c r="P21" s="617"/>
    </row>
    <row r="22" spans="1:16" ht="15.95" customHeight="1">
      <c r="A22" s="617"/>
      <c r="B22" s="617"/>
      <c r="C22" s="616"/>
      <c r="D22" s="617"/>
      <c r="E22" s="639" t="s">
        <v>195</v>
      </c>
      <c r="F22" s="639"/>
      <c r="G22" s="639"/>
      <c r="H22" s="643" t="s">
        <v>2363</v>
      </c>
      <c r="I22" s="641"/>
      <c r="J22" s="617"/>
      <c r="K22" s="617"/>
      <c r="L22" s="617"/>
      <c r="M22" s="617"/>
      <c r="N22" s="617"/>
      <c r="O22" s="617"/>
      <c r="P22" s="617"/>
    </row>
    <row r="23" spans="1:16" ht="15.95" customHeight="1">
      <c r="A23" s="617"/>
      <c r="B23" s="617"/>
      <c r="C23" s="616"/>
      <c r="D23" s="617"/>
      <c r="E23" s="639" t="s">
        <v>106</v>
      </c>
      <c r="F23" s="639"/>
      <c r="G23" s="639"/>
      <c r="H23" s="644" t="s">
        <v>1628</v>
      </c>
      <c r="I23" s="641"/>
      <c r="J23" s="617"/>
      <c r="K23" s="617"/>
      <c r="L23" s="617"/>
      <c r="M23" s="617"/>
      <c r="N23" s="617"/>
      <c r="O23" s="617"/>
      <c r="P23" s="617"/>
    </row>
    <row r="24" spans="1:16" ht="15.95" customHeight="1">
      <c r="A24" s="617"/>
      <c r="B24" s="617"/>
      <c r="C24" s="616"/>
      <c r="D24" s="617"/>
      <c r="E24" s="639" t="s">
        <v>107</v>
      </c>
      <c r="F24" s="639"/>
      <c r="G24" s="639"/>
      <c r="H24" s="644" t="s">
        <v>1445</v>
      </c>
      <c r="I24" s="641"/>
      <c r="J24" s="617"/>
      <c r="K24" s="617"/>
      <c r="L24" s="617"/>
      <c r="M24" s="617"/>
      <c r="N24" s="617"/>
      <c r="O24" s="617"/>
      <c r="P24" s="617"/>
    </row>
    <row r="25" spans="1:16" ht="15.95" customHeight="1">
      <c r="A25" s="617"/>
      <c r="B25" s="617"/>
      <c r="C25" s="616"/>
      <c r="D25" s="617"/>
      <c r="E25" s="639" t="s">
        <v>196</v>
      </c>
      <c r="F25" s="639"/>
      <c r="G25" s="639"/>
      <c r="H25" s="642" t="s">
        <v>2364</v>
      </c>
      <c r="I25" s="641"/>
      <c r="J25" s="617"/>
      <c r="K25" s="617"/>
      <c r="L25" s="617"/>
      <c r="M25" s="617"/>
      <c r="N25" s="617"/>
      <c r="O25" s="617"/>
      <c r="P25" s="617"/>
    </row>
    <row r="26" spans="1:16" ht="15.95" customHeight="1">
      <c r="A26" s="617"/>
      <c r="B26" s="617"/>
      <c r="C26" s="616"/>
      <c r="D26" s="617"/>
      <c r="E26" s="639" t="s">
        <v>197</v>
      </c>
      <c r="F26" s="639"/>
      <c r="G26" s="639"/>
      <c r="H26" s="645" t="s">
        <v>797</v>
      </c>
      <c r="I26" s="641"/>
      <c r="J26" s="617"/>
      <c r="K26" s="617"/>
      <c r="L26" s="617"/>
      <c r="M26" s="617"/>
      <c r="N26" s="617"/>
      <c r="O26" s="617"/>
      <c r="P26" s="617"/>
    </row>
    <row r="27" spans="1:16" ht="15.95" customHeight="1">
      <c r="A27" s="617"/>
      <c r="B27" s="617"/>
      <c r="C27" s="616"/>
      <c r="D27" s="617"/>
      <c r="E27" s="639" t="s">
        <v>198</v>
      </c>
      <c r="F27" s="639"/>
      <c r="G27" s="639"/>
      <c r="H27" s="646" t="s">
        <v>2357</v>
      </c>
      <c r="I27" s="625"/>
      <c r="J27" s="617"/>
      <c r="K27" s="617"/>
      <c r="L27" s="617"/>
      <c r="M27" s="617"/>
      <c r="N27" s="617"/>
      <c r="O27" s="617"/>
      <c r="P27" s="617"/>
    </row>
    <row r="28" spans="1:16" ht="15.95" customHeight="1">
      <c r="A28" s="617"/>
      <c r="B28" s="617"/>
      <c r="C28" s="616"/>
      <c r="D28" s="617"/>
      <c r="E28" s="639" t="s">
        <v>199</v>
      </c>
      <c r="F28" s="639"/>
      <c r="G28" s="639"/>
      <c r="H28" s="646" t="s">
        <v>2357</v>
      </c>
      <c r="I28" s="625"/>
      <c r="J28" s="617"/>
      <c r="K28" s="617"/>
      <c r="L28" s="617"/>
      <c r="M28" s="617"/>
      <c r="N28" s="617"/>
      <c r="O28" s="617"/>
      <c r="P28" s="617"/>
    </row>
    <row r="29" spans="1:16" ht="15.95" customHeight="1">
      <c r="A29" s="617"/>
      <c r="B29" s="617"/>
      <c r="C29" s="616"/>
      <c r="D29" s="617"/>
      <c r="E29" s="639" t="s">
        <v>200</v>
      </c>
      <c r="F29" s="639"/>
      <c r="G29" s="639"/>
      <c r="H29" s="646" t="s">
        <v>2358</v>
      </c>
      <c r="I29" s="625"/>
      <c r="J29" s="617"/>
      <c r="K29" s="617"/>
      <c r="L29" s="617"/>
      <c r="M29" s="617"/>
      <c r="N29" s="617"/>
      <c r="O29" s="617"/>
      <c r="P29" s="617"/>
    </row>
    <row r="30" spans="1:16" ht="15.95" customHeight="1">
      <c r="A30" s="617"/>
      <c r="B30" s="617"/>
      <c r="C30" s="616"/>
      <c r="D30" s="617"/>
      <c r="E30" s="639" t="s">
        <v>153</v>
      </c>
      <c r="F30" s="639"/>
      <c r="G30" s="639"/>
      <c r="H30" s="646" t="s">
        <v>2359</v>
      </c>
      <c r="I30" s="625"/>
      <c r="J30" s="617"/>
      <c r="K30" s="617"/>
      <c r="L30" s="617"/>
      <c r="M30" s="617"/>
      <c r="N30" s="617"/>
      <c r="O30" s="617"/>
      <c r="P30" s="617"/>
    </row>
    <row r="31" spans="1:16" ht="15.95" customHeight="1">
      <c r="A31" s="617"/>
      <c r="B31" s="617"/>
      <c r="C31" s="616"/>
      <c r="D31" s="617"/>
      <c r="E31" s="639" t="s">
        <v>201</v>
      </c>
      <c r="F31" s="639"/>
      <c r="G31" s="639"/>
      <c r="H31" s="646" t="s">
        <v>2365</v>
      </c>
      <c r="I31" s="625"/>
      <c r="J31" s="617"/>
      <c r="K31" s="617"/>
      <c r="L31" s="617"/>
      <c r="M31" s="617"/>
      <c r="N31" s="617"/>
      <c r="O31" s="617"/>
      <c r="P31" s="617"/>
    </row>
    <row r="32" spans="1:16" ht="15.95" customHeight="1">
      <c r="A32" s="617"/>
      <c r="B32" s="617"/>
      <c r="C32" s="616"/>
      <c r="D32" s="617"/>
      <c r="E32" s="639" t="s">
        <v>202</v>
      </c>
      <c r="F32" s="639"/>
      <c r="G32" s="639"/>
      <c r="H32" s="646" t="s">
        <v>2360</v>
      </c>
      <c r="I32" s="625"/>
      <c r="J32" s="617"/>
      <c r="K32" s="617"/>
      <c r="L32" s="617"/>
      <c r="M32" s="617"/>
      <c r="N32" s="617"/>
      <c r="O32" s="617"/>
      <c r="P32" s="617"/>
    </row>
    <row r="33" spans="1:16" ht="15.95" customHeight="1">
      <c r="A33" s="617"/>
      <c r="B33" s="617"/>
      <c r="C33" s="616"/>
      <c r="D33" s="617"/>
      <c r="E33" s="639" t="s">
        <v>203</v>
      </c>
      <c r="F33" s="639"/>
      <c r="G33" s="639"/>
      <c r="H33" s="646"/>
      <c r="I33" s="625"/>
      <c r="J33" s="617"/>
      <c r="K33" s="617"/>
      <c r="L33" s="617"/>
      <c r="M33" s="617"/>
      <c r="N33" s="617"/>
      <c r="O33" s="617"/>
      <c r="P33" s="617"/>
    </row>
    <row r="34" spans="1:16" ht="15.95" customHeight="1">
      <c r="A34" s="617"/>
      <c r="B34" s="617"/>
      <c r="C34" s="616"/>
      <c r="D34" s="617"/>
      <c r="E34" s="639" t="s">
        <v>204</v>
      </c>
      <c r="F34" s="639"/>
      <c r="G34" s="647" t="s">
        <v>205</v>
      </c>
      <c r="H34" s="648" t="s">
        <v>19</v>
      </c>
      <c r="I34" s="625"/>
      <c r="J34" s="617"/>
      <c r="K34" s="617"/>
      <c r="L34" s="617"/>
      <c r="M34" s="617"/>
      <c r="N34" s="617"/>
      <c r="O34" s="617"/>
      <c r="P34" s="617"/>
    </row>
    <row r="35" spans="1:16" ht="15.95" customHeight="1">
      <c r="A35" s="617"/>
      <c r="B35" s="617"/>
      <c r="C35" s="616"/>
      <c r="D35" s="617"/>
      <c r="E35" s="639"/>
      <c r="F35" s="639"/>
      <c r="G35" s="647" t="s">
        <v>206</v>
      </c>
      <c r="H35" s="648" t="s">
        <v>533</v>
      </c>
      <c r="I35" s="625"/>
      <c r="J35" s="617"/>
      <c r="K35" s="617"/>
      <c r="L35" s="617"/>
      <c r="M35" s="617"/>
      <c r="N35" s="617"/>
      <c r="O35" s="617"/>
      <c r="P35" s="617"/>
    </row>
    <row r="36" spans="1:16" ht="15.95" customHeight="1">
      <c r="A36" s="617"/>
      <c r="B36" s="617"/>
      <c r="C36" s="616"/>
      <c r="D36" s="617"/>
      <c r="E36" s="639"/>
      <c r="F36" s="639"/>
      <c r="G36" s="647" t="s">
        <v>207</v>
      </c>
      <c r="H36" s="648" t="s">
        <v>552</v>
      </c>
      <c r="I36" s="625"/>
      <c r="J36" s="617"/>
      <c r="K36" s="617"/>
      <c r="L36" s="617"/>
      <c r="M36" s="617"/>
      <c r="N36" s="617"/>
      <c r="O36" s="617"/>
      <c r="P36" s="617"/>
    </row>
    <row r="37" spans="1:16" ht="20.25" customHeight="1">
      <c r="A37" s="617"/>
      <c r="B37" s="617"/>
      <c r="C37" s="616"/>
      <c r="D37" s="617"/>
      <c r="E37" s="639" t="s">
        <v>208</v>
      </c>
      <c r="F37" s="639"/>
      <c r="G37" s="639"/>
      <c r="H37" s="648" t="s">
        <v>19</v>
      </c>
      <c r="I37" s="625"/>
      <c r="J37" s="617"/>
      <c r="K37" s="617"/>
      <c r="L37" s="617"/>
      <c r="M37" s="617"/>
      <c r="N37" s="617"/>
      <c r="O37" s="617"/>
      <c r="P37" s="617"/>
    </row>
    <row r="38" spans="1:16" ht="15.95" customHeight="1">
      <c r="A38" s="617"/>
      <c r="B38" s="617"/>
      <c r="C38" s="616"/>
      <c r="D38" s="617"/>
      <c r="E38" s="639" t="s">
        <v>209</v>
      </c>
      <c r="F38" s="639"/>
      <c r="G38" s="639"/>
      <c r="H38" s="648" t="s">
        <v>20</v>
      </c>
      <c r="I38" s="625"/>
      <c r="J38" s="617"/>
      <c r="K38" s="617"/>
      <c r="L38" s="617"/>
      <c r="M38" s="617"/>
      <c r="N38" s="617"/>
      <c r="O38" s="617"/>
      <c r="P38" s="617"/>
    </row>
    <row r="39" spans="1:16" ht="21.75" customHeight="1">
      <c r="A39" s="617"/>
      <c r="B39" s="617"/>
      <c r="C39" s="616"/>
      <c r="D39" s="617"/>
      <c r="E39" s="639" t="s">
        <v>210</v>
      </c>
      <c r="F39" s="639"/>
      <c r="G39" s="639"/>
      <c r="H39" s="648" t="s">
        <v>20</v>
      </c>
      <c r="I39" s="625"/>
      <c r="J39" s="617"/>
      <c r="K39" s="617"/>
      <c r="L39" s="617"/>
      <c r="M39" s="617"/>
      <c r="N39" s="617"/>
      <c r="O39" s="617"/>
      <c r="P39" s="617"/>
    </row>
    <row r="40" spans="1:16" ht="15.95" customHeight="1">
      <c r="A40" s="617" t="s">
        <v>1257</v>
      </c>
      <c r="B40" s="617"/>
      <c r="C40" s="616"/>
      <c r="D40" s="617"/>
      <c r="E40" s="639" t="s">
        <v>211</v>
      </c>
      <c r="F40" s="639"/>
      <c r="G40" s="639"/>
      <c r="H40" s="648" t="s">
        <v>20</v>
      </c>
      <c r="I40" s="625"/>
      <c r="J40" s="617"/>
      <c r="K40" s="617"/>
      <c r="L40" s="617"/>
      <c r="M40" s="617"/>
      <c r="N40" s="617"/>
      <c r="O40" s="617"/>
      <c r="P40" s="617"/>
    </row>
    <row r="41" spans="1:16" ht="15.95" hidden="1" customHeight="1">
      <c r="A41" s="617"/>
      <c r="B41" s="617"/>
      <c r="C41" s="616"/>
      <c r="D41" s="617"/>
      <c r="E41" s="590" t="s">
        <v>212</v>
      </c>
      <c r="F41" s="590"/>
      <c r="G41" s="590"/>
      <c r="H41" s="649" t="s">
        <v>945</v>
      </c>
      <c r="I41" s="625"/>
      <c r="J41" s="650"/>
      <c r="K41" s="617"/>
      <c r="L41" s="617"/>
      <c r="M41" s="617"/>
      <c r="N41" s="617"/>
      <c r="O41" s="617"/>
      <c r="P41" s="617"/>
    </row>
    <row r="42" spans="1:16" ht="15.95" customHeight="1">
      <c r="A42" s="617"/>
      <c r="B42" s="617"/>
      <c r="C42" s="616"/>
      <c r="D42" s="617"/>
      <c r="E42" s="639" t="s">
        <v>213</v>
      </c>
      <c r="F42" s="639"/>
      <c r="G42" s="639"/>
      <c r="H42" s="648" t="s">
        <v>19</v>
      </c>
      <c r="I42" s="625"/>
      <c r="J42" s="617"/>
      <c r="K42" s="617"/>
      <c r="L42" s="617"/>
      <c r="M42" s="617"/>
      <c r="N42" s="617"/>
      <c r="O42" s="617"/>
      <c r="P42" s="617"/>
    </row>
    <row r="43" spans="1:16" ht="15.95" customHeight="1">
      <c r="A43" s="617" t="s">
        <v>1258</v>
      </c>
      <c r="B43" s="617"/>
      <c r="C43" s="616"/>
      <c r="D43" s="617"/>
      <c r="E43" s="639" t="s">
        <v>214</v>
      </c>
      <c r="F43" s="639"/>
      <c r="G43" s="639"/>
      <c r="H43" s="648" t="s">
        <v>20</v>
      </c>
      <c r="I43" s="625"/>
      <c r="J43" s="617"/>
      <c r="K43" s="617"/>
      <c r="L43" s="617"/>
      <c r="M43" s="617"/>
      <c r="N43" s="617"/>
      <c r="O43" s="617"/>
      <c r="P43" s="617"/>
    </row>
    <row r="44" spans="1:16" ht="15.95" hidden="1" customHeight="1">
      <c r="A44" s="617"/>
      <c r="B44" s="617"/>
      <c r="C44" s="616"/>
      <c r="D44" s="617"/>
      <c r="E44" s="651" t="s">
        <v>215</v>
      </c>
      <c r="F44" s="639" t="s">
        <v>216</v>
      </c>
      <c r="G44" s="639"/>
      <c r="H44" s="652" t="s">
        <v>945</v>
      </c>
      <c r="I44" s="625"/>
      <c r="J44" s="617"/>
      <c r="K44" s="617"/>
      <c r="L44" s="617"/>
      <c r="M44" s="617"/>
      <c r="N44" s="617"/>
      <c r="O44" s="617"/>
      <c r="P44" s="617"/>
    </row>
    <row r="45" spans="1:16" ht="15.95" hidden="1" customHeight="1">
      <c r="A45" s="617"/>
      <c r="B45" s="617"/>
      <c r="C45" s="616"/>
      <c r="D45" s="617"/>
      <c r="E45" s="651"/>
      <c r="F45" s="639" t="s">
        <v>217</v>
      </c>
      <c r="G45" s="639"/>
      <c r="H45" s="653" t="s">
        <v>945</v>
      </c>
      <c r="I45" s="625"/>
      <c r="J45" s="617"/>
      <c r="K45" s="617"/>
      <c r="L45" s="617"/>
      <c r="M45" s="617"/>
      <c r="N45" s="617"/>
      <c r="O45" s="617"/>
      <c r="P45" s="617"/>
    </row>
    <row r="46" spans="1:16" ht="15.95" hidden="1" customHeight="1">
      <c r="A46" s="617"/>
      <c r="B46" s="617"/>
      <c r="C46" s="616"/>
      <c r="D46" s="617"/>
      <c r="E46" s="651"/>
      <c r="F46" s="639" t="s">
        <v>218</v>
      </c>
      <c r="G46" s="639"/>
      <c r="H46" s="652" t="s">
        <v>945</v>
      </c>
      <c r="I46" s="625"/>
      <c r="J46" s="617"/>
      <c r="K46" s="617"/>
      <c r="L46" s="617"/>
      <c r="M46" s="617"/>
      <c r="N46" s="617"/>
      <c r="O46" s="617"/>
      <c r="P46" s="617"/>
    </row>
    <row r="47" spans="1:16" ht="15.95" hidden="1" customHeight="1">
      <c r="A47" s="617"/>
      <c r="B47" s="617"/>
      <c r="C47" s="616"/>
      <c r="D47" s="617"/>
      <c r="E47" s="651"/>
      <c r="F47" s="639" t="s">
        <v>219</v>
      </c>
      <c r="G47" s="639"/>
      <c r="H47" s="654"/>
      <c r="I47" s="625"/>
      <c r="J47" s="617"/>
      <c r="K47" s="617"/>
      <c r="L47" s="617"/>
      <c r="M47" s="617"/>
      <c r="N47" s="617"/>
      <c r="O47" s="617"/>
      <c r="P47" s="617"/>
    </row>
    <row r="48" spans="1:16" ht="15.95" hidden="1" customHeight="1">
      <c r="A48" s="617"/>
      <c r="B48" s="617"/>
      <c r="C48" s="616"/>
      <c r="D48" s="617"/>
      <c r="E48" s="651"/>
      <c r="F48" s="590" t="s">
        <v>220</v>
      </c>
      <c r="G48" s="590"/>
      <c r="H48" s="649" t="s">
        <v>945</v>
      </c>
      <c r="I48" s="625"/>
      <c r="J48" s="650"/>
      <c r="K48" s="617"/>
      <c r="L48" s="617"/>
      <c r="M48" s="617"/>
      <c r="N48" s="617"/>
      <c r="O48" s="617"/>
      <c r="P48" s="617"/>
    </row>
    <row r="49" spans="1:16" ht="15.95" customHeight="1">
      <c r="A49" s="617" t="s">
        <v>1259</v>
      </c>
      <c r="B49" s="617"/>
      <c r="C49" s="616"/>
      <c r="D49" s="617"/>
      <c r="E49" s="639" t="s">
        <v>221</v>
      </c>
      <c r="F49" s="639"/>
      <c r="G49" s="639"/>
      <c r="H49" s="648" t="s">
        <v>20</v>
      </c>
      <c r="I49" s="625"/>
      <c r="J49" s="617"/>
      <c r="K49" s="617"/>
      <c r="L49" s="617"/>
      <c r="M49" s="617"/>
      <c r="N49" s="617"/>
      <c r="O49" s="617"/>
      <c r="P49" s="617"/>
    </row>
    <row r="50" spans="1:16" ht="15.95" hidden="1" customHeight="1">
      <c r="A50" s="617"/>
      <c r="B50" s="617"/>
      <c r="C50" s="616"/>
      <c r="D50" s="617"/>
      <c r="E50" s="651" t="s">
        <v>215</v>
      </c>
      <c r="F50" s="639" t="s">
        <v>216</v>
      </c>
      <c r="G50" s="639"/>
      <c r="H50" s="652" t="s">
        <v>945</v>
      </c>
      <c r="I50" s="625"/>
      <c r="J50" s="617"/>
      <c r="K50" s="617"/>
      <c r="L50" s="617"/>
      <c r="M50" s="617"/>
      <c r="N50" s="617"/>
      <c r="O50" s="617"/>
      <c r="P50" s="617"/>
    </row>
    <row r="51" spans="1:16" ht="15.95" hidden="1" customHeight="1">
      <c r="A51" s="617"/>
      <c r="B51" s="617"/>
      <c r="C51" s="616"/>
      <c r="D51" s="617"/>
      <c r="E51" s="651"/>
      <c r="F51" s="639" t="s">
        <v>217</v>
      </c>
      <c r="G51" s="639"/>
      <c r="H51" s="653" t="s">
        <v>945</v>
      </c>
      <c r="I51" s="625"/>
      <c r="J51" s="617"/>
      <c r="K51" s="617"/>
      <c r="L51" s="617"/>
      <c r="M51" s="617"/>
      <c r="N51" s="617"/>
      <c r="O51" s="617"/>
      <c r="P51" s="617"/>
    </row>
    <row r="52" spans="1:16" ht="15.95" hidden="1" customHeight="1">
      <c r="A52" s="617"/>
      <c r="B52" s="617"/>
      <c r="C52" s="616"/>
      <c r="D52" s="617"/>
      <c r="E52" s="651"/>
      <c r="F52" s="639" t="s">
        <v>218</v>
      </c>
      <c r="G52" s="639"/>
      <c r="H52" s="652" t="s">
        <v>945</v>
      </c>
      <c r="I52" s="625"/>
      <c r="J52" s="617"/>
      <c r="K52" s="617"/>
      <c r="L52" s="617"/>
      <c r="M52" s="617"/>
      <c r="N52" s="617"/>
      <c r="O52" s="617"/>
      <c r="P52" s="617"/>
    </row>
    <row r="53" spans="1:16" ht="15.95" hidden="1" customHeight="1">
      <c r="A53" s="617"/>
      <c r="B53" s="617"/>
      <c r="C53" s="616"/>
      <c r="D53" s="617"/>
      <c r="E53" s="651"/>
      <c r="F53" s="639" t="s">
        <v>219</v>
      </c>
      <c r="G53" s="639"/>
      <c r="H53" s="654"/>
      <c r="I53" s="625"/>
      <c r="J53" s="617"/>
      <c r="K53" s="617"/>
      <c r="L53" s="617"/>
      <c r="M53" s="617"/>
      <c r="N53" s="617"/>
      <c r="O53" s="617"/>
      <c r="P53" s="617"/>
    </row>
    <row r="54" spans="1:16" ht="15.95" hidden="1" customHeight="1">
      <c r="A54" s="617"/>
      <c r="B54" s="617"/>
      <c r="C54" s="616"/>
      <c r="D54" s="617"/>
      <c r="E54" s="651"/>
      <c r="F54" s="590" t="s">
        <v>220</v>
      </c>
      <c r="G54" s="590"/>
      <c r="H54" s="649" t="s">
        <v>945</v>
      </c>
      <c r="I54" s="625"/>
      <c r="J54" s="650"/>
      <c r="K54" s="617"/>
      <c r="L54" s="617"/>
      <c r="M54" s="617"/>
      <c r="N54" s="617"/>
      <c r="O54" s="617"/>
      <c r="P54" s="617"/>
    </row>
    <row r="55" spans="1:16" ht="15.95" customHeight="1">
      <c r="A55" s="617" t="s">
        <v>1260</v>
      </c>
      <c r="B55" s="617"/>
      <c r="C55" s="616"/>
      <c r="D55" s="617"/>
      <c r="E55" s="639" t="s">
        <v>222</v>
      </c>
      <c r="F55" s="639"/>
      <c r="G55" s="639"/>
      <c r="H55" s="648" t="s">
        <v>20</v>
      </c>
      <c r="I55" s="625"/>
      <c r="J55" s="617"/>
      <c r="K55" s="617"/>
      <c r="L55" s="617"/>
      <c r="M55" s="617"/>
      <c r="N55" s="617"/>
      <c r="O55" s="617"/>
      <c r="P55" s="617"/>
    </row>
    <row r="56" spans="1:16" ht="15.95" hidden="1" customHeight="1">
      <c r="A56" s="617"/>
      <c r="B56" s="617"/>
      <c r="C56" s="616"/>
      <c r="D56" s="617"/>
      <c r="E56" s="651" t="s">
        <v>215</v>
      </c>
      <c r="F56" s="639" t="s">
        <v>216</v>
      </c>
      <c r="G56" s="639"/>
      <c r="H56" s="652" t="s">
        <v>945</v>
      </c>
      <c r="I56" s="625"/>
      <c r="J56" s="617"/>
      <c r="K56" s="617"/>
      <c r="L56" s="617"/>
      <c r="M56" s="617"/>
      <c r="N56" s="617"/>
      <c r="O56" s="617"/>
      <c r="P56" s="617"/>
    </row>
    <row r="57" spans="1:16" ht="15.95" hidden="1" customHeight="1">
      <c r="A57" s="617"/>
      <c r="B57" s="617"/>
      <c r="C57" s="616"/>
      <c r="D57" s="617"/>
      <c r="E57" s="651"/>
      <c r="F57" s="639" t="s">
        <v>217</v>
      </c>
      <c r="G57" s="639"/>
      <c r="H57" s="653" t="s">
        <v>945</v>
      </c>
      <c r="I57" s="625"/>
      <c r="J57" s="617"/>
      <c r="K57" s="617"/>
      <c r="L57" s="617"/>
      <c r="M57" s="617"/>
      <c r="N57" s="617"/>
      <c r="O57" s="617"/>
      <c r="P57" s="617"/>
    </row>
    <row r="58" spans="1:16" ht="15.95" hidden="1" customHeight="1">
      <c r="A58" s="617"/>
      <c r="B58" s="617"/>
      <c r="C58" s="616"/>
      <c r="D58" s="617"/>
      <c r="E58" s="651"/>
      <c r="F58" s="639" t="s">
        <v>218</v>
      </c>
      <c r="G58" s="639"/>
      <c r="H58" s="652" t="s">
        <v>945</v>
      </c>
      <c r="I58" s="625"/>
      <c r="J58" s="617"/>
      <c r="K58" s="617"/>
      <c r="L58" s="617"/>
      <c r="M58" s="617"/>
      <c r="N58" s="617"/>
      <c r="O58" s="617"/>
      <c r="P58" s="617"/>
    </row>
    <row r="59" spans="1:16" ht="15.95" hidden="1" customHeight="1">
      <c r="A59" s="617"/>
      <c r="B59" s="617"/>
      <c r="C59" s="616"/>
      <c r="D59" s="617"/>
      <c r="E59" s="651"/>
      <c r="F59" s="639" t="s">
        <v>219</v>
      </c>
      <c r="G59" s="639"/>
      <c r="H59" s="654"/>
      <c r="I59" s="625"/>
      <c r="J59" s="617"/>
      <c r="K59" s="617"/>
      <c r="L59" s="617"/>
      <c r="M59" s="617"/>
      <c r="N59" s="617"/>
      <c r="O59" s="617"/>
      <c r="P59" s="617"/>
    </row>
    <row r="60" spans="1:16" ht="15.95" hidden="1" customHeight="1">
      <c r="A60" s="617"/>
      <c r="B60" s="617"/>
      <c r="C60" s="616"/>
      <c r="D60" s="617"/>
      <c r="E60" s="651"/>
      <c r="F60" s="590" t="s">
        <v>220</v>
      </c>
      <c r="G60" s="590"/>
      <c r="H60" s="649" t="s">
        <v>945</v>
      </c>
      <c r="I60" s="625"/>
      <c r="J60" s="650"/>
      <c r="K60" s="617"/>
      <c r="L60" s="617"/>
      <c r="M60" s="617"/>
      <c r="N60" s="617"/>
      <c r="O60" s="617"/>
      <c r="P60" s="617"/>
    </row>
    <row r="61" spans="1:16" ht="21.95" customHeight="1">
      <c r="A61" s="617" t="s">
        <v>1261</v>
      </c>
      <c r="B61" s="617"/>
      <c r="C61" s="616"/>
      <c r="D61" s="617"/>
      <c r="E61" s="639" t="s">
        <v>2388</v>
      </c>
      <c r="F61" s="639"/>
      <c r="G61" s="639"/>
      <c r="H61" s="648" t="s">
        <v>20</v>
      </c>
      <c r="I61" s="625"/>
      <c r="J61" s="650"/>
      <c r="K61" s="617"/>
      <c r="L61" s="617"/>
      <c r="M61" s="617"/>
      <c r="N61" s="617"/>
      <c r="O61" s="617"/>
      <c r="P61" s="617"/>
    </row>
    <row r="62" spans="1:16" ht="15.95" hidden="1" customHeight="1">
      <c r="A62" s="617"/>
      <c r="B62" s="617"/>
      <c r="C62" s="616"/>
      <c r="D62" s="617"/>
      <c r="E62" s="651" t="s">
        <v>215</v>
      </c>
      <c r="F62" s="639" t="s">
        <v>216</v>
      </c>
      <c r="G62" s="639"/>
      <c r="H62" s="652" t="s">
        <v>945</v>
      </c>
      <c r="I62" s="625"/>
      <c r="J62" s="617"/>
      <c r="K62" s="617"/>
      <c r="L62" s="617"/>
      <c r="M62" s="617"/>
      <c r="N62" s="617"/>
      <c r="O62" s="617"/>
      <c r="P62" s="617"/>
    </row>
    <row r="63" spans="1:16" ht="15.95" hidden="1" customHeight="1">
      <c r="A63" s="617"/>
      <c r="B63" s="617"/>
      <c r="C63" s="616"/>
      <c r="D63" s="617"/>
      <c r="E63" s="651"/>
      <c r="F63" s="639" t="s">
        <v>217</v>
      </c>
      <c r="G63" s="639"/>
      <c r="H63" s="653" t="s">
        <v>945</v>
      </c>
      <c r="I63" s="625"/>
      <c r="J63" s="617"/>
      <c r="K63" s="617"/>
      <c r="L63" s="617"/>
      <c r="M63" s="617"/>
      <c r="N63" s="617"/>
      <c r="O63" s="617"/>
      <c r="P63" s="617"/>
    </row>
    <row r="64" spans="1:16" ht="15.95" hidden="1" customHeight="1">
      <c r="A64" s="617"/>
      <c r="B64" s="617"/>
      <c r="C64" s="616"/>
      <c r="D64" s="617"/>
      <c r="E64" s="651"/>
      <c r="F64" s="639" t="s">
        <v>218</v>
      </c>
      <c r="G64" s="639"/>
      <c r="H64" s="652" t="s">
        <v>945</v>
      </c>
      <c r="I64" s="625"/>
      <c r="J64" s="617"/>
      <c r="K64" s="617"/>
      <c r="L64" s="617"/>
      <c r="M64" s="617"/>
      <c r="N64" s="617"/>
      <c r="O64" s="617"/>
      <c r="P64" s="617"/>
    </row>
    <row r="65" spans="1:16" ht="15.95" hidden="1" customHeight="1">
      <c r="A65" s="617"/>
      <c r="B65" s="617"/>
      <c r="C65" s="616"/>
      <c r="D65" s="617"/>
      <c r="E65" s="651"/>
      <c r="F65" s="639" t="s">
        <v>219</v>
      </c>
      <c r="G65" s="639"/>
      <c r="H65" s="654"/>
      <c r="I65" s="625"/>
      <c r="J65" s="617"/>
      <c r="K65" s="617"/>
      <c r="L65" s="617"/>
      <c r="M65" s="617"/>
      <c r="N65" s="617"/>
      <c r="O65" s="617"/>
      <c r="P65" s="617"/>
    </row>
    <row r="66" spans="1:16" ht="15.95" hidden="1" customHeight="1">
      <c r="A66" s="617"/>
      <c r="B66" s="617"/>
      <c r="C66" s="616"/>
      <c r="D66" s="617"/>
      <c r="E66" s="651"/>
      <c r="F66" s="639" t="s">
        <v>223</v>
      </c>
      <c r="G66" s="639"/>
      <c r="H66" s="654"/>
      <c r="I66" s="625"/>
      <c r="J66" s="617"/>
      <c r="K66" s="617"/>
      <c r="L66" s="617"/>
      <c r="M66" s="617"/>
      <c r="N66" s="617"/>
      <c r="O66" s="617"/>
      <c r="P66" s="617"/>
    </row>
    <row r="67" spans="1:16" ht="15.95" hidden="1" customHeight="1">
      <c r="A67" s="617"/>
      <c r="B67" s="617"/>
      <c r="C67" s="616"/>
      <c r="D67" s="617"/>
      <c r="E67" s="651"/>
      <c r="F67" s="639" t="s">
        <v>224</v>
      </c>
      <c r="G67" s="639"/>
      <c r="H67" s="654"/>
      <c r="I67" s="625"/>
      <c r="J67" s="617"/>
      <c r="K67" s="617"/>
      <c r="L67" s="617"/>
      <c r="M67" s="617"/>
      <c r="N67" s="617"/>
      <c r="O67" s="617"/>
      <c r="P67" s="617"/>
    </row>
    <row r="68" spans="1:16" ht="21.95" customHeight="1">
      <c r="A68" s="617" t="s">
        <v>1262</v>
      </c>
      <c r="B68" s="617"/>
      <c r="C68" s="616"/>
      <c r="D68" s="617"/>
      <c r="E68" s="639" t="s">
        <v>2389</v>
      </c>
      <c r="F68" s="639"/>
      <c r="G68" s="639"/>
      <c r="H68" s="648" t="s">
        <v>20</v>
      </c>
      <c r="I68" s="625"/>
      <c r="J68" s="617"/>
      <c r="K68" s="617"/>
      <c r="L68" s="617"/>
      <c r="M68" s="617"/>
      <c r="N68" s="617"/>
      <c r="O68" s="617"/>
      <c r="P68" s="617"/>
    </row>
    <row r="69" spans="1:16" ht="15.95" hidden="1" customHeight="1">
      <c r="A69" s="617"/>
      <c r="B69" s="617"/>
      <c r="C69" s="616"/>
      <c r="D69" s="617"/>
      <c r="E69" s="651" t="s">
        <v>215</v>
      </c>
      <c r="F69" s="639" t="s">
        <v>216</v>
      </c>
      <c r="G69" s="639"/>
      <c r="H69" s="652" t="s">
        <v>945</v>
      </c>
      <c r="I69" s="625"/>
      <c r="J69" s="617"/>
      <c r="K69" s="617"/>
      <c r="L69" s="617"/>
      <c r="M69" s="617"/>
      <c r="N69" s="617"/>
      <c r="O69" s="617"/>
      <c r="P69" s="617"/>
    </row>
    <row r="70" spans="1:16" ht="15.95" hidden="1" customHeight="1">
      <c r="A70" s="617"/>
      <c r="B70" s="617"/>
      <c r="C70" s="616"/>
      <c r="D70" s="617"/>
      <c r="E70" s="651"/>
      <c r="F70" s="639" t="s">
        <v>217</v>
      </c>
      <c r="G70" s="639"/>
      <c r="H70" s="653" t="s">
        <v>945</v>
      </c>
      <c r="I70" s="625"/>
      <c r="J70" s="617"/>
      <c r="K70" s="617"/>
      <c r="L70" s="617"/>
      <c r="M70" s="617"/>
      <c r="N70" s="617"/>
      <c r="O70" s="617"/>
      <c r="P70" s="617"/>
    </row>
    <row r="71" spans="1:16" ht="15.95" hidden="1" customHeight="1">
      <c r="A71" s="617"/>
      <c r="B71" s="617"/>
      <c r="C71" s="616"/>
      <c r="D71" s="617"/>
      <c r="E71" s="651"/>
      <c r="F71" s="639" t="s">
        <v>218</v>
      </c>
      <c r="G71" s="639"/>
      <c r="H71" s="652" t="s">
        <v>945</v>
      </c>
      <c r="I71" s="625"/>
      <c r="J71" s="617"/>
      <c r="K71" s="617"/>
      <c r="L71" s="617"/>
      <c r="M71" s="617"/>
      <c r="N71" s="617"/>
      <c r="O71" s="617"/>
      <c r="P71" s="617"/>
    </row>
    <row r="72" spans="1:16" ht="15.95" hidden="1" customHeight="1">
      <c r="A72" s="617"/>
      <c r="B72" s="617"/>
      <c r="C72" s="616"/>
      <c r="D72" s="617"/>
      <c r="E72" s="651"/>
      <c r="F72" s="639" t="s">
        <v>219</v>
      </c>
      <c r="G72" s="639"/>
      <c r="H72" s="654"/>
      <c r="I72" s="625"/>
      <c r="J72" s="617"/>
      <c r="K72" s="617"/>
      <c r="L72" s="617"/>
      <c r="M72" s="617"/>
      <c r="N72" s="617"/>
      <c r="O72" s="617"/>
      <c r="P72" s="617"/>
    </row>
    <row r="73" spans="1:16" ht="15.95" hidden="1" customHeight="1">
      <c r="A73" s="617"/>
      <c r="B73" s="617"/>
      <c r="C73" s="616"/>
      <c r="D73" s="617"/>
      <c r="E73" s="651"/>
      <c r="F73" s="639" t="s">
        <v>223</v>
      </c>
      <c r="G73" s="639"/>
      <c r="H73" s="654"/>
      <c r="I73" s="625"/>
      <c r="J73" s="617"/>
      <c r="K73" s="617"/>
      <c r="L73" s="617"/>
      <c r="M73" s="617"/>
      <c r="N73" s="617"/>
      <c r="O73" s="617"/>
      <c r="P73" s="617"/>
    </row>
    <row r="74" spans="1:16" ht="15.95" hidden="1" customHeight="1">
      <c r="A74" s="617"/>
      <c r="B74" s="617"/>
      <c r="C74" s="616"/>
      <c r="D74" s="617"/>
      <c r="E74" s="651"/>
      <c r="F74" s="639" t="s">
        <v>224</v>
      </c>
      <c r="G74" s="639"/>
      <c r="H74" s="654"/>
      <c r="I74" s="625"/>
      <c r="J74" s="617"/>
      <c r="K74" s="617"/>
      <c r="L74" s="617"/>
      <c r="M74" s="617"/>
      <c r="N74" s="617"/>
      <c r="O74" s="617"/>
      <c r="P74" s="617"/>
    </row>
    <row r="75" spans="1:16" ht="21.95" customHeight="1">
      <c r="A75" s="617" t="s">
        <v>1263</v>
      </c>
      <c r="B75" s="617"/>
      <c r="C75" s="616"/>
      <c r="D75" s="617"/>
      <c r="E75" s="639" t="s">
        <v>2390</v>
      </c>
      <c r="F75" s="639"/>
      <c r="G75" s="639"/>
      <c r="H75" s="648" t="s">
        <v>20</v>
      </c>
      <c r="I75" s="625"/>
      <c r="J75" s="617"/>
      <c r="K75" s="617"/>
      <c r="L75" s="617"/>
      <c r="M75" s="617"/>
      <c r="N75" s="617"/>
      <c r="O75" s="617"/>
      <c r="P75" s="617"/>
    </row>
    <row r="76" spans="1:16" ht="15.95" hidden="1" customHeight="1">
      <c r="A76" s="617"/>
      <c r="B76" s="617"/>
      <c r="C76" s="616"/>
      <c r="D76" s="617"/>
      <c r="E76" s="651" t="s">
        <v>215</v>
      </c>
      <c r="F76" s="639" t="s">
        <v>216</v>
      </c>
      <c r="G76" s="639"/>
      <c r="H76" s="652" t="s">
        <v>945</v>
      </c>
      <c r="I76" s="625"/>
      <c r="J76" s="617"/>
      <c r="K76" s="617"/>
      <c r="L76" s="617"/>
      <c r="M76" s="617"/>
      <c r="N76" s="617"/>
      <c r="O76" s="617"/>
      <c r="P76" s="617"/>
    </row>
    <row r="77" spans="1:16" ht="15.95" hidden="1" customHeight="1">
      <c r="A77" s="617"/>
      <c r="B77" s="617"/>
      <c r="C77" s="616"/>
      <c r="D77" s="617"/>
      <c r="E77" s="651"/>
      <c r="F77" s="639" t="s">
        <v>217</v>
      </c>
      <c r="G77" s="639"/>
      <c r="H77" s="653" t="s">
        <v>945</v>
      </c>
      <c r="I77" s="625"/>
      <c r="J77" s="617"/>
      <c r="K77" s="617"/>
      <c r="L77" s="617"/>
      <c r="M77" s="617"/>
      <c r="N77" s="617"/>
      <c r="O77" s="617"/>
      <c r="P77" s="617"/>
    </row>
    <row r="78" spans="1:16" ht="15.95" hidden="1" customHeight="1">
      <c r="A78" s="617"/>
      <c r="B78" s="617"/>
      <c r="C78" s="616"/>
      <c r="D78" s="617"/>
      <c r="E78" s="651"/>
      <c r="F78" s="639" t="s">
        <v>218</v>
      </c>
      <c r="G78" s="639"/>
      <c r="H78" s="652" t="s">
        <v>945</v>
      </c>
      <c r="I78" s="625"/>
      <c r="J78" s="617"/>
      <c r="K78" s="617"/>
      <c r="L78" s="617"/>
      <c r="M78" s="617"/>
      <c r="N78" s="617"/>
      <c r="O78" s="617"/>
      <c r="P78" s="617"/>
    </row>
    <row r="79" spans="1:16" ht="15.95" hidden="1" customHeight="1">
      <c r="A79" s="617"/>
      <c r="B79" s="617"/>
      <c r="C79" s="616"/>
      <c r="D79" s="617"/>
      <c r="E79" s="651"/>
      <c r="F79" s="639" t="s">
        <v>219</v>
      </c>
      <c r="G79" s="639"/>
      <c r="H79" s="654"/>
      <c r="I79" s="625"/>
      <c r="J79" s="617"/>
      <c r="K79" s="617"/>
      <c r="L79" s="617"/>
      <c r="M79" s="617"/>
      <c r="N79" s="617"/>
      <c r="O79" s="617"/>
      <c r="P79" s="617"/>
    </row>
    <row r="80" spans="1:16" ht="15.95" hidden="1" customHeight="1">
      <c r="A80" s="617"/>
      <c r="B80" s="617"/>
      <c r="C80" s="616"/>
      <c r="D80" s="617"/>
      <c r="E80" s="651"/>
      <c r="F80" s="639" t="s">
        <v>225</v>
      </c>
      <c r="G80" s="639"/>
      <c r="H80" s="654"/>
      <c r="I80" s="625"/>
      <c r="J80" s="617"/>
      <c r="K80" s="617"/>
      <c r="L80" s="617"/>
      <c r="M80" s="617"/>
      <c r="N80" s="617"/>
      <c r="O80" s="617"/>
      <c r="P80" s="617"/>
    </row>
    <row r="81" spans="1:16" ht="15.95" hidden="1" customHeight="1">
      <c r="A81" s="617"/>
      <c r="B81" s="617"/>
      <c r="C81" s="616"/>
      <c r="D81" s="617"/>
      <c r="E81" s="651"/>
      <c r="F81" s="639" t="s">
        <v>938</v>
      </c>
      <c r="G81" s="639"/>
      <c r="H81" s="654"/>
      <c r="I81" s="625"/>
      <c r="J81" s="617"/>
      <c r="K81" s="617"/>
      <c r="L81" s="617"/>
      <c r="M81" s="617"/>
      <c r="N81" s="617"/>
      <c r="O81" s="617"/>
      <c r="P81" s="617"/>
    </row>
    <row r="82" spans="1:16" ht="15.95" customHeight="1">
      <c r="A82" s="617"/>
      <c r="B82" s="617"/>
      <c r="C82" s="616"/>
      <c r="D82" s="617"/>
      <c r="E82" s="639" t="s">
        <v>226</v>
      </c>
      <c r="F82" s="639"/>
      <c r="G82" s="639"/>
      <c r="H82" s="655"/>
      <c r="I82" s="625"/>
      <c r="J82" s="617"/>
      <c r="K82" s="617"/>
      <c r="L82" s="617"/>
      <c r="M82" s="617"/>
      <c r="N82" s="617"/>
      <c r="O82" s="617"/>
      <c r="P82" s="617"/>
    </row>
    <row r="83" spans="1:16" ht="11.25" customHeight="1">
      <c r="A83" s="617"/>
      <c r="B83" s="617"/>
      <c r="C83" s="616"/>
      <c r="D83" s="617"/>
      <c r="E83" s="617"/>
      <c r="F83" s="617"/>
      <c r="G83" s="617"/>
      <c r="H83" s="616"/>
      <c r="I83" s="625"/>
      <c r="J83" s="617"/>
      <c r="K83" s="617"/>
      <c r="L83" s="617"/>
      <c r="M83" s="617"/>
      <c r="N83" s="617"/>
      <c r="O83" s="617"/>
      <c r="P83" s="617"/>
    </row>
    <row r="84" spans="1:16" ht="15.95" customHeight="1">
      <c r="A84" s="617"/>
      <c r="B84" s="617"/>
      <c r="C84" s="616"/>
      <c r="D84" s="617"/>
      <c r="E84" s="639" t="s">
        <v>227</v>
      </c>
      <c r="F84" s="639"/>
      <c r="G84" s="647" t="s">
        <v>228</v>
      </c>
      <c r="H84" s="642" t="s">
        <v>2365</v>
      </c>
      <c r="I84" s="625"/>
      <c r="J84" s="617"/>
      <c r="K84" s="617"/>
      <c r="L84" s="617"/>
      <c r="M84" s="617"/>
      <c r="N84" s="617"/>
      <c r="O84" s="617"/>
      <c r="P84" s="617"/>
    </row>
    <row r="85" spans="1:16" ht="15.95" customHeight="1">
      <c r="A85" s="617"/>
      <c r="B85" s="617"/>
      <c r="C85" s="616"/>
      <c r="D85" s="617"/>
      <c r="E85" s="639"/>
      <c r="F85" s="639"/>
      <c r="G85" s="647" t="s">
        <v>229</v>
      </c>
      <c r="H85" s="642" t="s">
        <v>2360</v>
      </c>
      <c r="I85" s="625"/>
      <c r="J85" s="617"/>
      <c r="K85" s="617"/>
      <c r="L85" s="617"/>
      <c r="M85" s="617"/>
      <c r="N85" s="617"/>
      <c r="O85" s="617"/>
      <c r="P85" s="617"/>
    </row>
    <row r="86" spans="1:16" ht="15.95" customHeight="1">
      <c r="A86" s="617"/>
      <c r="B86" s="617"/>
      <c r="C86" s="616"/>
      <c r="D86" s="617"/>
      <c r="E86" s="639"/>
      <c r="F86" s="639"/>
      <c r="G86" s="647" t="s">
        <v>230</v>
      </c>
      <c r="H86" s="642" t="s">
        <v>2366</v>
      </c>
      <c r="I86" s="625"/>
      <c r="J86" s="617"/>
      <c r="K86" s="617"/>
      <c r="L86" s="617"/>
      <c r="M86" s="617"/>
      <c r="N86" s="617"/>
      <c r="O86" s="617"/>
      <c r="P86" s="617"/>
    </row>
    <row r="87" spans="1:16" ht="15.95" customHeight="1">
      <c r="A87" s="617"/>
      <c r="B87" s="617"/>
      <c r="C87" s="616"/>
      <c r="D87" s="617"/>
      <c r="E87" s="639"/>
      <c r="F87" s="639"/>
      <c r="G87" s="647" t="s">
        <v>231</v>
      </c>
      <c r="H87" s="642" t="s">
        <v>2359</v>
      </c>
      <c r="I87" s="625"/>
      <c r="J87" s="617"/>
      <c r="K87" s="617"/>
      <c r="L87" s="617"/>
      <c r="M87" s="617"/>
      <c r="N87" s="617"/>
      <c r="O87" s="617"/>
      <c r="P87" s="617"/>
    </row>
    <row r="88" spans="1:16" ht="11.25" customHeight="1">
      <c r="A88" s="617"/>
      <c r="B88" s="617"/>
      <c r="C88" s="616"/>
      <c r="D88" s="617"/>
      <c r="E88" s="638"/>
      <c r="F88" s="638"/>
      <c r="G88" s="638"/>
      <c r="H88" s="656"/>
      <c r="I88" s="625"/>
      <c r="J88" s="617"/>
      <c r="K88" s="617"/>
      <c r="L88" s="617"/>
      <c r="M88" s="617"/>
      <c r="N88" s="617"/>
      <c r="O88" s="617"/>
      <c r="P88" s="617"/>
    </row>
    <row r="89" spans="1:16" ht="11.25" customHeight="1">
      <c r="A89" s="617"/>
      <c r="B89" s="617"/>
      <c r="C89" s="616"/>
      <c r="D89" s="617"/>
      <c r="E89" s="657" t="s">
        <v>232</v>
      </c>
      <c r="F89" s="657"/>
      <c r="G89" s="657"/>
      <c r="H89" s="657"/>
      <c r="I89" s="625"/>
      <c r="J89" s="617"/>
      <c r="K89" s="617"/>
      <c r="L89" s="617"/>
      <c r="M89" s="617"/>
      <c r="N89" s="617"/>
      <c r="O89" s="617"/>
      <c r="P89" s="617"/>
    </row>
    <row r="90" spans="1:16" ht="11.25" customHeight="1">
      <c r="A90" s="617"/>
      <c r="B90" s="617"/>
      <c r="C90" s="616"/>
      <c r="D90" s="617"/>
      <c r="E90" s="658" t="s">
        <v>233</v>
      </c>
      <c r="F90" s="658"/>
      <c r="G90" s="658"/>
      <c r="H90" s="658"/>
      <c r="I90" s="625"/>
      <c r="J90" s="617"/>
      <c r="K90" s="617"/>
      <c r="L90" s="617"/>
      <c r="M90" s="617"/>
      <c r="N90" s="617"/>
      <c r="O90" s="617"/>
      <c r="P90" s="617"/>
    </row>
    <row r="91" spans="1:16" ht="11.25" customHeight="1">
      <c r="A91" s="617"/>
      <c r="B91" s="617"/>
      <c r="C91" s="616"/>
      <c r="D91" s="617"/>
      <c r="E91" s="658" t="s">
        <v>234</v>
      </c>
      <c r="F91" s="658"/>
      <c r="G91" s="658"/>
      <c r="H91" s="658"/>
      <c r="I91" s="625"/>
      <c r="J91" s="617"/>
      <c r="K91" s="617"/>
      <c r="L91" s="617"/>
      <c r="M91" s="617"/>
      <c r="N91" s="617"/>
      <c r="O91" s="617"/>
      <c r="P91" s="617"/>
    </row>
    <row r="92" spans="1:16" ht="11.25" customHeight="1">
      <c r="A92" s="617"/>
      <c r="B92" s="617"/>
      <c r="C92" s="616"/>
      <c r="D92" s="617"/>
      <c r="E92" s="658" t="s">
        <v>235</v>
      </c>
      <c r="F92" s="658"/>
      <c r="G92" s="658"/>
      <c r="H92" s="658"/>
      <c r="I92" s="625"/>
      <c r="J92" s="617"/>
      <c r="K92" s="617"/>
      <c r="L92" s="617"/>
      <c r="M92" s="617"/>
      <c r="N92" s="617"/>
      <c r="O92" s="617"/>
      <c r="P92" s="617"/>
    </row>
    <row r="93" spans="1:16" ht="11.25" customHeight="1">
      <c r="A93" s="617"/>
      <c r="B93" s="617"/>
      <c r="C93" s="616"/>
      <c r="D93" s="617"/>
      <c r="E93" s="658" t="s">
        <v>236</v>
      </c>
      <c r="F93" s="658"/>
      <c r="G93" s="658"/>
      <c r="H93" s="658"/>
      <c r="I93" s="625"/>
      <c r="J93" s="617"/>
      <c r="K93" s="617"/>
      <c r="L93" s="617"/>
      <c r="M93" s="617"/>
      <c r="N93" s="617"/>
      <c r="O93" s="617"/>
      <c r="P93" s="617"/>
    </row>
    <row r="94" spans="1:16" ht="11.25" customHeight="1">
      <c r="A94" s="617"/>
      <c r="B94" s="617"/>
      <c r="C94" s="616"/>
      <c r="D94" s="617"/>
      <c r="E94" s="658" t="s">
        <v>237</v>
      </c>
      <c r="F94" s="658"/>
      <c r="G94" s="658"/>
      <c r="H94" s="658"/>
      <c r="I94" s="625"/>
      <c r="J94" s="617"/>
      <c r="K94" s="617"/>
      <c r="L94" s="617"/>
      <c r="M94" s="617"/>
      <c r="N94" s="617"/>
      <c r="O94" s="617"/>
      <c r="P94" s="617"/>
    </row>
    <row r="95" spans="1:16" ht="22.9" customHeight="1">
      <c r="A95" s="617"/>
      <c r="B95" s="617"/>
      <c r="C95" s="616"/>
      <c r="D95" s="617"/>
      <c r="E95" s="658" t="s">
        <v>238</v>
      </c>
      <c r="F95" s="658"/>
      <c r="G95" s="658"/>
      <c r="H95" s="658"/>
      <c r="I95" s="625"/>
      <c r="J95" s="617"/>
      <c r="K95" s="617"/>
      <c r="L95" s="617"/>
      <c r="M95" s="617"/>
      <c r="N95" s="617"/>
      <c r="O95" s="617"/>
      <c r="P95" s="617"/>
    </row>
    <row r="96" spans="1:16" ht="11.25" customHeight="1">
      <c r="A96" s="617"/>
      <c r="B96" s="617"/>
      <c r="C96" s="616"/>
      <c r="D96" s="617"/>
      <c r="E96" s="658" t="s">
        <v>239</v>
      </c>
      <c r="F96" s="658"/>
      <c r="G96" s="658"/>
      <c r="H96" s="658"/>
      <c r="I96" s="625"/>
      <c r="J96" s="617"/>
      <c r="K96" s="617"/>
      <c r="L96" s="617"/>
      <c r="M96" s="617"/>
      <c r="N96" s="617"/>
      <c r="O96" s="617"/>
      <c r="P96" s="617"/>
    </row>
    <row r="97" spans="1:16" ht="19.899999999999999" customHeight="1">
      <c r="A97" s="617"/>
      <c r="B97" s="617"/>
      <c r="C97" s="616"/>
      <c r="D97" s="617"/>
      <c r="E97" s="658" t="s">
        <v>240</v>
      </c>
      <c r="F97" s="658"/>
      <c r="G97" s="658"/>
      <c r="H97" s="658"/>
      <c r="I97" s="625"/>
      <c r="J97" s="617"/>
      <c r="K97" s="617"/>
      <c r="L97" s="617"/>
      <c r="M97" s="617"/>
      <c r="N97" s="617"/>
      <c r="O97" s="617"/>
      <c r="P97" s="617"/>
    </row>
    <row r="98" spans="1:16" ht="15" customHeight="1">
      <c r="A98" s="617"/>
      <c r="B98" s="617"/>
      <c r="C98" s="616"/>
      <c r="D98" s="617"/>
      <c r="E98" s="658" t="s">
        <v>241</v>
      </c>
      <c r="F98" s="658"/>
      <c r="G98" s="658"/>
      <c r="H98" s="658"/>
      <c r="I98" s="625"/>
      <c r="J98" s="617"/>
      <c r="K98" s="617"/>
      <c r="L98" s="617"/>
      <c r="M98" s="617"/>
      <c r="N98" s="617"/>
      <c r="O98" s="617"/>
      <c r="P98" s="617"/>
    </row>
    <row r="99" spans="1:16" ht="13.15" customHeight="1">
      <c r="A99" s="617"/>
      <c r="B99" s="617"/>
      <c r="C99" s="616"/>
      <c r="D99" s="617"/>
      <c r="E99" s="658" t="s">
        <v>242</v>
      </c>
      <c r="F99" s="658"/>
      <c r="G99" s="658"/>
      <c r="H99" s="658"/>
      <c r="I99" s="625"/>
      <c r="J99" s="617"/>
      <c r="K99" s="617"/>
      <c r="L99" s="617"/>
      <c r="M99" s="617"/>
      <c r="N99" s="617"/>
      <c r="O99" s="617"/>
      <c r="P99" s="617"/>
    </row>
    <row r="100" spans="1:16" ht="27" customHeight="1">
      <c r="A100" s="617"/>
      <c r="B100" s="617"/>
      <c r="C100" s="616"/>
      <c r="D100" s="617"/>
      <c r="E100" s="658" t="s">
        <v>243</v>
      </c>
      <c r="F100" s="658"/>
      <c r="G100" s="658"/>
      <c r="H100" s="658"/>
      <c r="I100" s="625"/>
      <c r="J100" s="617"/>
      <c r="K100" s="617"/>
      <c r="L100" s="617"/>
      <c r="M100" s="617"/>
      <c r="N100" s="617"/>
      <c r="O100" s="617"/>
      <c r="P100" s="617"/>
    </row>
    <row r="101" spans="1:16" ht="38.25" customHeight="1">
      <c r="A101" s="617"/>
      <c r="B101" s="617"/>
      <c r="C101" s="616"/>
      <c r="D101" s="617"/>
      <c r="E101" s="658" t="s">
        <v>244</v>
      </c>
      <c r="F101" s="658"/>
      <c r="G101" s="658"/>
      <c r="H101" s="658"/>
      <c r="I101" s="625"/>
      <c r="J101" s="617"/>
      <c r="K101" s="617"/>
      <c r="L101" s="617"/>
      <c r="M101" s="617"/>
      <c r="N101" s="617"/>
      <c r="O101" s="617"/>
      <c r="P101" s="617"/>
    </row>
    <row r="102" spans="1:16" ht="12.6" customHeight="1">
      <c r="A102" s="617"/>
      <c r="B102" s="617"/>
      <c r="C102" s="616"/>
      <c r="D102" s="617"/>
      <c r="E102" s="658" t="s">
        <v>245</v>
      </c>
      <c r="F102" s="658"/>
      <c r="G102" s="658"/>
      <c r="H102" s="658"/>
      <c r="I102" s="625"/>
      <c r="J102" s="617"/>
      <c r="K102" s="617"/>
      <c r="L102" s="617"/>
      <c r="M102" s="617"/>
      <c r="N102" s="617"/>
      <c r="O102" s="617"/>
      <c r="P102" s="617"/>
    </row>
    <row r="103" spans="1:16" ht="15" customHeight="1">
      <c r="A103" s="617"/>
      <c r="B103" s="617"/>
      <c r="C103" s="616"/>
      <c r="D103" s="617"/>
      <c r="E103" s="658" t="s">
        <v>246</v>
      </c>
      <c r="F103" s="658"/>
      <c r="G103" s="658"/>
      <c r="H103" s="658"/>
      <c r="I103" s="625"/>
      <c r="J103" s="617"/>
      <c r="K103" s="617"/>
      <c r="L103" s="617"/>
      <c r="M103" s="617"/>
      <c r="N103" s="617"/>
      <c r="O103" s="617"/>
      <c r="P103" s="617"/>
    </row>
    <row r="104" spans="1:16">
      <c r="A104" s="617"/>
      <c r="B104" s="617"/>
      <c r="C104" s="616"/>
      <c r="D104" s="617"/>
      <c r="E104" s="617"/>
      <c r="F104" s="617"/>
      <c r="G104" s="617"/>
      <c r="H104" s="617"/>
      <c r="I104" s="617"/>
      <c r="J104" s="617"/>
      <c r="K104" s="617"/>
      <c r="L104" s="617"/>
      <c r="M104" s="617"/>
      <c r="N104" s="617"/>
      <c r="O104" s="617"/>
      <c r="P104" s="617"/>
    </row>
    <row r="105" spans="1:16" ht="20.100000000000001" customHeight="1">
      <c r="A105" s="617"/>
      <c r="B105" s="617"/>
      <c r="C105" s="616"/>
      <c r="D105" s="617"/>
      <c r="E105" s="659" t="s">
        <v>1016</v>
      </c>
      <c r="F105" s="659"/>
      <c r="G105" s="660"/>
      <c r="H105" s="660"/>
      <c r="I105" s="637"/>
      <c r="J105" s="638"/>
      <c r="K105" s="638"/>
      <c r="L105" s="638"/>
      <c r="M105" s="638"/>
      <c r="N105" s="638"/>
      <c r="O105" s="620"/>
      <c r="P105" s="620"/>
    </row>
    <row r="106" spans="1:16" ht="21.75" customHeight="1">
      <c r="A106" s="617"/>
      <c r="B106" s="617"/>
      <c r="C106" s="616"/>
      <c r="D106" s="617"/>
      <c r="E106" s="661" t="s">
        <v>247</v>
      </c>
      <c r="F106" s="662"/>
      <c r="G106" s="663" t="s">
        <v>1075</v>
      </c>
      <c r="H106" s="664" t="s">
        <v>20</v>
      </c>
      <c r="I106" s="625"/>
      <c r="J106" s="638"/>
      <c r="K106" s="638"/>
      <c r="L106" s="638"/>
      <c r="M106" s="638"/>
      <c r="N106" s="638"/>
      <c r="O106" s="620"/>
      <c r="P106" s="620"/>
    </row>
    <row r="107" spans="1:16" ht="15.95" customHeight="1">
      <c r="A107" s="617"/>
      <c r="B107" s="617"/>
      <c r="C107" s="616"/>
      <c r="D107" s="617"/>
      <c r="E107" s="661"/>
      <c r="F107" s="662"/>
      <c r="G107" s="663" t="s">
        <v>217</v>
      </c>
      <c r="H107" s="665" t="s">
        <v>598</v>
      </c>
      <c r="I107" s="625"/>
      <c r="J107" s="617"/>
      <c r="K107" s="617"/>
      <c r="L107" s="617"/>
      <c r="M107" s="617"/>
      <c r="N107" s="617"/>
      <c r="O107" s="617"/>
      <c r="P107" s="617"/>
    </row>
    <row r="108" spans="1:16" ht="15.95" customHeight="1">
      <c r="A108" s="617"/>
      <c r="B108" s="617"/>
      <c r="C108" s="616"/>
      <c r="D108" s="617"/>
      <c r="E108" s="662"/>
      <c r="F108" s="662"/>
      <c r="G108" s="663" t="s">
        <v>218</v>
      </c>
      <c r="H108" s="666" t="s">
        <v>2367</v>
      </c>
      <c r="I108" s="625"/>
      <c r="J108" s="617"/>
      <c r="K108" s="617"/>
      <c r="L108" s="617"/>
      <c r="M108" s="617"/>
      <c r="N108" s="617"/>
      <c r="O108" s="617"/>
      <c r="P108" s="617"/>
    </row>
    <row r="109" spans="1:16" ht="15.95" customHeight="1">
      <c r="A109" s="617"/>
      <c r="B109" s="617"/>
      <c r="C109" s="616"/>
      <c r="D109" s="617"/>
      <c r="E109" s="662"/>
      <c r="F109" s="662"/>
      <c r="G109" s="663" t="s">
        <v>219</v>
      </c>
      <c r="H109" s="667">
        <v>44544</v>
      </c>
      <c r="I109" s="625"/>
      <c r="J109" s="617"/>
      <c r="K109" s="617"/>
      <c r="L109" s="617"/>
      <c r="M109" s="617"/>
      <c r="N109" s="617"/>
      <c r="O109" s="617"/>
      <c r="P109" s="617"/>
    </row>
    <row r="110" spans="1:16" ht="14.25" customHeight="1">
      <c r="A110" s="617"/>
      <c r="B110" s="617"/>
      <c r="C110" s="616"/>
      <c r="D110" s="668" t="s">
        <v>852</v>
      </c>
      <c r="E110" s="669" t="s">
        <v>2391</v>
      </c>
      <c r="F110" s="670"/>
      <c r="G110" s="671"/>
      <c r="H110" s="672"/>
      <c r="I110" s="617"/>
      <c r="J110" s="617"/>
      <c r="K110" s="617"/>
      <c r="L110" s="673"/>
      <c r="M110" s="617"/>
      <c r="N110" s="617"/>
      <c r="O110" s="617"/>
      <c r="P110" s="617"/>
    </row>
    <row r="111" spans="1:16" ht="14.25">
      <c r="A111" s="617"/>
      <c r="B111" s="617"/>
      <c r="C111" s="616"/>
      <c r="D111" s="674" t="s">
        <v>17</v>
      </c>
      <c r="E111" s="669"/>
      <c r="F111" s="670"/>
      <c r="G111" s="675" t="s">
        <v>2392</v>
      </c>
      <c r="H111" s="676" t="s">
        <v>822</v>
      </c>
      <c r="I111" s="677"/>
      <c r="J111" s="617" t="s">
        <v>2393</v>
      </c>
      <c r="K111" s="617" t="s">
        <v>1231</v>
      </c>
      <c r="L111" s="673" t="s">
        <v>924</v>
      </c>
      <c r="M111" s="617">
        <v>0</v>
      </c>
      <c r="N111" s="617" t="s">
        <v>824</v>
      </c>
      <c r="O111" s="617"/>
      <c r="P111" s="617"/>
    </row>
    <row r="112" spans="1:16">
      <c r="A112" s="617"/>
      <c r="B112" s="617"/>
      <c r="C112" s="616"/>
      <c r="D112" s="678"/>
      <c r="E112" s="669"/>
      <c r="F112" s="670"/>
      <c r="G112" s="679" t="s">
        <v>1012</v>
      </c>
      <c r="H112" s="680" t="s">
        <v>2372</v>
      </c>
      <c r="I112" s="290"/>
      <c r="J112" s="617"/>
      <c r="K112" s="617"/>
      <c r="L112" s="617"/>
      <c r="M112" s="617"/>
      <c r="N112" s="617"/>
      <c r="O112" s="617"/>
      <c r="P112" s="617"/>
    </row>
    <row r="113" spans="1:16">
      <c r="A113" s="617"/>
      <c r="B113" s="617"/>
      <c r="C113" s="616"/>
      <c r="D113" s="678"/>
      <c r="E113" s="669"/>
      <c r="F113" s="670"/>
      <c r="G113" s="679" t="s">
        <v>248</v>
      </c>
      <c r="H113" s="664" t="s">
        <v>924</v>
      </c>
      <c r="I113" s="290"/>
      <c r="J113" s="617"/>
      <c r="K113" s="617"/>
      <c r="L113" s="617"/>
      <c r="M113" s="617"/>
      <c r="N113" s="617"/>
      <c r="O113" s="617"/>
      <c r="P113" s="617"/>
    </row>
    <row r="114" spans="1:16">
      <c r="A114" s="617"/>
      <c r="B114" s="617"/>
      <c r="C114" s="616"/>
      <c r="D114" s="678"/>
      <c r="E114" s="669"/>
      <c r="F114" s="670"/>
      <c r="G114" s="679" t="s">
        <v>249</v>
      </c>
      <c r="H114" s="664" t="s">
        <v>824</v>
      </c>
      <c r="I114" s="290"/>
      <c r="J114" s="617"/>
      <c r="K114" s="617"/>
      <c r="L114" s="617"/>
      <c r="M114" s="617"/>
      <c r="N114" s="617"/>
      <c r="O114" s="617"/>
      <c r="P114" s="617"/>
    </row>
    <row r="115" spans="1:16">
      <c r="A115" s="617"/>
      <c r="B115" s="617"/>
      <c r="C115" s="616"/>
      <c r="D115" s="678"/>
      <c r="E115" s="669"/>
      <c r="F115" s="670"/>
      <c r="G115" s="679" t="s">
        <v>250</v>
      </c>
      <c r="H115" s="680" t="s">
        <v>2371</v>
      </c>
      <c r="I115" s="616"/>
      <c r="J115" s="617"/>
      <c r="K115" s="617"/>
      <c r="L115" s="617"/>
      <c r="M115" s="617"/>
      <c r="N115" s="617"/>
      <c r="O115" s="617"/>
      <c r="P115" s="617"/>
    </row>
    <row r="116" spans="1:16">
      <c r="A116" s="617"/>
      <c r="B116" s="617"/>
      <c r="C116" s="616"/>
      <c r="D116" s="678"/>
      <c r="E116" s="669"/>
      <c r="F116" s="670"/>
      <c r="G116" s="681" t="s">
        <v>2394</v>
      </c>
      <c r="H116" s="664" t="s">
        <v>1231</v>
      </c>
      <c r="I116" s="290"/>
      <c r="J116" s="617"/>
      <c r="K116" s="617"/>
      <c r="L116" s="617"/>
      <c r="M116" s="617"/>
      <c r="N116" s="617"/>
      <c r="O116" s="617"/>
      <c r="P116" s="617"/>
    </row>
    <row r="117" spans="1:16">
      <c r="A117" s="617"/>
      <c r="B117" s="617"/>
      <c r="C117" s="616"/>
      <c r="D117" s="678"/>
      <c r="E117" s="669"/>
      <c r="F117" s="670"/>
      <c r="G117" s="681" t="s">
        <v>829</v>
      </c>
      <c r="H117" s="664"/>
      <c r="I117" s="290"/>
      <c r="J117" s="617"/>
      <c r="K117" s="617"/>
      <c r="L117" s="617"/>
      <c r="M117" s="617"/>
      <c r="N117" s="617"/>
      <c r="O117" s="617"/>
      <c r="P117" s="617"/>
    </row>
    <row r="118" spans="1:16" ht="11.25">
      <c r="A118" s="617"/>
      <c r="B118" s="617" t="b">
        <v>1</v>
      </c>
      <c r="C118" s="616"/>
      <c r="D118" s="678"/>
      <c r="E118" s="669"/>
      <c r="F118" s="670"/>
      <c r="G118" s="679" t="s">
        <v>251</v>
      </c>
      <c r="H118" s="682"/>
      <c r="I118" s="290"/>
      <c r="J118" s="617"/>
      <c r="K118" s="617"/>
      <c r="L118" s="617"/>
      <c r="M118" s="617"/>
      <c r="N118" s="617"/>
      <c r="O118" s="617"/>
      <c r="P118" s="617"/>
    </row>
    <row r="119" spans="1:16">
      <c r="A119" s="617"/>
      <c r="B119" s="617" t="b">
        <v>1</v>
      </c>
      <c r="C119" s="616"/>
      <c r="D119" s="678"/>
      <c r="E119" s="669"/>
      <c r="F119" s="670"/>
      <c r="G119" s="679" t="s">
        <v>252</v>
      </c>
      <c r="H119" s="667"/>
      <c r="I119" s="290"/>
      <c r="J119" s="617"/>
      <c r="K119" s="617"/>
      <c r="L119" s="617"/>
      <c r="M119" s="617"/>
      <c r="N119" s="617"/>
      <c r="O119" s="617"/>
      <c r="P119" s="617"/>
    </row>
    <row r="120" spans="1:16" ht="11.25">
      <c r="A120" s="617"/>
      <c r="B120" s="617" t="b">
        <v>1</v>
      </c>
      <c r="C120" s="616"/>
      <c r="D120" s="678"/>
      <c r="E120" s="669"/>
      <c r="F120" s="670"/>
      <c r="G120" s="679" t="s">
        <v>967</v>
      </c>
      <c r="H120" s="682"/>
      <c r="I120" s="290"/>
      <c r="J120" s="617"/>
      <c r="K120" s="617"/>
      <c r="L120" s="617"/>
      <c r="M120" s="617"/>
      <c r="N120" s="617"/>
      <c r="O120" s="617"/>
      <c r="P120" s="617"/>
    </row>
    <row r="121" spans="1:16">
      <c r="A121" s="617"/>
      <c r="B121" s="617" t="b">
        <v>1</v>
      </c>
      <c r="C121" s="616"/>
      <c r="D121" s="678"/>
      <c r="E121" s="669"/>
      <c r="F121" s="670"/>
      <c r="G121" s="679" t="s">
        <v>253</v>
      </c>
      <c r="H121" s="648" t="s">
        <v>581</v>
      </c>
      <c r="I121" s="290"/>
      <c r="J121" s="617"/>
      <c r="K121" s="617"/>
      <c r="L121" s="617"/>
      <c r="M121" s="617"/>
      <c r="N121" s="617"/>
      <c r="O121" s="617"/>
      <c r="P121" s="617"/>
    </row>
    <row r="122" spans="1:16">
      <c r="A122" s="617"/>
      <c r="B122" s="617" t="b">
        <v>1</v>
      </c>
      <c r="C122" s="616"/>
      <c r="D122" s="678"/>
      <c r="E122" s="669"/>
      <c r="F122" s="670"/>
      <c r="G122" s="681" t="s">
        <v>105</v>
      </c>
      <c r="H122" s="664">
        <v>2024</v>
      </c>
      <c r="I122" s="290"/>
      <c r="J122" s="617"/>
      <c r="K122" s="617"/>
      <c r="L122" s="617"/>
      <c r="M122" s="617"/>
      <c r="N122" s="617"/>
      <c r="O122" s="617"/>
      <c r="P122" s="617"/>
    </row>
    <row r="123" spans="1:16" ht="11.25" hidden="1">
      <c r="A123" s="617"/>
      <c r="B123" s="617" t="b">
        <v>1</v>
      </c>
      <c r="C123" s="616"/>
      <c r="D123" s="678"/>
      <c r="E123" s="669"/>
      <c r="F123" s="670"/>
      <c r="G123" s="679" t="s">
        <v>255</v>
      </c>
      <c r="H123" s="683"/>
      <c r="I123" s="290"/>
      <c r="J123" s="617"/>
      <c r="K123" s="617"/>
      <c r="L123" s="617"/>
      <c r="M123" s="617"/>
      <c r="N123" s="617"/>
      <c r="O123" s="617"/>
      <c r="P123" s="617"/>
    </row>
    <row r="124" spans="1:16" ht="15.95" customHeight="1">
      <c r="A124" s="617"/>
      <c r="B124" s="617"/>
      <c r="C124" s="616"/>
      <c r="D124" s="617"/>
      <c r="E124" s="684" t="s">
        <v>256</v>
      </c>
      <c r="F124" s="685"/>
      <c r="G124" s="679" t="s">
        <v>257</v>
      </c>
      <c r="H124" s="655"/>
      <c r="I124" s="625"/>
      <c r="J124" s="617"/>
      <c r="K124" s="617"/>
      <c r="L124" s="617"/>
      <c r="M124" s="617"/>
      <c r="N124" s="617"/>
      <c r="O124" s="617"/>
      <c r="P124" s="617"/>
    </row>
    <row r="125" spans="1:16" ht="15.95" customHeight="1">
      <c r="A125" s="617"/>
      <c r="B125" s="617"/>
      <c r="C125" s="616"/>
      <c r="D125" s="617"/>
      <c r="E125" s="684"/>
      <c r="F125" s="685"/>
      <c r="G125" s="679" t="s">
        <v>258</v>
      </c>
      <c r="H125" s="666" t="s">
        <v>2368</v>
      </c>
      <c r="I125" s="625"/>
      <c r="J125" s="617"/>
      <c r="K125" s="617"/>
      <c r="L125" s="617"/>
      <c r="M125" s="617"/>
      <c r="N125" s="617"/>
      <c r="O125" s="617"/>
      <c r="P125" s="617"/>
    </row>
    <row r="126" spans="1:16" ht="15.95" customHeight="1">
      <c r="A126" s="617"/>
      <c r="B126" s="617"/>
      <c r="C126" s="616"/>
      <c r="D126" s="617"/>
      <c r="E126" s="684"/>
      <c r="F126" s="685"/>
      <c r="G126" s="679" t="s">
        <v>259</v>
      </c>
      <c r="H126" s="666" t="s">
        <v>2369</v>
      </c>
      <c r="I126" s="625"/>
      <c r="J126" s="617"/>
      <c r="K126" s="617"/>
      <c r="L126" s="617"/>
      <c r="M126" s="617"/>
      <c r="N126" s="617"/>
      <c r="O126" s="617"/>
      <c r="P126" s="617"/>
    </row>
    <row r="127" spans="1:16" ht="15.95" customHeight="1">
      <c r="A127" s="617"/>
      <c r="B127" s="617"/>
      <c r="C127" s="616"/>
      <c r="D127" s="617"/>
      <c r="E127" s="684"/>
      <c r="F127" s="685"/>
      <c r="G127" s="679" t="s">
        <v>260</v>
      </c>
      <c r="H127" s="666" t="s">
        <v>2370</v>
      </c>
      <c r="I127" s="625"/>
      <c r="J127" s="617"/>
      <c r="K127" s="617"/>
      <c r="L127" s="617"/>
      <c r="M127" s="617"/>
      <c r="N127" s="617"/>
      <c r="O127" s="617"/>
      <c r="P127" s="617"/>
    </row>
    <row r="128" spans="1:16" ht="15.95" customHeight="1">
      <c r="A128" s="617"/>
      <c r="B128" s="617"/>
      <c r="C128" s="616"/>
      <c r="D128" s="617"/>
      <c r="E128" s="684"/>
      <c r="F128" s="685"/>
      <c r="G128" s="679" t="s">
        <v>261</v>
      </c>
      <c r="H128" s="666" t="s">
        <v>2377</v>
      </c>
      <c r="I128" s="625"/>
      <c r="J128" s="617"/>
      <c r="K128" s="617"/>
      <c r="L128" s="617"/>
      <c r="M128" s="617"/>
      <c r="N128" s="617"/>
      <c r="O128" s="617"/>
      <c r="P128" s="617"/>
    </row>
    <row r="129" spans="1:16" ht="15.95" customHeight="1">
      <c r="A129" s="617"/>
      <c r="B129" s="617"/>
      <c r="C129" s="616"/>
      <c r="D129" s="617"/>
      <c r="E129" s="684"/>
      <c r="F129" s="685"/>
      <c r="G129" s="679" t="s">
        <v>262</v>
      </c>
      <c r="H129" s="686" t="s">
        <v>581</v>
      </c>
      <c r="I129" s="625"/>
      <c r="J129" s="617"/>
      <c r="K129" s="617"/>
      <c r="L129" s="617"/>
      <c r="M129" s="617"/>
      <c r="N129" s="617"/>
      <c r="O129" s="617"/>
      <c r="P129" s="617"/>
    </row>
    <row r="130" spans="1:16" ht="15.95" customHeight="1">
      <c r="A130" s="617"/>
      <c r="B130" s="617"/>
      <c r="C130" s="616"/>
      <c r="D130" s="617"/>
      <c r="E130" s="684"/>
      <c r="F130" s="685"/>
      <c r="G130" s="679" t="s">
        <v>105</v>
      </c>
      <c r="H130" s="687">
        <v>2024</v>
      </c>
      <c r="I130" s="625"/>
      <c r="J130" s="617"/>
      <c r="K130" s="617"/>
      <c r="L130" s="617"/>
      <c r="M130" s="617"/>
      <c r="N130" s="617"/>
      <c r="O130" s="617"/>
      <c r="P130" s="617"/>
    </row>
    <row r="131" spans="1:16" ht="33" customHeight="1">
      <c r="A131" s="617"/>
      <c r="B131" s="617"/>
      <c r="C131" s="616"/>
      <c r="D131" s="617"/>
      <c r="E131" s="688" t="s">
        <v>263</v>
      </c>
      <c r="F131" s="689"/>
      <c r="G131" s="690"/>
      <c r="H131" s="648" t="s">
        <v>19</v>
      </c>
      <c r="I131" s="625"/>
      <c r="J131" s="617"/>
      <c r="K131" s="617"/>
      <c r="L131" s="617"/>
      <c r="M131" s="617"/>
      <c r="N131" s="617"/>
      <c r="O131" s="617"/>
      <c r="P131" s="617"/>
    </row>
    <row r="133" spans="1:16">
      <c r="E133" s="1093" t="str">
        <f>$H$126</f>
        <v>Начальник отдела ЖКК</v>
      </c>
      <c r="F133" s="1089"/>
      <c r="G133" s="1092" t="str">
        <f>$H$125</f>
        <v>Башаева Марина Юрьевна</v>
      </c>
      <c r="H133" s="1091"/>
    </row>
    <row r="134" spans="1:16">
      <c r="E134" s="1090" t="s">
        <v>2410</v>
      </c>
      <c r="G134" s="559" t="s">
        <v>2411</v>
      </c>
      <c r="H134" s="559" t="s">
        <v>2412</v>
      </c>
    </row>
  </sheetData>
  <sheetProtection formatColumns="0" formatRows="0" autoFilter="0"/>
  <mergeCells count="101">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L17:M17"/>
    <mergeCell ref="E18:H18"/>
    <mergeCell ref="E19:G19"/>
    <mergeCell ref="E20:G20"/>
    <mergeCell ref="E32:G32"/>
    <mergeCell ref="E23:G23"/>
    <mergeCell ref="E24:G24"/>
    <mergeCell ref="E25:G25"/>
    <mergeCell ref="E37:G37"/>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D111:D123"/>
    <mergeCell ref="E124:F130"/>
    <mergeCell ref="E131:G131"/>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23"/>
    <mergeCell ref="E91:H91"/>
    <mergeCell ref="E92:H92"/>
    <mergeCell ref="E106:F109"/>
  </mergeCells>
  <dataValidations count="24">
    <dataValidation type="list" allowBlank="1" showInputMessage="1" showErrorMessage="1" errorTitle="Внимание" error="Пожалуйста, выберите значение из списка!" sqref="H34 H61 H49 H55 H68 H75 H37:H40 H42:H43 H131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24:C128 C117:C118 C120">
      <formula1>990</formula1>
    </dataValidation>
    <dataValidation type="list" showDropDown="1" sqref="C26">
      <formula1>okopf_list</formula1>
    </dataValidation>
    <dataValidation type="list" showDropDown="1" sqref="C34 C37:C40 C42:C43 C49 C55 C61 C68 C75 C131">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formula1>YEAR_LIST</formula1>
    </dataValidation>
    <dataValidation type="list" showDropDown="1" sqref="C123">
      <formula1>period_list</formula1>
    </dataValidation>
    <dataValidation type="list" showDropDown="1" errorTitle="Ошибка" error="Выберите значение из списка" prompt="Выберите значение из списка" sqref="C114">
      <formula1>tariff_type_list</formula1>
    </dataValidation>
    <dataValidation type="list" allowBlank="1" showInputMessage="1" showErrorMessage="1" errorTitle="Ошибка" error="Выберите значение из списка" prompt="Выберите значение из списка" sqref="H122">
      <formula1>YEAR_LIST</formula1>
    </dataValidation>
    <dataValidation type="list" showDropDown="1" showInputMessage="1" showErrorMessage="1" errorTitle="Внимание" error="Пожалуйста, выберите значение из списка!" sqref="C121">
      <formula1>TARIFF_CALC_METHOD</formula1>
    </dataValidation>
    <dataValidation type="list" allowBlank="1" showInputMessage="1" showErrorMessage="1" errorTitle="Ошибка" error="Выберите значение из списка" prompt="Выберите значение из списка" sqref="H123">
      <formula1>period_list</formula1>
    </dataValidation>
    <dataValidation type="list" allowBlank="1" showInputMessage="1" showErrorMessage="1" errorTitle="Ошибка" error="Выберите значение из списка" prompt="Выберите значение из списка" sqref="H113">
      <formula1>VOTV_VTARIFF</formula1>
    </dataValidation>
    <dataValidation type="list" allowBlank="1" showInputMessage="1" showErrorMessage="1" errorTitle="Внимание" error="Пожалуйста, выберите значение из списка!" sqref="H121">
      <formula1>TARIFF_CALC_METHOD</formula1>
    </dataValidation>
    <dataValidation type="list" allowBlank="1" showInputMessage="1" showErrorMessage="1" errorTitle="Ошибка" error="Выберите значение из списка" prompt="Выберите значение из списка" sqref="H114">
      <formula1>tariff_type_list</formula1>
    </dataValidation>
    <dataValidation type="list" allowBlank="1" showInputMessage="1" showErrorMessage="1" errorTitle="Ошибка" error="Выберите значение из списка" prompt="Выберите значение из списка" sqref="H116">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K11" sqref="A11:XFD11"/>
      <selection pane="bottomLeft" activeCell="M34" sqref="M34"/>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1"/>
      <c r="B1" s="692"/>
      <c r="C1" s="692"/>
      <c r="D1" s="693"/>
      <c r="E1" s="692"/>
      <c r="F1" s="692"/>
      <c r="G1" s="692"/>
      <c r="H1" s="692"/>
      <c r="I1" s="692"/>
      <c r="J1" s="692"/>
      <c r="K1" s="692"/>
      <c r="L1" s="692"/>
      <c r="M1" s="692" t="s">
        <v>835</v>
      </c>
      <c r="N1" s="692" t="s">
        <v>836</v>
      </c>
      <c r="O1" s="692" t="s">
        <v>837</v>
      </c>
      <c r="P1" s="692"/>
    </row>
    <row r="2" spans="1:16" ht="12" hidden="1" customHeight="1">
      <c r="A2" s="691"/>
      <c r="B2" s="692"/>
      <c r="C2" s="692"/>
      <c r="D2" s="693"/>
      <c r="E2" s="692"/>
      <c r="F2" s="692"/>
      <c r="G2" s="692"/>
      <c r="H2" s="692"/>
      <c r="I2" s="692"/>
      <c r="J2" s="692"/>
      <c r="K2" s="692"/>
      <c r="L2" s="692"/>
      <c r="M2" s="692"/>
      <c r="N2" s="692"/>
      <c r="O2" s="692"/>
      <c r="P2" s="692"/>
    </row>
    <row r="3" spans="1:16" ht="12" hidden="1" customHeight="1">
      <c r="A3" s="691"/>
      <c r="B3" s="692"/>
      <c r="C3" s="692"/>
      <c r="D3" s="693"/>
      <c r="E3" s="692"/>
      <c r="F3" s="692"/>
      <c r="G3" s="692"/>
      <c r="H3" s="692"/>
      <c r="I3" s="692"/>
      <c r="J3" s="692"/>
      <c r="K3" s="692"/>
      <c r="L3" s="692"/>
      <c r="M3" s="692"/>
      <c r="N3" s="692"/>
      <c r="O3" s="692"/>
      <c r="P3" s="692"/>
    </row>
    <row r="4" spans="1:16" ht="12" hidden="1" customHeight="1">
      <c r="A4" s="691"/>
      <c r="B4" s="692"/>
      <c r="C4" s="692"/>
      <c r="D4" s="693"/>
      <c r="E4" s="692"/>
      <c r="F4" s="692"/>
      <c r="G4" s="692"/>
      <c r="H4" s="692"/>
      <c r="I4" s="692"/>
      <c r="J4" s="692"/>
      <c r="K4" s="692"/>
      <c r="L4" s="692"/>
      <c r="M4" s="692"/>
      <c r="N4" s="692"/>
      <c r="O4" s="692"/>
      <c r="P4" s="692"/>
    </row>
    <row r="5" spans="1:16" ht="12" hidden="1" customHeight="1">
      <c r="A5" s="691"/>
      <c r="B5" s="692"/>
      <c r="C5" s="692"/>
      <c r="D5" s="693"/>
      <c r="E5" s="692"/>
      <c r="F5" s="692"/>
      <c r="G5" s="692"/>
      <c r="H5" s="692"/>
      <c r="I5" s="692"/>
      <c r="J5" s="692"/>
      <c r="K5" s="692"/>
      <c r="L5" s="692"/>
      <c r="M5" s="692"/>
      <c r="N5" s="692"/>
      <c r="O5" s="692"/>
      <c r="P5" s="692"/>
    </row>
    <row r="6" spans="1:16" ht="12" hidden="1" customHeight="1">
      <c r="A6" s="691"/>
      <c r="B6" s="692"/>
      <c r="C6" s="692"/>
      <c r="D6" s="693"/>
      <c r="E6" s="692"/>
      <c r="F6" s="692"/>
      <c r="G6" s="692"/>
      <c r="H6" s="692"/>
      <c r="I6" s="692"/>
      <c r="J6" s="692"/>
      <c r="K6" s="692"/>
      <c r="L6" s="692"/>
      <c r="M6" s="692"/>
      <c r="N6" s="692"/>
      <c r="O6" s="692"/>
      <c r="P6" s="692"/>
    </row>
    <row r="7" spans="1:16" ht="12" hidden="1" customHeight="1">
      <c r="A7" s="691"/>
      <c r="B7" s="692"/>
      <c r="C7" s="692"/>
      <c r="D7" s="693"/>
      <c r="E7" s="692"/>
      <c r="F7" s="692"/>
      <c r="G7" s="692"/>
      <c r="H7" s="692"/>
      <c r="I7" s="692"/>
      <c r="J7" s="692"/>
      <c r="K7" s="692"/>
      <c r="L7" s="692"/>
      <c r="M7" s="692"/>
      <c r="N7" s="692"/>
      <c r="O7" s="692"/>
      <c r="P7" s="692"/>
    </row>
    <row r="8" spans="1:16" ht="12" hidden="1" customHeight="1">
      <c r="A8" s="691"/>
      <c r="B8" s="692"/>
      <c r="C8" s="692"/>
      <c r="D8" s="693"/>
      <c r="E8" s="692"/>
      <c r="F8" s="692"/>
      <c r="G8" s="692"/>
      <c r="H8" s="692"/>
      <c r="I8" s="692"/>
      <c r="J8" s="692"/>
      <c r="K8" s="692"/>
      <c r="L8" s="692"/>
      <c r="M8" s="692"/>
      <c r="N8" s="692"/>
      <c r="O8" s="692"/>
      <c r="P8" s="692"/>
    </row>
    <row r="9" spans="1:16" ht="12" hidden="1" customHeight="1">
      <c r="A9" s="691"/>
      <c r="B9" s="692"/>
      <c r="C9" s="692"/>
      <c r="D9" s="693"/>
      <c r="E9" s="692"/>
      <c r="F9" s="692"/>
      <c r="G9" s="692"/>
      <c r="H9" s="692"/>
      <c r="I9" s="692"/>
      <c r="J9" s="692"/>
      <c r="K9" s="692"/>
      <c r="L9" s="692"/>
      <c r="M9" s="692"/>
      <c r="N9" s="692"/>
      <c r="O9" s="692"/>
      <c r="P9" s="692"/>
    </row>
    <row r="10" spans="1:16" ht="12" hidden="1" customHeight="1">
      <c r="A10" s="691"/>
      <c r="B10" s="692"/>
      <c r="C10" s="692"/>
      <c r="D10" s="693"/>
      <c r="E10" s="692"/>
      <c r="F10" s="692"/>
      <c r="G10" s="692"/>
      <c r="H10" s="692"/>
      <c r="I10" s="692"/>
      <c r="J10" s="692"/>
      <c r="K10" s="692"/>
      <c r="L10" s="692"/>
      <c r="M10" s="692"/>
      <c r="N10" s="692"/>
      <c r="O10" s="692"/>
      <c r="P10" s="692"/>
    </row>
    <row r="11" spans="1:16" ht="15" hidden="1" customHeight="1">
      <c r="A11" s="691"/>
      <c r="B11" s="692"/>
      <c r="C11" s="692"/>
      <c r="D11" s="693"/>
      <c r="E11" s="693"/>
      <c r="F11" s="693"/>
      <c r="G11" s="693"/>
      <c r="H11" s="693"/>
      <c r="I11" s="693"/>
      <c r="J11" s="693"/>
      <c r="K11" s="693"/>
      <c r="L11" s="694"/>
      <c r="M11" s="695"/>
      <c r="N11" s="694"/>
      <c r="O11" s="694"/>
      <c r="P11" s="692"/>
    </row>
    <row r="12" spans="1:16" ht="30" customHeight="1">
      <c r="A12" s="691"/>
      <c r="B12" s="692"/>
      <c r="C12" s="693"/>
      <c r="D12" s="693"/>
      <c r="E12" s="693"/>
      <c r="F12" s="693"/>
      <c r="G12" s="693"/>
      <c r="H12" s="693"/>
      <c r="I12" s="693"/>
      <c r="J12" s="693"/>
      <c r="K12" s="693"/>
      <c r="L12" s="591" t="s">
        <v>1032</v>
      </c>
      <c r="M12" s="592"/>
      <c r="N12" s="592"/>
      <c r="O12" s="592"/>
      <c r="P12" s="592"/>
    </row>
    <row r="13" spans="1:16">
      <c r="A13" s="691"/>
      <c r="B13" s="692"/>
      <c r="C13" s="692"/>
      <c r="D13" s="693"/>
      <c r="E13" s="696"/>
      <c r="F13" s="696"/>
      <c r="G13" s="696"/>
      <c r="H13" s="696"/>
      <c r="I13" s="696"/>
      <c r="J13" s="696"/>
      <c r="K13" s="696"/>
      <c r="L13" s="696"/>
      <c r="M13" s="696"/>
      <c r="N13" s="696"/>
      <c r="O13" s="697"/>
      <c r="P13" s="697"/>
    </row>
    <row r="14" spans="1:16" ht="28.5" customHeight="1">
      <c r="A14" s="698"/>
      <c r="B14" s="692"/>
      <c r="C14" s="692"/>
      <c r="D14" s="693"/>
      <c r="E14" s="696"/>
      <c r="F14" s="696"/>
      <c r="G14" s="696"/>
      <c r="H14" s="696"/>
      <c r="I14" s="696"/>
      <c r="J14" s="696"/>
      <c r="K14" s="696"/>
      <c r="L14" s="699" t="s">
        <v>15</v>
      </c>
      <c r="M14" s="700" t="s">
        <v>264</v>
      </c>
      <c r="N14" s="700" t="s">
        <v>265</v>
      </c>
      <c r="O14" s="700" t="s">
        <v>266</v>
      </c>
      <c r="P14" s="701" t="s">
        <v>831</v>
      </c>
    </row>
    <row r="15" spans="1:16">
      <c r="A15" s="702" t="s">
        <v>17</v>
      </c>
      <c r="B15" s="692"/>
      <c r="C15" s="692"/>
      <c r="D15" s="693"/>
      <c r="E15" s="703"/>
      <c r="F15" s="703"/>
      <c r="G15" s="703"/>
      <c r="H15" s="703"/>
      <c r="I15" s="703"/>
      <c r="J15" s="703"/>
      <c r="K15" s="703"/>
      <c r="L15" s="704" t="s">
        <v>2393</v>
      </c>
      <c r="M15" s="705"/>
      <c r="N15" s="705"/>
      <c r="O15" s="705"/>
      <c r="P15" s="705"/>
    </row>
    <row r="16" spans="1:16" ht="22.5">
      <c r="A16" s="706">
        <v>1</v>
      </c>
      <c r="B16" s="692"/>
      <c r="C16" s="692"/>
      <c r="D16" s="707"/>
      <c r="E16" s="708"/>
      <c r="F16" s="708"/>
      <c r="G16" s="708"/>
      <c r="H16" s="708"/>
      <c r="I16" s="708"/>
      <c r="J16" s="708"/>
      <c r="K16" s="708"/>
      <c r="L16" s="709" t="s">
        <v>17</v>
      </c>
      <c r="M16" s="710" t="s">
        <v>2095</v>
      </c>
      <c r="N16" s="710" t="s">
        <v>2102</v>
      </c>
      <c r="O16" s="711" t="s">
        <v>2103</v>
      </c>
      <c r="P16" s="712"/>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MO_LIST_7</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Q45" sqref="Q45"/>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92"/>
      <c r="B1" s="692"/>
      <c r="C1" s="693"/>
      <c r="D1" s="693"/>
      <c r="E1" s="693"/>
      <c r="F1" s="693"/>
      <c r="G1" s="693"/>
      <c r="H1" s="693"/>
      <c r="I1" s="693"/>
      <c r="J1" s="693"/>
      <c r="K1" s="692"/>
      <c r="L1" s="692"/>
      <c r="M1" s="692"/>
      <c r="N1" s="692"/>
      <c r="O1" s="692"/>
      <c r="P1" s="692"/>
      <c r="Q1" s="692"/>
      <c r="R1" s="692"/>
      <c r="S1" s="692"/>
    </row>
    <row r="2" spans="1:19" ht="12" hidden="1" customHeight="1">
      <c r="A2" s="692"/>
      <c r="B2" s="692"/>
      <c r="C2" s="693"/>
      <c r="D2" s="693"/>
      <c r="E2" s="693"/>
      <c r="F2" s="693"/>
      <c r="G2" s="693"/>
      <c r="H2" s="693"/>
      <c r="I2" s="693"/>
      <c r="J2" s="693"/>
      <c r="K2" s="693"/>
      <c r="L2" s="693"/>
      <c r="M2" s="713"/>
      <c r="N2" s="713"/>
      <c r="O2" s="713"/>
      <c r="P2" s="713"/>
      <c r="Q2" s="692"/>
      <c r="R2" s="692"/>
      <c r="S2" s="713"/>
    </row>
    <row r="3" spans="1:19" ht="12" hidden="1" customHeight="1">
      <c r="A3" s="692"/>
      <c r="B3" s="692"/>
      <c r="C3" s="693"/>
      <c r="D3" s="693"/>
      <c r="E3" s="693"/>
      <c r="F3" s="693"/>
      <c r="G3" s="693"/>
      <c r="H3" s="693"/>
      <c r="I3" s="693"/>
      <c r="J3" s="693"/>
      <c r="K3" s="693"/>
      <c r="L3" s="693"/>
      <c r="M3" s="713"/>
      <c r="N3" s="713"/>
      <c r="O3" s="713"/>
      <c r="P3" s="713"/>
      <c r="Q3" s="692"/>
      <c r="R3" s="692"/>
      <c r="S3" s="713"/>
    </row>
    <row r="4" spans="1:19" ht="12" hidden="1" customHeight="1">
      <c r="A4" s="692"/>
      <c r="B4" s="692"/>
      <c r="C4" s="693"/>
      <c r="D4" s="693"/>
      <c r="E4" s="693"/>
      <c r="F4" s="693"/>
      <c r="G4" s="693"/>
      <c r="H4" s="693"/>
      <c r="I4" s="693"/>
      <c r="J4" s="693"/>
      <c r="K4" s="693"/>
      <c r="L4" s="693"/>
      <c r="M4" s="713"/>
      <c r="N4" s="713"/>
      <c r="O4" s="713"/>
      <c r="P4" s="713"/>
      <c r="Q4" s="692"/>
      <c r="R4" s="692"/>
      <c r="S4" s="713"/>
    </row>
    <row r="5" spans="1:19" ht="12" hidden="1" customHeight="1">
      <c r="A5" s="692"/>
      <c r="B5" s="692"/>
      <c r="C5" s="693"/>
      <c r="D5" s="693"/>
      <c r="E5" s="693"/>
      <c r="F5" s="693"/>
      <c r="G5" s="693"/>
      <c r="H5" s="693"/>
      <c r="I5" s="693"/>
      <c r="J5" s="693"/>
      <c r="K5" s="693"/>
      <c r="L5" s="693"/>
      <c r="M5" s="713"/>
      <c r="N5" s="713"/>
      <c r="O5" s="713"/>
      <c r="P5" s="713"/>
      <c r="Q5" s="692"/>
      <c r="R5" s="692"/>
      <c r="S5" s="713"/>
    </row>
    <row r="6" spans="1:19" ht="12" hidden="1" customHeight="1">
      <c r="A6" s="692"/>
      <c r="B6" s="692"/>
      <c r="C6" s="693"/>
      <c r="D6" s="693"/>
      <c r="E6" s="693"/>
      <c r="F6" s="693"/>
      <c r="G6" s="693"/>
      <c r="H6" s="693"/>
      <c r="I6" s="693"/>
      <c r="J6" s="693"/>
      <c r="K6" s="693"/>
      <c r="L6" s="693"/>
      <c r="M6" s="713"/>
      <c r="N6" s="713"/>
      <c r="O6" s="713"/>
      <c r="P6" s="713"/>
      <c r="Q6" s="692"/>
      <c r="R6" s="692"/>
      <c r="S6" s="713"/>
    </row>
    <row r="7" spans="1:19" ht="12" hidden="1" customHeight="1">
      <c r="A7" s="692"/>
      <c r="B7" s="692"/>
      <c r="C7" s="693"/>
      <c r="D7" s="693"/>
      <c r="E7" s="693"/>
      <c r="F7" s="693"/>
      <c r="G7" s="693"/>
      <c r="H7" s="693"/>
      <c r="I7" s="693"/>
      <c r="J7" s="693"/>
      <c r="K7" s="693"/>
      <c r="L7" s="693"/>
      <c r="M7" s="713"/>
      <c r="N7" s="713"/>
      <c r="O7" s="714" t="b">
        <v>1</v>
      </c>
      <c r="P7" s="714" t="b">
        <v>1</v>
      </c>
      <c r="Q7" s="692"/>
      <c r="R7" s="692"/>
      <c r="S7" s="713"/>
    </row>
    <row r="8" spans="1:19" ht="12" hidden="1" customHeight="1">
      <c r="A8" s="692"/>
      <c r="B8" s="692"/>
      <c r="C8" s="693"/>
      <c r="D8" s="693"/>
      <c r="E8" s="693"/>
      <c r="F8" s="693"/>
      <c r="G8" s="693"/>
      <c r="H8" s="693"/>
      <c r="I8" s="693"/>
      <c r="J8" s="693"/>
      <c r="K8" s="693"/>
      <c r="L8" s="693"/>
      <c r="M8" s="713"/>
      <c r="N8" s="713"/>
      <c r="O8" s="713"/>
      <c r="P8" s="713"/>
      <c r="Q8" s="692"/>
      <c r="R8" s="692"/>
      <c r="S8" s="713"/>
    </row>
    <row r="9" spans="1:19" ht="12" hidden="1" customHeight="1">
      <c r="A9" s="692"/>
      <c r="B9" s="692"/>
      <c r="C9" s="693"/>
      <c r="D9" s="693"/>
      <c r="E9" s="693"/>
      <c r="F9" s="693"/>
      <c r="G9" s="693"/>
      <c r="H9" s="693"/>
      <c r="I9" s="693"/>
      <c r="J9" s="693"/>
      <c r="K9" s="693"/>
      <c r="L9" s="693"/>
      <c r="M9" s="713"/>
      <c r="N9" s="713"/>
      <c r="O9" s="713"/>
      <c r="P9" s="713"/>
      <c r="Q9" s="692"/>
      <c r="R9" s="692"/>
      <c r="S9" s="713"/>
    </row>
    <row r="10" spans="1:19" ht="12" hidden="1" customHeight="1">
      <c r="A10" s="692"/>
      <c r="B10" s="692"/>
      <c r="C10" s="693"/>
      <c r="D10" s="693"/>
      <c r="E10" s="693"/>
      <c r="F10" s="693"/>
      <c r="G10" s="693"/>
      <c r="H10" s="693"/>
      <c r="I10" s="693"/>
      <c r="J10" s="693"/>
      <c r="K10" s="693"/>
      <c r="L10" s="693"/>
      <c r="M10" s="713"/>
      <c r="N10" s="713"/>
      <c r="O10" s="713"/>
      <c r="P10" s="713"/>
      <c r="Q10" s="692"/>
      <c r="R10" s="692"/>
      <c r="S10" s="713"/>
    </row>
    <row r="11" spans="1:19" ht="15" hidden="1" customHeight="1">
      <c r="A11" s="692"/>
      <c r="B11" s="692"/>
      <c r="C11" s="693"/>
      <c r="D11" s="693"/>
      <c r="E11" s="693"/>
      <c r="F11" s="693"/>
      <c r="G11" s="693"/>
      <c r="H11" s="693"/>
      <c r="I11" s="693"/>
      <c r="J11" s="693"/>
      <c r="K11" s="715"/>
      <c r="L11" s="715"/>
      <c r="M11" s="695"/>
      <c r="N11" s="715"/>
      <c r="O11" s="715"/>
      <c r="P11" s="715"/>
      <c r="Q11" s="692"/>
      <c r="R11" s="692"/>
      <c r="S11" s="715"/>
    </row>
    <row r="12" spans="1:19" ht="21" customHeight="1">
      <c r="A12" s="692"/>
      <c r="B12" s="693"/>
      <c r="C12" s="693"/>
      <c r="D12" s="693"/>
      <c r="E12" s="693"/>
      <c r="F12" s="693"/>
      <c r="G12" s="693"/>
      <c r="H12" s="693"/>
      <c r="I12" s="693"/>
      <c r="J12" s="693"/>
      <c r="K12" s="693"/>
      <c r="L12" s="593" t="s">
        <v>1033</v>
      </c>
      <c r="M12" s="594"/>
      <c r="N12" s="594"/>
      <c r="O12" s="594"/>
      <c r="P12" s="594"/>
      <c r="Q12" s="594"/>
      <c r="R12" s="594"/>
      <c r="S12" s="594"/>
    </row>
    <row r="13" spans="1:19" ht="9" customHeight="1">
      <c r="A13" s="692"/>
      <c r="B13" s="692"/>
      <c r="C13" s="693"/>
      <c r="D13" s="693"/>
      <c r="E13" s="693"/>
      <c r="F13" s="693"/>
      <c r="G13" s="693"/>
      <c r="H13" s="693"/>
      <c r="I13" s="693"/>
      <c r="J13" s="693"/>
      <c r="K13" s="696"/>
      <c r="L13" s="696"/>
      <c r="M13" s="696"/>
      <c r="N13" s="696"/>
      <c r="O13" s="696"/>
      <c r="P13" s="716"/>
      <c r="Q13" s="716"/>
      <c r="R13" s="717"/>
      <c r="S13" s="717"/>
    </row>
    <row r="14" spans="1:19" ht="21" customHeight="1">
      <c r="A14" s="692"/>
      <c r="B14" s="692"/>
      <c r="C14" s="693"/>
      <c r="D14" s="693"/>
      <c r="E14" s="693"/>
      <c r="F14" s="693"/>
      <c r="G14" s="693"/>
      <c r="H14" s="693"/>
      <c r="I14" s="693"/>
      <c r="J14" s="693"/>
      <c r="K14" s="696"/>
      <c r="L14" s="718" t="s">
        <v>15</v>
      </c>
      <c r="M14" s="718" t="s">
        <v>120</v>
      </c>
      <c r="N14" s="718" t="s">
        <v>141</v>
      </c>
      <c r="O14" s="719" t="s">
        <v>2395</v>
      </c>
      <c r="P14" s="720" t="s">
        <v>2396</v>
      </c>
      <c r="Q14" s="720" t="s">
        <v>2397</v>
      </c>
      <c r="R14" s="720" t="s">
        <v>2397</v>
      </c>
      <c r="S14" s="720" t="s">
        <v>2397</v>
      </c>
    </row>
    <row r="15" spans="1:19" s="67" customFormat="1" ht="36" customHeight="1">
      <c r="A15" s="721" t="s">
        <v>944</v>
      </c>
      <c r="B15" s="721"/>
      <c r="C15" s="721"/>
      <c r="D15" s="721"/>
      <c r="E15" s="721"/>
      <c r="F15" s="721"/>
      <c r="G15" s="721"/>
      <c r="H15" s="721"/>
      <c r="I15" s="721"/>
      <c r="J15" s="721"/>
      <c r="K15" s="721"/>
      <c r="L15" s="718"/>
      <c r="M15" s="718"/>
      <c r="N15" s="718"/>
      <c r="O15" s="720" t="s">
        <v>271</v>
      </c>
      <c r="P15" s="720" t="s">
        <v>271</v>
      </c>
      <c r="Q15" s="720" t="s">
        <v>272</v>
      </c>
      <c r="R15" s="720" t="s">
        <v>271</v>
      </c>
      <c r="S15" s="147" t="s">
        <v>108</v>
      </c>
    </row>
    <row r="16" spans="1:19" s="67" customFormat="1">
      <c r="A16" s="722" t="s">
        <v>17</v>
      </c>
      <c r="B16" s="721"/>
      <c r="C16" s="721"/>
      <c r="D16" s="721"/>
      <c r="E16" s="721"/>
      <c r="F16" s="721"/>
      <c r="G16" s="721"/>
      <c r="H16" s="721"/>
      <c r="I16" s="721"/>
      <c r="J16" s="721"/>
      <c r="K16" s="721"/>
      <c r="L16" s="723" t="s">
        <v>2393</v>
      </c>
      <c r="M16" s="704"/>
      <c r="N16" s="705"/>
      <c r="O16" s="705"/>
      <c r="P16" s="705"/>
      <c r="Q16" s="705"/>
      <c r="R16" s="705"/>
      <c r="S16" s="705"/>
    </row>
    <row r="17" spans="1:19" s="67" customFormat="1">
      <c r="A17" s="722" t="s">
        <v>17</v>
      </c>
      <c r="B17" s="721"/>
      <c r="C17" s="721"/>
      <c r="D17" s="721"/>
      <c r="E17" s="721"/>
      <c r="F17" s="721"/>
      <c r="G17" s="721"/>
      <c r="H17" s="721"/>
      <c r="I17" s="721"/>
      <c r="J17" s="721"/>
      <c r="K17" s="721"/>
      <c r="L17" s="724">
        <v>1</v>
      </c>
      <c r="M17" s="725" t="s">
        <v>280</v>
      </c>
      <c r="N17" s="726" t="s">
        <v>274</v>
      </c>
      <c r="O17" s="727"/>
      <c r="P17" s="728"/>
      <c r="Q17" s="728"/>
      <c r="R17" s="728"/>
      <c r="S17" s="729"/>
    </row>
    <row r="18" spans="1:19" s="67" customFormat="1">
      <c r="A18" s="722" t="s">
        <v>17</v>
      </c>
      <c r="B18" s="721"/>
      <c r="C18" s="721"/>
      <c r="D18" s="721"/>
      <c r="E18" s="721"/>
      <c r="F18" s="721"/>
      <c r="G18" s="721"/>
      <c r="H18" s="721"/>
      <c r="I18" s="721"/>
      <c r="J18" s="721"/>
      <c r="K18" s="721"/>
      <c r="L18" s="724">
        <v>2</v>
      </c>
      <c r="M18" s="725" t="s">
        <v>281</v>
      </c>
      <c r="N18" s="726" t="s">
        <v>274</v>
      </c>
      <c r="O18" s="727"/>
      <c r="P18" s="728"/>
      <c r="Q18" s="728"/>
      <c r="R18" s="730"/>
      <c r="S18" s="729"/>
    </row>
    <row r="19" spans="1:19" s="67" customFormat="1">
      <c r="A19" s="722" t="s">
        <v>17</v>
      </c>
      <c r="B19" s="721"/>
      <c r="C19" s="721"/>
      <c r="D19" s="721"/>
      <c r="E19" s="721"/>
      <c r="F19" s="721"/>
      <c r="G19" s="721"/>
      <c r="H19" s="721"/>
      <c r="I19" s="721"/>
      <c r="J19" s="721"/>
      <c r="K19" s="721"/>
      <c r="L19" s="724">
        <v>3</v>
      </c>
      <c r="M19" s="725" t="s">
        <v>282</v>
      </c>
      <c r="N19" s="726" t="s">
        <v>279</v>
      </c>
      <c r="O19" s="730">
        <v>3.8</v>
      </c>
      <c r="P19" s="730">
        <v>3.8</v>
      </c>
      <c r="Q19" s="730">
        <v>3.8</v>
      </c>
      <c r="R19" s="730">
        <v>3.8</v>
      </c>
      <c r="S19" s="730">
        <v>3.8</v>
      </c>
    </row>
    <row r="20" spans="1:19" s="67" customFormat="1">
      <c r="A20" s="722" t="s">
        <v>17</v>
      </c>
      <c r="B20" s="721"/>
      <c r="C20" s="721"/>
      <c r="D20" s="721"/>
      <c r="E20" s="721"/>
      <c r="F20" s="721"/>
      <c r="G20" s="721"/>
      <c r="H20" s="721"/>
      <c r="I20" s="721"/>
      <c r="J20" s="721"/>
      <c r="K20" s="721"/>
      <c r="L20" s="724"/>
      <c r="M20" s="725" t="s">
        <v>1002</v>
      </c>
      <c r="N20" s="726"/>
      <c r="O20" s="731"/>
      <c r="P20" s="732"/>
      <c r="Q20" s="732"/>
      <c r="R20" s="732"/>
      <c r="S20" s="733"/>
    </row>
    <row r="21" spans="1:19" s="67" customFormat="1">
      <c r="A21" s="721"/>
      <c r="B21" s="721"/>
      <c r="C21" s="721"/>
      <c r="D21" s="721"/>
      <c r="E21" s="721"/>
      <c r="F21" s="721"/>
      <c r="G21" s="721"/>
      <c r="H21" s="721"/>
      <c r="I21" s="721"/>
      <c r="J21" s="721"/>
      <c r="K21" s="721"/>
      <c r="L21" s="721"/>
      <c r="M21" s="721"/>
      <c r="N21" s="721"/>
      <c r="O21" s="721"/>
      <c r="P21" s="721"/>
      <c r="Q21" s="721"/>
      <c r="R21" s="721"/>
      <c r="S21" s="721"/>
    </row>
    <row r="22" spans="1:19" s="67" customFormat="1" ht="24" customHeight="1">
      <c r="A22" s="721"/>
      <c r="B22" s="721"/>
      <c r="C22" s="721"/>
      <c r="D22" s="721"/>
      <c r="E22" s="721"/>
      <c r="F22" s="721"/>
      <c r="G22" s="721"/>
      <c r="H22" s="721"/>
      <c r="I22" s="721"/>
      <c r="J22" s="721"/>
      <c r="K22" s="721"/>
      <c r="L22" s="734" t="s">
        <v>1034</v>
      </c>
      <c r="M22" s="735"/>
      <c r="N22" s="735"/>
      <c r="O22" s="735"/>
      <c r="P22" s="735"/>
      <c r="Q22" s="735"/>
      <c r="R22" s="735"/>
      <c r="S22" s="735"/>
    </row>
    <row r="23" spans="1:19" s="67" customFormat="1">
      <c r="A23" s="721"/>
      <c r="B23" s="721"/>
      <c r="C23" s="721"/>
      <c r="D23" s="721"/>
      <c r="E23" s="721"/>
      <c r="F23" s="721"/>
      <c r="G23" s="721"/>
      <c r="H23" s="721"/>
      <c r="I23" s="721"/>
      <c r="J23" s="721"/>
      <c r="K23" s="721"/>
      <c r="L23" s="736"/>
      <c r="M23" s="737"/>
      <c r="N23" s="737"/>
      <c r="O23" s="737"/>
      <c r="P23" s="737"/>
      <c r="Q23" s="737"/>
      <c r="R23" s="737"/>
      <c r="S23" s="737"/>
    </row>
    <row r="24" spans="1:19" s="67" customFormat="1" ht="45.75" customHeight="1">
      <c r="A24" s="721" t="s">
        <v>944</v>
      </c>
      <c r="B24" s="721"/>
      <c r="C24" s="721"/>
      <c r="D24" s="721"/>
      <c r="E24" s="721"/>
      <c r="F24" s="721"/>
      <c r="G24" s="721"/>
      <c r="H24" s="721"/>
      <c r="I24" s="721"/>
      <c r="J24" s="721"/>
      <c r="K24" s="721"/>
      <c r="L24" s="738" t="s">
        <v>15</v>
      </c>
      <c r="M24" s="739" t="s">
        <v>283</v>
      </c>
      <c r="N24" s="739" t="s">
        <v>284</v>
      </c>
      <c r="O24" s="740" t="s">
        <v>981</v>
      </c>
      <c r="P24" s="740"/>
      <c r="Q24" s="740"/>
      <c r="R24" s="739" t="s">
        <v>982</v>
      </c>
      <c r="S24" s="739" t="s">
        <v>285</v>
      </c>
    </row>
  </sheetData>
  <sheetProtection formatColumns="0" formatRows="0" autoFilter="0"/>
  <mergeCells count="8">
    <mergeCell ref="L12:S12"/>
    <mergeCell ref="L14:L15"/>
    <mergeCell ref="L22:S22"/>
    <mergeCell ref="O24:Q24"/>
    <mergeCell ref="P13:Q13"/>
    <mergeCell ref="M14:M15"/>
    <mergeCell ref="N14:N15"/>
    <mergeCell ref="O20:S20"/>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Q30" sqref="Q30"/>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41"/>
      <c r="B1" s="741"/>
      <c r="C1" s="741"/>
      <c r="D1" s="741"/>
      <c r="E1" s="741"/>
      <c r="F1" s="741"/>
      <c r="G1" s="741"/>
      <c r="H1" s="741"/>
      <c r="I1" s="741"/>
      <c r="J1" s="741"/>
      <c r="K1" s="741"/>
      <c r="L1" s="742"/>
      <c r="M1" s="743"/>
      <c r="N1" s="741"/>
      <c r="O1" s="741">
        <v>2022</v>
      </c>
      <c r="P1" s="741">
        <v>2022</v>
      </c>
      <c r="Q1" s="741">
        <v>2022</v>
      </c>
      <c r="R1" s="741">
        <v>2022</v>
      </c>
      <c r="S1" s="741">
        <v>2023</v>
      </c>
      <c r="T1" s="741">
        <v>2024</v>
      </c>
      <c r="U1" s="741">
        <v>2024</v>
      </c>
      <c r="V1" s="741">
        <v>2024</v>
      </c>
      <c r="W1" s="741">
        <v>2024</v>
      </c>
      <c r="X1" s="741">
        <v>2024</v>
      </c>
    </row>
    <row r="2" spans="1:24" hidden="1">
      <c r="A2" s="741"/>
      <c r="B2" s="741"/>
      <c r="C2" s="741"/>
      <c r="D2" s="741"/>
      <c r="E2" s="741"/>
      <c r="F2" s="741"/>
      <c r="G2" s="741"/>
      <c r="H2" s="741"/>
      <c r="I2" s="741"/>
      <c r="J2" s="741"/>
      <c r="K2" s="741"/>
      <c r="L2" s="742"/>
      <c r="M2" s="743"/>
      <c r="N2" s="741"/>
      <c r="O2" s="741" t="s">
        <v>271</v>
      </c>
      <c r="P2" s="741" t="s">
        <v>309</v>
      </c>
      <c r="Q2" s="741" t="s">
        <v>289</v>
      </c>
      <c r="R2" s="741" t="s">
        <v>108</v>
      </c>
      <c r="S2" s="741" t="s">
        <v>271</v>
      </c>
      <c r="T2" s="741" t="s">
        <v>272</v>
      </c>
      <c r="U2" s="741" t="s">
        <v>271</v>
      </c>
      <c r="V2" s="741" t="s">
        <v>290</v>
      </c>
      <c r="W2" s="741" t="s">
        <v>291</v>
      </c>
      <c r="X2" s="741" t="s">
        <v>108</v>
      </c>
    </row>
    <row r="3" spans="1:24" hidden="1">
      <c r="A3" s="741"/>
      <c r="B3" s="741"/>
      <c r="C3" s="741"/>
      <c r="D3" s="741"/>
      <c r="E3" s="741"/>
      <c r="F3" s="741"/>
      <c r="G3" s="741"/>
      <c r="H3" s="741"/>
      <c r="I3" s="741"/>
      <c r="J3" s="741"/>
      <c r="K3" s="741"/>
      <c r="L3" s="742"/>
      <c r="M3" s="743"/>
      <c r="N3" s="741"/>
      <c r="O3" s="741" t="s">
        <v>2398</v>
      </c>
      <c r="P3" s="741" t="s">
        <v>2399</v>
      </c>
      <c r="Q3" s="741" t="s">
        <v>2400</v>
      </c>
      <c r="R3" s="741" t="s">
        <v>2401</v>
      </c>
      <c r="S3" s="741" t="s">
        <v>2402</v>
      </c>
      <c r="T3" s="741" t="s">
        <v>2403</v>
      </c>
      <c r="U3" s="741" t="s">
        <v>2404</v>
      </c>
      <c r="V3" s="741" t="s">
        <v>2405</v>
      </c>
      <c r="W3" s="741" t="s">
        <v>2406</v>
      </c>
      <c r="X3" s="741" t="s">
        <v>2407</v>
      </c>
    </row>
    <row r="4" spans="1:24" hidden="1">
      <c r="A4" s="741"/>
      <c r="B4" s="741"/>
      <c r="C4" s="741"/>
      <c r="D4" s="741"/>
      <c r="E4" s="741"/>
      <c r="F4" s="741"/>
      <c r="G4" s="741"/>
      <c r="H4" s="741"/>
      <c r="I4" s="741"/>
      <c r="J4" s="741"/>
      <c r="K4" s="741"/>
      <c r="L4" s="742"/>
      <c r="M4" s="743"/>
      <c r="N4" s="741"/>
      <c r="O4" s="741"/>
      <c r="P4" s="741"/>
      <c r="Q4" s="741"/>
      <c r="R4" s="741"/>
      <c r="S4" s="741"/>
      <c r="T4" s="741"/>
      <c r="U4" s="741"/>
      <c r="V4" s="741"/>
      <c r="W4" s="741"/>
      <c r="X4" s="741"/>
    </row>
    <row r="5" spans="1:24" hidden="1">
      <c r="A5" s="741"/>
      <c r="B5" s="741"/>
      <c r="C5" s="741"/>
      <c r="D5" s="741"/>
      <c r="E5" s="741"/>
      <c r="F5" s="741"/>
      <c r="G5" s="741"/>
      <c r="H5" s="741"/>
      <c r="I5" s="741"/>
      <c r="J5" s="741"/>
      <c r="K5" s="741"/>
      <c r="L5" s="742"/>
      <c r="M5" s="743"/>
      <c r="N5" s="741"/>
      <c r="O5" s="741"/>
      <c r="P5" s="741"/>
      <c r="Q5" s="741"/>
      <c r="R5" s="741"/>
      <c r="S5" s="741"/>
      <c r="T5" s="741"/>
      <c r="U5" s="741"/>
      <c r="V5" s="741"/>
      <c r="W5" s="741"/>
      <c r="X5" s="741"/>
    </row>
    <row r="6" spans="1:24" hidden="1">
      <c r="A6" s="741"/>
      <c r="B6" s="741"/>
      <c r="C6" s="741"/>
      <c r="D6" s="741"/>
      <c r="E6" s="741"/>
      <c r="F6" s="741"/>
      <c r="G6" s="741"/>
      <c r="H6" s="741"/>
      <c r="I6" s="741"/>
      <c r="J6" s="741"/>
      <c r="K6" s="741"/>
      <c r="L6" s="742"/>
      <c r="M6" s="743"/>
      <c r="N6" s="741"/>
      <c r="O6" s="741"/>
      <c r="P6" s="741"/>
      <c r="Q6" s="741"/>
      <c r="R6" s="741"/>
      <c r="S6" s="741"/>
      <c r="T6" s="741"/>
      <c r="U6" s="741"/>
      <c r="V6" s="741"/>
      <c r="W6" s="741"/>
      <c r="X6" s="741"/>
    </row>
    <row r="7" spans="1:24" hidden="1">
      <c r="A7" s="741"/>
      <c r="B7" s="741"/>
      <c r="C7" s="741"/>
      <c r="D7" s="741"/>
      <c r="E7" s="741"/>
      <c r="F7" s="741"/>
      <c r="G7" s="741"/>
      <c r="H7" s="741"/>
      <c r="I7" s="741"/>
      <c r="J7" s="741"/>
      <c r="K7" s="741"/>
      <c r="L7" s="742"/>
      <c r="M7" s="743"/>
      <c r="N7" s="741"/>
      <c r="O7" s="714" t="b">
        <v>1</v>
      </c>
      <c r="P7" s="714" t="b">
        <v>1</v>
      </c>
      <c r="Q7" s="714" t="b">
        <v>1</v>
      </c>
      <c r="R7" s="714" t="b">
        <v>1</v>
      </c>
      <c r="S7" s="714" t="b">
        <v>1</v>
      </c>
      <c r="T7" s="741"/>
      <c r="U7" s="741"/>
      <c r="V7" s="741"/>
      <c r="W7" s="741"/>
      <c r="X7" s="741"/>
    </row>
    <row r="8" spans="1:24" hidden="1">
      <c r="A8" s="741"/>
      <c r="B8" s="741"/>
      <c r="C8" s="741"/>
      <c r="D8" s="741"/>
      <c r="E8" s="741"/>
      <c r="F8" s="741"/>
      <c r="G8" s="741"/>
      <c r="H8" s="741"/>
      <c r="I8" s="741"/>
      <c r="J8" s="741"/>
      <c r="K8" s="741"/>
      <c r="L8" s="742"/>
      <c r="M8" s="743"/>
      <c r="N8" s="741"/>
      <c r="O8" s="741"/>
      <c r="P8" s="741"/>
      <c r="Q8" s="741"/>
      <c r="R8" s="741"/>
      <c r="S8" s="741"/>
      <c r="T8" s="741"/>
      <c r="U8" s="741"/>
      <c r="V8" s="741"/>
      <c r="W8" s="741"/>
      <c r="X8" s="741"/>
    </row>
    <row r="9" spans="1:24" hidden="1">
      <c r="A9" s="741"/>
      <c r="B9" s="741"/>
      <c r="C9" s="741"/>
      <c r="D9" s="741"/>
      <c r="E9" s="741"/>
      <c r="F9" s="741"/>
      <c r="G9" s="741"/>
      <c r="H9" s="741"/>
      <c r="I9" s="741"/>
      <c r="J9" s="741"/>
      <c r="K9" s="741"/>
      <c r="L9" s="742"/>
      <c r="M9" s="743"/>
      <c r="N9" s="741"/>
      <c r="O9" s="741"/>
      <c r="P9" s="741"/>
      <c r="Q9" s="741"/>
      <c r="R9" s="741"/>
      <c r="S9" s="741"/>
      <c r="T9" s="741"/>
      <c r="U9" s="741"/>
      <c r="V9" s="741"/>
      <c r="W9" s="741"/>
      <c r="X9" s="741"/>
    </row>
    <row r="10" spans="1:24" hidden="1">
      <c r="A10" s="741"/>
      <c r="B10" s="741"/>
      <c r="C10" s="741"/>
      <c r="D10" s="741"/>
      <c r="E10" s="741"/>
      <c r="F10" s="741"/>
      <c r="G10" s="741"/>
      <c r="H10" s="741"/>
      <c r="I10" s="741"/>
      <c r="J10" s="741"/>
      <c r="K10" s="741"/>
      <c r="L10" s="742"/>
      <c r="M10" s="743"/>
      <c r="N10" s="741"/>
      <c r="O10" s="741"/>
      <c r="P10" s="741"/>
      <c r="Q10" s="741"/>
      <c r="R10" s="741"/>
      <c r="S10" s="741"/>
      <c r="T10" s="741"/>
      <c r="U10" s="741"/>
      <c r="V10" s="741"/>
      <c r="W10" s="741"/>
      <c r="X10" s="741"/>
    </row>
    <row r="11" spans="1:24" s="71" customFormat="1" ht="15" hidden="1" customHeight="1">
      <c r="A11" s="744"/>
      <c r="B11" s="744"/>
      <c r="C11" s="744"/>
      <c r="D11" s="744"/>
      <c r="E11" s="744"/>
      <c r="F11" s="744"/>
      <c r="G11" s="744"/>
      <c r="H11" s="744"/>
      <c r="I11" s="744"/>
      <c r="J11" s="744"/>
      <c r="K11" s="745"/>
      <c r="L11" s="746"/>
      <c r="M11" s="695"/>
      <c r="N11" s="747"/>
      <c r="O11" s="748"/>
      <c r="P11" s="744"/>
      <c r="Q11" s="744"/>
      <c r="R11" s="744"/>
      <c r="S11" s="744"/>
      <c r="T11" s="744"/>
      <c r="U11" s="744"/>
      <c r="V11" s="744"/>
      <c r="W11" s="744"/>
      <c r="X11" s="744"/>
    </row>
    <row r="12" spans="1:24" ht="22.5" customHeight="1">
      <c r="A12" s="741"/>
      <c r="B12" s="741"/>
      <c r="C12" s="741"/>
      <c r="D12" s="741"/>
      <c r="E12" s="741"/>
      <c r="F12" s="741"/>
      <c r="G12" s="741"/>
      <c r="H12" s="741"/>
      <c r="I12" s="741"/>
      <c r="J12" s="741"/>
      <c r="K12" s="741"/>
      <c r="L12" s="369" t="s">
        <v>1035</v>
      </c>
      <c r="M12" s="170"/>
      <c r="N12" s="170"/>
      <c r="O12" s="170"/>
      <c r="P12" s="170"/>
      <c r="Q12" s="170"/>
      <c r="R12" s="170"/>
      <c r="S12" s="171"/>
      <c r="T12" s="171"/>
      <c r="U12" s="171"/>
      <c r="V12" s="171"/>
      <c r="W12" s="171"/>
      <c r="X12" s="171"/>
    </row>
    <row r="13" spans="1:24" s="73" customFormat="1">
      <c r="A13" s="749"/>
      <c r="B13" s="749"/>
      <c r="C13" s="749"/>
      <c r="D13" s="749"/>
      <c r="E13" s="749"/>
      <c r="F13" s="749"/>
      <c r="G13" s="749"/>
      <c r="H13" s="749"/>
      <c r="I13" s="749"/>
      <c r="J13" s="749"/>
      <c r="K13" s="750"/>
      <c r="L13" s="751"/>
      <c r="M13" s="752"/>
      <c r="N13" s="753"/>
      <c r="O13" s="754"/>
      <c r="P13" s="749"/>
      <c r="Q13" s="749"/>
      <c r="R13" s="749"/>
      <c r="S13" s="749"/>
      <c r="T13" s="749"/>
      <c r="U13" s="749"/>
      <c r="V13" s="749"/>
      <c r="W13" s="749"/>
      <c r="X13" s="749"/>
    </row>
    <row r="14" spans="1:24" ht="15" customHeight="1">
      <c r="A14" s="741"/>
      <c r="B14" s="741"/>
      <c r="C14" s="741"/>
      <c r="D14" s="741"/>
      <c r="E14" s="741"/>
      <c r="F14" s="741"/>
      <c r="G14" s="741"/>
      <c r="H14" s="741"/>
      <c r="I14" s="741"/>
      <c r="J14" s="741"/>
      <c r="K14" s="741"/>
      <c r="L14" s="755" t="s">
        <v>15</v>
      </c>
      <c r="M14" s="755" t="s">
        <v>288</v>
      </c>
      <c r="N14" s="755" t="s">
        <v>141</v>
      </c>
      <c r="O14" s="756" t="s">
        <v>2395</v>
      </c>
      <c r="P14" s="756" t="s">
        <v>2395</v>
      </c>
      <c r="Q14" s="756" t="s">
        <v>2395</v>
      </c>
      <c r="R14" s="756" t="s">
        <v>2395</v>
      </c>
      <c r="S14" s="756" t="s">
        <v>2396</v>
      </c>
      <c r="T14" s="756" t="s">
        <v>2397</v>
      </c>
      <c r="U14" s="756" t="s">
        <v>2397</v>
      </c>
      <c r="V14" s="756" t="s">
        <v>2397</v>
      </c>
      <c r="W14" s="756" t="s">
        <v>2397</v>
      </c>
      <c r="X14" s="756" t="s">
        <v>2397</v>
      </c>
    </row>
    <row r="15" spans="1:24" ht="69" customHeight="1">
      <c r="A15" s="741" t="s">
        <v>944</v>
      </c>
      <c r="B15" s="741"/>
      <c r="C15" s="741"/>
      <c r="D15" s="741"/>
      <c r="E15" s="741"/>
      <c r="F15" s="741"/>
      <c r="G15" s="741"/>
      <c r="H15" s="741"/>
      <c r="I15" s="741"/>
      <c r="J15" s="741"/>
      <c r="K15" s="741"/>
      <c r="L15" s="755"/>
      <c r="M15" s="755"/>
      <c r="N15" s="755"/>
      <c r="O15" s="161" t="s">
        <v>271</v>
      </c>
      <c r="P15" s="757" t="s">
        <v>309</v>
      </c>
      <c r="Q15" s="162" t="s">
        <v>289</v>
      </c>
      <c r="R15" s="162" t="s">
        <v>108</v>
      </c>
      <c r="S15" s="163" t="s">
        <v>271</v>
      </c>
      <c r="T15" s="161" t="s">
        <v>272</v>
      </c>
      <c r="U15" s="162" t="s">
        <v>271</v>
      </c>
      <c r="V15" s="164" t="s">
        <v>290</v>
      </c>
      <c r="W15" s="164" t="s">
        <v>291</v>
      </c>
      <c r="X15" s="162" t="s">
        <v>108</v>
      </c>
    </row>
    <row r="16" spans="1:24" s="90" customFormat="1">
      <c r="A16" s="722" t="s">
        <v>17</v>
      </c>
      <c r="B16" s="758"/>
      <c r="C16" s="758"/>
      <c r="D16" s="758"/>
      <c r="E16" s="758"/>
      <c r="F16" s="758"/>
      <c r="G16" s="758"/>
      <c r="H16" s="758"/>
      <c r="I16" s="758"/>
      <c r="J16" s="758"/>
      <c r="K16" s="758"/>
      <c r="L16" s="723" t="s">
        <v>2393</v>
      </c>
      <c r="M16" s="704"/>
      <c r="N16" s="705"/>
      <c r="O16" s="705"/>
      <c r="P16" s="705"/>
      <c r="Q16" s="705"/>
      <c r="R16" s="705"/>
      <c r="S16" s="705"/>
      <c r="T16" s="705"/>
      <c r="U16" s="705"/>
      <c r="V16" s="705"/>
      <c r="W16" s="705"/>
      <c r="X16" s="705"/>
    </row>
    <row r="17" spans="1:24">
      <c r="A17" s="759" t="s">
        <v>17</v>
      </c>
      <c r="B17" s="741" t="s">
        <v>1001</v>
      </c>
      <c r="C17" s="741"/>
      <c r="D17" s="741"/>
      <c r="E17" s="741"/>
      <c r="F17" s="741"/>
      <c r="G17" s="741"/>
      <c r="H17" s="741"/>
      <c r="I17" s="741"/>
      <c r="J17" s="741"/>
      <c r="K17" s="741"/>
      <c r="L17" s="760"/>
      <c r="M17" s="761" t="s">
        <v>150</v>
      </c>
      <c r="N17" s="762"/>
      <c r="O17" s="762"/>
      <c r="P17" s="762"/>
      <c r="Q17" s="762"/>
      <c r="R17" s="762"/>
      <c r="S17" s="763">
        <v>1.139</v>
      </c>
      <c r="T17" s="763">
        <v>1.06</v>
      </c>
      <c r="U17" s="763">
        <v>1.06</v>
      </c>
      <c r="V17" s="762"/>
      <c r="W17" s="762"/>
      <c r="X17" s="762"/>
    </row>
    <row r="18" spans="1:24" ht="0.2" customHeight="1">
      <c r="A18" s="759" t="s">
        <v>17</v>
      </c>
      <c r="B18" s="741" t="s">
        <v>998</v>
      </c>
      <c r="C18" s="741"/>
      <c r="D18" s="741"/>
      <c r="E18" s="741"/>
      <c r="F18" s="741"/>
      <c r="G18" s="741" t="b">
        <v>0</v>
      </c>
      <c r="H18" s="741"/>
      <c r="I18" s="741"/>
      <c r="J18" s="741"/>
      <c r="K18" s="741"/>
      <c r="L18" s="764">
        <v>1</v>
      </c>
      <c r="M18" s="765" t="s">
        <v>292</v>
      </c>
      <c r="N18" s="766" t="s">
        <v>142</v>
      </c>
      <c r="O18" s="767"/>
      <c r="P18" s="767"/>
      <c r="Q18" s="767"/>
      <c r="R18" s="768"/>
      <c r="S18" s="767"/>
      <c r="T18" s="767"/>
      <c r="U18" s="767"/>
      <c r="V18" s="329">
        <v>0</v>
      </c>
      <c r="W18" s="324">
        <v>0</v>
      </c>
      <c r="X18" s="768"/>
    </row>
    <row r="19" spans="1:24">
      <c r="A19" s="759" t="s">
        <v>17</v>
      </c>
      <c r="B19" s="741" t="s">
        <v>999</v>
      </c>
      <c r="C19" s="741"/>
      <c r="D19" s="741"/>
      <c r="E19" s="741"/>
      <c r="F19" s="741"/>
      <c r="G19" s="741"/>
      <c r="H19" s="741"/>
      <c r="I19" s="741"/>
      <c r="J19" s="741"/>
      <c r="K19" s="741"/>
      <c r="L19" s="764">
        <v>2</v>
      </c>
      <c r="M19" s="769" t="s">
        <v>151</v>
      </c>
      <c r="N19" s="766" t="s">
        <v>142</v>
      </c>
      <c r="O19" s="767">
        <v>6.7</v>
      </c>
      <c r="P19" s="767">
        <v>6.7</v>
      </c>
      <c r="Q19" s="767">
        <v>6.7</v>
      </c>
      <c r="R19" s="768"/>
      <c r="S19" s="767">
        <v>13.9</v>
      </c>
      <c r="T19" s="767">
        <v>6</v>
      </c>
      <c r="U19" s="767">
        <v>6</v>
      </c>
      <c r="V19" s="329">
        <v>0.43165467625899279</v>
      </c>
      <c r="W19" s="324">
        <v>0</v>
      </c>
      <c r="X19" s="768"/>
    </row>
    <row r="20" spans="1:24">
      <c r="A20" s="759" t="s">
        <v>17</v>
      </c>
      <c r="B20" s="741"/>
      <c r="C20" s="741"/>
      <c r="D20" s="741"/>
      <c r="E20" s="741"/>
      <c r="F20" s="741"/>
      <c r="G20" s="741"/>
      <c r="H20" s="741"/>
      <c r="I20" s="741"/>
      <c r="J20" s="741"/>
      <c r="K20" s="741"/>
      <c r="L20" s="764">
        <v>3</v>
      </c>
      <c r="M20" s="765" t="s">
        <v>293</v>
      </c>
      <c r="N20" s="766" t="s">
        <v>142</v>
      </c>
      <c r="O20" s="767">
        <v>3.5</v>
      </c>
      <c r="P20" s="767">
        <v>3.5</v>
      </c>
      <c r="Q20" s="767">
        <v>3.5</v>
      </c>
      <c r="R20" s="768"/>
      <c r="S20" s="767">
        <v>3.5</v>
      </c>
      <c r="T20" s="767">
        <v>5</v>
      </c>
      <c r="U20" s="767">
        <v>5</v>
      </c>
      <c r="V20" s="329">
        <v>1.4285714285714286</v>
      </c>
      <c r="W20" s="324">
        <v>0</v>
      </c>
      <c r="X20" s="768"/>
    </row>
    <row r="21" spans="1:24" ht="0.2" customHeight="1">
      <c r="A21" s="759" t="s">
        <v>17</v>
      </c>
      <c r="B21" s="741" t="s">
        <v>1000</v>
      </c>
      <c r="C21" s="741"/>
      <c r="D21" s="741"/>
      <c r="E21" s="741"/>
      <c r="F21" s="741"/>
      <c r="G21" s="741" t="b">
        <v>0</v>
      </c>
      <c r="H21" s="741"/>
      <c r="I21" s="741"/>
      <c r="J21" s="741"/>
      <c r="K21" s="741"/>
      <c r="L21" s="764">
        <v>4</v>
      </c>
      <c r="M21" s="769" t="s">
        <v>294</v>
      </c>
      <c r="N21" s="766" t="s">
        <v>142</v>
      </c>
      <c r="O21" s="770"/>
      <c r="P21" s="771"/>
      <c r="Q21" s="772"/>
      <c r="R21" s="773"/>
      <c r="S21" s="770"/>
      <c r="T21" s="771"/>
      <c r="U21" s="771"/>
      <c r="V21" s="329">
        <v>0</v>
      </c>
      <c r="W21" s="324">
        <v>0</v>
      </c>
      <c r="X21" s="773"/>
    </row>
    <row r="22" spans="1:24">
      <c r="A22" s="759" t="s">
        <v>17</v>
      </c>
      <c r="B22" s="741"/>
      <c r="C22" s="741"/>
      <c r="D22" s="741"/>
      <c r="E22" s="741"/>
      <c r="F22" s="741"/>
      <c r="G22" s="741"/>
      <c r="H22" s="741"/>
      <c r="I22" s="741"/>
      <c r="J22" s="741"/>
      <c r="K22" s="741"/>
      <c r="L22" s="760"/>
      <c r="M22" s="761" t="s">
        <v>295</v>
      </c>
      <c r="N22" s="762"/>
      <c r="O22" s="774"/>
      <c r="P22" s="774"/>
      <c r="Q22" s="774"/>
      <c r="R22" s="775"/>
      <c r="S22" s="774"/>
      <c r="T22" s="774"/>
      <c r="U22" s="774"/>
      <c r="V22" s="776"/>
      <c r="W22" s="774"/>
      <c r="X22" s="775"/>
    </row>
    <row r="23" spans="1:24">
      <c r="A23" s="759" t="s">
        <v>17</v>
      </c>
      <c r="B23" s="741" t="s">
        <v>1003</v>
      </c>
      <c r="C23" s="741"/>
      <c r="D23" s="741"/>
      <c r="E23" s="741"/>
      <c r="F23" s="741"/>
      <c r="G23" s="741"/>
      <c r="H23" s="741"/>
      <c r="I23" s="741"/>
      <c r="J23" s="741"/>
      <c r="K23" s="741"/>
      <c r="L23" s="764">
        <v>1</v>
      </c>
      <c r="M23" s="769" t="s">
        <v>296</v>
      </c>
      <c r="N23" s="766" t="s">
        <v>142</v>
      </c>
      <c r="O23" s="777">
        <v>30.2</v>
      </c>
      <c r="P23" s="777">
        <v>30.2</v>
      </c>
      <c r="Q23" s="777">
        <v>30.2</v>
      </c>
      <c r="R23" s="768"/>
      <c r="S23" s="777">
        <v>30.2</v>
      </c>
      <c r="T23" s="777">
        <v>30.2</v>
      </c>
      <c r="U23" s="777">
        <v>30.2</v>
      </c>
      <c r="V23" s="329">
        <v>1</v>
      </c>
      <c r="W23" s="324">
        <v>0</v>
      </c>
      <c r="X23" s="768"/>
    </row>
    <row r="24" spans="1:24">
      <c r="A24" s="759" t="s">
        <v>17</v>
      </c>
      <c r="B24" s="741"/>
      <c r="C24" s="741"/>
      <c r="D24" s="741"/>
      <c r="E24" s="741"/>
      <c r="F24" s="741"/>
      <c r="G24" s="741"/>
      <c r="H24" s="741"/>
      <c r="I24" s="741"/>
      <c r="J24" s="741"/>
      <c r="K24" s="741"/>
      <c r="L24" s="764">
        <v>2</v>
      </c>
      <c r="M24" s="769" t="s">
        <v>297</v>
      </c>
      <c r="N24" s="766" t="s">
        <v>142</v>
      </c>
      <c r="O24" s="777">
        <v>1.2</v>
      </c>
      <c r="P24" s="777">
        <v>1.2</v>
      </c>
      <c r="Q24" s="777">
        <v>1.2</v>
      </c>
      <c r="R24" s="768"/>
      <c r="S24" s="777">
        <v>1.2</v>
      </c>
      <c r="T24" s="777">
        <v>1.2</v>
      </c>
      <c r="U24" s="777">
        <v>1.2</v>
      </c>
      <c r="V24" s="329">
        <v>1</v>
      </c>
      <c r="W24" s="324">
        <v>0</v>
      </c>
      <c r="X24" s="768"/>
    </row>
    <row r="25" spans="1:24">
      <c r="A25" s="759" t="s">
        <v>17</v>
      </c>
      <c r="B25" s="741"/>
      <c r="C25" s="741"/>
      <c r="D25" s="741"/>
      <c r="E25" s="741"/>
      <c r="F25" s="741"/>
      <c r="G25" s="741"/>
      <c r="H25" s="741"/>
      <c r="I25" s="741"/>
      <c r="J25" s="741"/>
      <c r="K25" s="741"/>
      <c r="L25" s="166">
        <v>3</v>
      </c>
      <c r="M25" s="167" t="s">
        <v>298</v>
      </c>
      <c r="N25" s="778"/>
      <c r="O25" s="321"/>
      <c r="P25" s="324"/>
      <c r="Q25" s="326"/>
      <c r="R25" s="311"/>
      <c r="S25" s="321"/>
      <c r="T25" s="324"/>
      <c r="U25" s="324"/>
      <c r="V25" s="329"/>
      <c r="W25" s="324"/>
      <c r="X25" s="311"/>
    </row>
    <row r="26" spans="1:24" ht="22.5">
      <c r="A26" s="759" t="s">
        <v>17</v>
      </c>
      <c r="B26" s="741"/>
      <c r="C26" s="741"/>
      <c r="D26" s="741"/>
      <c r="E26" s="741"/>
      <c r="F26" s="741"/>
      <c r="G26" s="741"/>
      <c r="H26" s="741"/>
      <c r="I26" s="741"/>
      <c r="J26" s="741"/>
      <c r="K26" s="741"/>
      <c r="L26" s="779" t="s">
        <v>843</v>
      </c>
      <c r="M26" s="780" t="s">
        <v>299</v>
      </c>
      <c r="N26" s="778" t="s">
        <v>300</v>
      </c>
      <c r="O26" s="767">
        <v>186</v>
      </c>
      <c r="P26" s="777">
        <v>186</v>
      </c>
      <c r="Q26" s="781">
        <v>186</v>
      </c>
      <c r="R26" s="768"/>
      <c r="S26" s="767">
        <v>214</v>
      </c>
      <c r="T26" s="777">
        <v>246</v>
      </c>
      <c r="U26" s="777">
        <v>246</v>
      </c>
      <c r="V26" s="329">
        <v>1.1495327102803738</v>
      </c>
      <c r="W26" s="324">
        <v>0</v>
      </c>
      <c r="X26" s="768"/>
    </row>
    <row r="27" spans="1:24" ht="22.5">
      <c r="A27" s="759" t="s">
        <v>17</v>
      </c>
      <c r="B27" s="741"/>
      <c r="C27" s="741"/>
      <c r="D27" s="741"/>
      <c r="E27" s="741"/>
      <c r="F27" s="741"/>
      <c r="G27" s="741"/>
      <c r="H27" s="741"/>
      <c r="I27" s="741"/>
      <c r="J27" s="741"/>
      <c r="K27" s="741"/>
      <c r="L27" s="779" t="s">
        <v>844</v>
      </c>
      <c r="M27" s="780" t="s">
        <v>301</v>
      </c>
      <c r="N27" s="778" t="s">
        <v>300</v>
      </c>
      <c r="O27" s="767">
        <v>1064.8800000000001</v>
      </c>
      <c r="P27" s="767">
        <v>1064.8800000000001</v>
      </c>
      <c r="Q27" s="767">
        <v>1064.8800000000001</v>
      </c>
      <c r="R27" s="768"/>
      <c r="S27" s="767">
        <v>1064.8800000000001</v>
      </c>
      <c r="T27" s="777">
        <v>1224.96</v>
      </c>
      <c r="U27" s="777">
        <v>1224.96</v>
      </c>
      <c r="V27" s="329">
        <v>1.1503267973856208</v>
      </c>
      <c r="W27" s="324">
        <v>0</v>
      </c>
      <c r="X27" s="768"/>
    </row>
    <row r="28" spans="1:24" ht="22.5">
      <c r="A28" s="759" t="s">
        <v>17</v>
      </c>
      <c r="B28" s="741"/>
      <c r="C28" s="741"/>
      <c r="D28" s="741"/>
      <c r="E28" s="741"/>
      <c r="F28" s="741"/>
      <c r="G28" s="741"/>
      <c r="H28" s="741"/>
      <c r="I28" s="741"/>
      <c r="J28" s="741"/>
      <c r="K28" s="741"/>
      <c r="L28" s="779" t="s">
        <v>845</v>
      </c>
      <c r="M28" s="780" t="s">
        <v>302</v>
      </c>
      <c r="N28" s="778" t="s">
        <v>300</v>
      </c>
      <c r="O28" s="767">
        <v>186</v>
      </c>
      <c r="P28" s="777">
        <v>186</v>
      </c>
      <c r="Q28" s="781">
        <v>186</v>
      </c>
      <c r="R28" s="768"/>
      <c r="S28" s="767">
        <v>214</v>
      </c>
      <c r="T28" s="777">
        <v>246</v>
      </c>
      <c r="U28" s="777">
        <v>246</v>
      </c>
      <c r="V28" s="329">
        <v>1.1495327102803738</v>
      </c>
      <c r="W28" s="324">
        <v>0</v>
      </c>
      <c r="X28" s="768"/>
    </row>
    <row r="29" spans="1:24" ht="22.5">
      <c r="A29" s="759" t="s">
        <v>17</v>
      </c>
      <c r="B29" s="741"/>
      <c r="C29" s="741"/>
      <c r="D29" s="741"/>
      <c r="E29" s="741"/>
      <c r="F29" s="741"/>
      <c r="G29" s="741"/>
      <c r="H29" s="741"/>
      <c r="I29" s="741"/>
      <c r="J29" s="741"/>
      <c r="K29" s="741"/>
      <c r="L29" s="779" t="s">
        <v>846</v>
      </c>
      <c r="M29" s="780" t="s">
        <v>303</v>
      </c>
      <c r="N29" s="778" t="s">
        <v>300</v>
      </c>
      <c r="O29" s="767">
        <v>1064.8800000000001</v>
      </c>
      <c r="P29" s="767">
        <v>1064.8800000000001</v>
      </c>
      <c r="Q29" s="767">
        <v>1064.8800000000001</v>
      </c>
      <c r="R29" s="768"/>
      <c r="S29" s="767">
        <v>1064.8800000000001</v>
      </c>
      <c r="T29" s="777">
        <v>1224.96</v>
      </c>
      <c r="U29" s="777">
        <v>1224.96</v>
      </c>
      <c r="V29" s="329">
        <v>1.1503267973856208</v>
      </c>
      <c r="W29" s="324">
        <v>0</v>
      </c>
      <c r="X29" s="768"/>
    </row>
    <row r="30" spans="1:24">
      <c r="A30" s="759" t="s">
        <v>17</v>
      </c>
      <c r="B30" s="741"/>
      <c r="C30" s="741"/>
      <c r="D30" s="741"/>
      <c r="E30" s="741"/>
      <c r="F30" s="741"/>
      <c r="G30" s="741"/>
      <c r="H30" s="741"/>
      <c r="I30" s="741"/>
      <c r="J30" s="741"/>
      <c r="K30" s="741"/>
      <c r="L30" s="764">
        <v>4</v>
      </c>
      <c r="M30" s="782" t="s">
        <v>304</v>
      </c>
      <c r="N30" s="766" t="s">
        <v>142</v>
      </c>
      <c r="O30" s="767">
        <v>2.2000000000000002</v>
      </c>
      <c r="P30" s="767">
        <v>2.2000000000000002</v>
      </c>
      <c r="Q30" s="767">
        <v>2.2000000000000002</v>
      </c>
      <c r="R30" s="768"/>
      <c r="S30" s="767">
        <v>2.2000000000000002</v>
      </c>
      <c r="T30" s="767">
        <v>2.2000000000000002</v>
      </c>
      <c r="U30" s="767">
        <v>2.2000000000000002</v>
      </c>
      <c r="V30" s="329">
        <v>1</v>
      </c>
      <c r="W30" s="324">
        <v>0</v>
      </c>
      <c r="X30" s="768"/>
    </row>
    <row r="31" spans="1:24">
      <c r="A31" s="759" t="s">
        <v>17</v>
      </c>
      <c r="B31" s="741"/>
      <c r="C31" s="741"/>
      <c r="D31" s="741"/>
      <c r="E31" s="741"/>
      <c r="F31" s="741"/>
      <c r="G31" s="741"/>
      <c r="H31" s="741"/>
      <c r="I31" s="741"/>
      <c r="J31" s="741"/>
      <c r="K31" s="741"/>
      <c r="L31" s="764">
        <v>5</v>
      </c>
      <c r="M31" s="782" t="s">
        <v>305</v>
      </c>
      <c r="N31" s="766" t="s">
        <v>142</v>
      </c>
      <c r="O31" s="767">
        <v>5</v>
      </c>
      <c r="P31" s="767">
        <v>5</v>
      </c>
      <c r="Q31" s="767">
        <v>5</v>
      </c>
      <c r="R31" s="768"/>
      <c r="S31" s="767">
        <v>20</v>
      </c>
      <c r="T31" s="767">
        <v>20</v>
      </c>
      <c r="U31" s="767">
        <v>20</v>
      </c>
      <c r="V31" s="329">
        <v>1</v>
      </c>
      <c r="W31" s="324">
        <v>0</v>
      </c>
      <c r="X31" s="768"/>
    </row>
    <row r="32" spans="1:24" s="82" customFormat="1">
      <c r="A32" s="759" t="s">
        <v>17</v>
      </c>
      <c r="B32" s="783"/>
      <c r="C32" s="783"/>
      <c r="D32" s="783"/>
      <c r="E32" s="783"/>
      <c r="F32" s="783"/>
      <c r="G32" s="783"/>
      <c r="H32" s="783"/>
      <c r="I32" s="783"/>
      <c r="J32" s="783"/>
      <c r="K32" s="783"/>
      <c r="L32" s="784" t="s">
        <v>123</v>
      </c>
      <c r="M32" s="785" t="s">
        <v>306</v>
      </c>
      <c r="N32" s="766"/>
      <c r="O32" s="786"/>
      <c r="P32" s="786"/>
      <c r="Q32" s="786"/>
      <c r="R32" s="787"/>
      <c r="S32" s="786"/>
      <c r="T32" s="786"/>
      <c r="U32" s="786"/>
      <c r="V32" s="329">
        <v>0</v>
      </c>
      <c r="W32" s="324">
        <v>0</v>
      </c>
      <c r="X32" s="787"/>
    </row>
    <row r="33" spans="1:24" s="82" customFormat="1">
      <c r="A33" s="759" t="s">
        <v>17</v>
      </c>
      <c r="B33" s="783"/>
      <c r="C33" s="783"/>
      <c r="D33" s="783"/>
      <c r="E33" s="783"/>
      <c r="F33" s="783"/>
      <c r="G33" s="783"/>
      <c r="H33" s="783"/>
      <c r="I33" s="783"/>
      <c r="J33" s="783"/>
      <c r="K33" s="783"/>
      <c r="L33" s="784" t="s">
        <v>124</v>
      </c>
      <c r="M33" s="765" t="s">
        <v>307</v>
      </c>
      <c r="N33" s="766"/>
      <c r="O33" s="786"/>
      <c r="P33" s="786"/>
      <c r="Q33" s="786"/>
      <c r="R33" s="787"/>
      <c r="S33" s="786"/>
      <c r="T33" s="786"/>
      <c r="U33" s="786"/>
      <c r="V33" s="329">
        <v>0</v>
      </c>
      <c r="W33" s="324">
        <v>0</v>
      </c>
      <c r="X33" s="787"/>
    </row>
    <row r="34" spans="1:24" hidden="1">
      <c r="A34" s="741" t="s">
        <v>944</v>
      </c>
      <c r="B34" s="741"/>
      <c r="C34" s="741"/>
      <c r="D34" s="741"/>
      <c r="E34" s="741"/>
      <c r="F34" s="741"/>
      <c r="G34" s="741"/>
      <c r="H34" s="741"/>
      <c r="I34" s="741"/>
      <c r="J34" s="741"/>
      <c r="K34" s="741"/>
      <c r="L34" s="788"/>
      <c r="M34" s="789"/>
      <c r="N34" s="789"/>
      <c r="O34" s="789"/>
      <c r="P34" s="789"/>
      <c r="Q34" s="789"/>
      <c r="R34" s="789"/>
      <c r="S34" s="789"/>
      <c r="T34" s="789"/>
      <c r="U34" s="789"/>
      <c r="V34" s="789"/>
      <c r="W34" s="789"/>
      <c r="X34" s="789"/>
    </row>
    <row r="35" spans="1:24">
      <c r="A35" s="741"/>
      <c r="B35" s="741"/>
      <c r="C35" s="741"/>
      <c r="D35" s="741"/>
      <c r="E35" s="741"/>
      <c r="F35" s="741"/>
      <c r="G35" s="741"/>
      <c r="H35" s="741"/>
      <c r="I35" s="741"/>
      <c r="J35" s="741"/>
      <c r="K35" s="741"/>
      <c r="L35" s="742"/>
      <c r="M35" s="741"/>
      <c r="N35" s="741"/>
      <c r="O35" s="741"/>
      <c r="P35" s="741"/>
      <c r="Q35" s="741"/>
      <c r="R35" s="741"/>
      <c r="S35" s="741"/>
      <c r="T35" s="741"/>
      <c r="U35" s="741"/>
      <c r="V35" s="741"/>
      <c r="W35" s="741"/>
      <c r="X35" s="741"/>
    </row>
    <row r="36" spans="1:24">
      <c r="A36" s="741"/>
      <c r="B36" s="741"/>
      <c r="C36" s="741"/>
      <c r="D36" s="741"/>
      <c r="E36" s="741"/>
      <c r="F36" s="741"/>
      <c r="G36" s="741"/>
      <c r="H36" s="741"/>
      <c r="I36" s="741"/>
      <c r="J36" s="741"/>
      <c r="K36" s="741"/>
      <c r="L36" s="742"/>
      <c r="M36" s="741"/>
      <c r="N36" s="741"/>
      <c r="O36" s="741"/>
      <c r="P36" s="741"/>
      <c r="Q36" s="741"/>
      <c r="R36" s="741"/>
      <c r="S36" s="741"/>
      <c r="T36" s="741"/>
      <c r="U36" s="741"/>
      <c r="V36" s="741"/>
      <c r="W36" s="741"/>
      <c r="X36" s="741"/>
    </row>
    <row r="37" spans="1:24">
      <c r="A37" s="741"/>
      <c r="B37" s="741"/>
      <c r="C37" s="741"/>
      <c r="D37" s="741"/>
      <c r="E37" s="741"/>
      <c r="F37" s="741"/>
      <c r="G37" s="741"/>
      <c r="H37" s="741"/>
      <c r="I37" s="741"/>
      <c r="J37" s="741"/>
      <c r="K37" s="741"/>
      <c r="L37" s="742"/>
      <c r="M37" s="741"/>
      <c r="N37" s="741"/>
      <c r="O37" s="741"/>
      <c r="P37" s="741"/>
      <c r="Q37" s="741"/>
      <c r="R37" s="741"/>
      <c r="S37" s="741"/>
      <c r="T37" s="741"/>
      <c r="U37" s="741"/>
      <c r="V37" s="741"/>
      <c r="W37" s="741"/>
      <c r="X37" s="741"/>
    </row>
    <row r="38" spans="1:24">
      <c r="A38" s="741"/>
      <c r="B38" s="741"/>
      <c r="C38" s="741"/>
      <c r="D38" s="741"/>
      <c r="E38" s="741"/>
      <c r="F38" s="741"/>
      <c r="G38" s="741"/>
      <c r="H38" s="741"/>
      <c r="I38" s="741"/>
      <c r="J38" s="741"/>
      <c r="K38" s="741"/>
      <c r="L38" s="742"/>
      <c r="M38" s="741"/>
      <c r="N38" s="741"/>
      <c r="O38" s="741"/>
      <c r="P38" s="741"/>
      <c r="Q38" s="741"/>
      <c r="R38" s="741"/>
      <c r="S38" s="741"/>
      <c r="T38" s="741"/>
      <c r="U38" s="741"/>
      <c r="V38" s="741"/>
      <c r="W38" s="741"/>
      <c r="X38" s="741"/>
    </row>
    <row r="39" spans="1:24">
      <c r="A39" s="741"/>
      <c r="B39" s="741"/>
      <c r="C39" s="741"/>
      <c r="D39" s="741"/>
      <c r="E39" s="741"/>
      <c r="F39" s="741"/>
      <c r="G39" s="741"/>
      <c r="H39" s="741"/>
      <c r="I39" s="741"/>
      <c r="J39" s="741"/>
      <c r="K39" s="741"/>
      <c r="L39" s="742"/>
      <c r="M39" s="741"/>
      <c r="N39" s="741"/>
      <c r="O39" s="741"/>
      <c r="P39" s="741"/>
      <c r="Q39" s="741"/>
      <c r="R39" s="741"/>
      <c r="S39" s="741"/>
      <c r="T39" s="741"/>
      <c r="U39" s="741"/>
      <c r="V39" s="741"/>
      <c r="W39" s="741"/>
      <c r="X39" s="741"/>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58</vt:i4>
      </vt:variant>
      <vt:variant>
        <vt:lpstr>Именованные диапазоны</vt:lpstr>
      </vt:variant>
      <vt:variant>
        <vt:i4>242</vt:i4>
      </vt:variant>
    </vt:vector>
  </HeadingPairs>
  <TitlesOfParts>
    <vt:vector size="300"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Плата за негативное возд</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Шишканова Кристина Андреевна</cp:lastModifiedBy>
  <cp:lastPrinted>2010-03-18T14:38:46Z</cp:lastPrinted>
  <dcterms:created xsi:type="dcterms:W3CDTF">2004-05-21T07:18:45Z</dcterms:created>
  <dcterms:modified xsi:type="dcterms:W3CDTF">2024-01-16T06:10:11Z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