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4970" yWindow="-90" windowWidth="18285" windowHeight="15375"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объектов'!$M$26:$R$32</definedName>
    <definedName name="List02_object_range">'Список объектов'!$M$26:$M$32</definedName>
    <definedName name="List02_osn_ekpl_range">'Список объектов'!$N$26:$N$32</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Реагенты!$O$15:$AL$20</definedName>
    <definedName name="List05_LOAD_2">Реагенты!$AM$14:$AM$20</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ФОТ!$O$15:$T$32</definedName>
    <definedName name="List19_LOAD_2">ФОТ!$U$14:$U$32</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REESTR_OBJECT!$A$2:$I$7</definedName>
    <definedName name="REESTR_ORG_RANGE">REESTR_ORG!$A$2:$J$285</definedName>
    <definedName name="REESTR_TARIFF_LIST">REESTR_TARIFF!$A$2:$K$6</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8" i="517" l="1"/>
  <c r="A37" i="517" l="1"/>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521" i="225"/>
  <c r="AH520" i="225"/>
  <c r="Z520" i="225"/>
  <c r="AG520" i="225"/>
  <c r="AR520" i="225" s="1"/>
  <c r="Y520" i="225"/>
  <c r="T520" i="225"/>
  <c r="AL520" i="225"/>
  <c r="Q520" i="225"/>
  <c r="AJ520" i="225"/>
  <c r="AB520" i="225"/>
  <c r="V520" i="225"/>
  <c r="AD520" i="225"/>
  <c r="AO520" i="225" s="1"/>
  <c r="AO519" i="225"/>
  <c r="R519" i="225"/>
  <c r="A717" i="225"/>
  <c r="AN520" i="225" l="1"/>
  <c r="AU520" i="225"/>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G523" i="225"/>
  <c r="Y523" i="225"/>
  <c r="Q523" i="225"/>
  <c r="AM523" i="225"/>
  <c r="AE523" i="225"/>
  <c r="W523" i="225"/>
  <c r="O523" i="225"/>
  <c r="AL523" i="225"/>
  <c r="AW523" i="225" s="1"/>
  <c r="AD523" i="225"/>
  <c r="AO523" i="225" s="1"/>
  <c r="V523" i="225"/>
  <c r="AK523" i="225"/>
  <c r="AV523" i="225" s="1"/>
  <c r="AC523" i="225"/>
  <c r="U523" i="225"/>
  <c r="AF523" i="225"/>
  <c r="AQ523" i="225" s="1"/>
  <c r="Z523" i="225"/>
  <c r="A524" i="225"/>
  <c r="P523" i="225"/>
  <c r="AH523" i="225"/>
  <c r="X523" i="225"/>
  <c r="A720" i="225"/>
  <c r="AP523" i="225" l="1"/>
  <c r="AN523" i="225"/>
  <c r="AR523" i="225"/>
  <c r="R523" i="225"/>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725" i="225"/>
  <c r="AS502" i="225" l="1"/>
  <c r="AR502" i="225"/>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70" i="225"/>
  <c r="AJ565" i="225"/>
  <c r="AJ567" i="225" s="1"/>
  <c r="AJ568" i="225" s="1"/>
  <c r="AJ571" i="225"/>
  <c r="AU571" i="225" s="1"/>
  <c r="W565" i="225"/>
  <c r="W567" i="225" s="1"/>
  <c r="AB565" i="225"/>
  <c r="AB567" i="225" s="1"/>
  <c r="U565" i="225"/>
  <c r="U567" i="225" s="1"/>
  <c r="AE565" i="225"/>
  <c r="AE567" i="225" s="1"/>
  <c r="AI571" i="225"/>
  <c r="AT571" i="225" s="1"/>
  <c r="AI570" i="225"/>
  <c r="AI565" i="225"/>
  <c r="AI567" i="225" s="1"/>
  <c r="AI568" i="225" s="1"/>
  <c r="AC565" i="225"/>
  <c r="AC567" i="225" s="1"/>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65" i="225"/>
  <c r="Z567" i="225" s="1"/>
  <c r="V565" i="225"/>
  <c r="V567" i="225" s="1"/>
  <c r="X565" i="225"/>
  <c r="X567" i="225" s="1"/>
  <c r="AH565" i="225"/>
  <c r="AH567" i="225" s="1"/>
  <c r="AD565" i="225"/>
  <c r="AD567" i="225" s="1"/>
  <c r="AF565" i="225"/>
  <c r="AF567" i="225" s="1"/>
  <c r="Y565" i="225"/>
  <c r="Y567"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I574" i="225"/>
  <c r="AI573" i="225"/>
  <c r="AI575" i="225" s="1"/>
  <c r="AI576" i="225"/>
  <c r="AD574" i="225"/>
  <c r="AD573" i="225"/>
  <c r="AD575" i="225" s="1"/>
  <c r="T573" i="225"/>
  <c r="T575" i="225" s="1"/>
  <c r="T574" i="225"/>
  <c r="AL576" i="225"/>
  <c r="AL574" i="225"/>
  <c r="AL573" i="225"/>
  <c r="AL575" i="225" s="1"/>
  <c r="Y574" i="225"/>
  <c r="Y573" i="225"/>
  <c r="Y575" i="225" s="1"/>
  <c r="AB573" i="225"/>
  <c r="AB575" i="225" s="1"/>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U573" i="225"/>
  <c r="U575" i="225" s="1"/>
  <c r="U574" i="225"/>
  <c r="AE574" i="225"/>
  <c r="AE573" i="225"/>
  <c r="AE575" i="225" s="1"/>
  <c r="AF574" i="225"/>
  <c r="AF573" i="225"/>
  <c r="AF575" i="225" s="1"/>
  <c r="AH574" i="225"/>
  <c r="AH573" i="225"/>
  <c r="AH575" i="225" s="1"/>
  <c r="AC573" i="225"/>
  <c r="AC575" i="225" s="1"/>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S570" i="225"/>
  <c r="S568" i="225"/>
  <c r="S576" i="225" s="1"/>
  <c r="Q571" i="225"/>
  <c r="Q570" i="225"/>
  <c r="Q568" i="225"/>
  <c r="Q576" i="225" s="1"/>
  <c r="R570" i="225"/>
  <c r="P576" i="225"/>
  <c r="R576" i="225" s="1"/>
  <c r="R571" i="225" s="1"/>
  <c r="R452" i="225"/>
  <c r="AN452" i="225"/>
  <c r="V399" i="225"/>
  <c r="A592" i="225"/>
  <c r="R568" i="225" l="1"/>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H571" i="225"/>
  <c r="AS571" i="225" s="1"/>
  <c r="AH570" i="225"/>
  <c r="AH568" i="225"/>
  <c r="AH576" i="225" s="1"/>
  <c r="X570" i="225"/>
  <c r="X571" i="225"/>
  <c r="X568" i="225"/>
  <c r="X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Y570" i="225" l="1"/>
  <c r="Y571" i="225"/>
  <c r="Y568" i="225"/>
  <c r="Y576" i="225" s="1"/>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Z570" i="225" l="1"/>
  <c r="Z571" i="225"/>
  <c r="Z568" i="225"/>
  <c r="Z576" i="225" s="1"/>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A571" i="225" l="1"/>
  <c r="AA570" i="225"/>
  <c r="AA568" i="225"/>
  <c r="AA576" i="225" s="1"/>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B570" i="225" l="1"/>
  <c r="AB571" i="225"/>
  <c r="AB568" i="225"/>
  <c r="AB576" i="225" s="1"/>
  <c r="A656" i="225"/>
  <c r="AK559" i="225"/>
  <c r="AV560" i="225"/>
  <c r="AV561" i="225"/>
  <c r="AC452" i="225"/>
  <c r="AC560" i="225" s="1"/>
  <c r="AC561" i="225" s="1"/>
  <c r="AA559" i="225"/>
  <c r="AW452" i="225"/>
  <c r="AM452" i="225"/>
  <c r="AM560" i="225" s="1"/>
  <c r="AM561" i="225" s="1"/>
  <c r="P393" i="225"/>
  <c r="O394" i="225"/>
  <c r="AC570" i="225" l="1"/>
  <c r="AC571" i="225"/>
  <c r="AC568" i="225"/>
  <c r="AC576" i="225" s="1"/>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<sst xmlns="http://schemas.openxmlformats.org/spreadsheetml/2006/main" count="10418" uniqueCount="3281">
  <si>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</si>
  <si>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</si>
  <si>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</si>
  <si>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</si>
  <si>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</si>
  <si>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</si>
  <si>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</si>
  <si>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</si>
  <si>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</si>
  <si>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</si>
  <si>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</si>
  <si>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</si>
  <si>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</si>
  <si>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</si>
  <si>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</si>
  <si>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</si>
  <si>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</si>
  <si>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</si>
  <si>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</si>
  <si>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</si>
  <si>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</si>
  <si>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</si>
  <si>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</si>
  <si>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</si>
  <si>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</si>
  <si>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</si>
  <si>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</si>
  <si>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</si>
  <si>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</si>
  <si>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</si>
  <si>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</si>
  <si>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</si>
  <si>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</si>
  <si>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</si>
  <si>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</si>
  <si>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</si>
  <si>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</si>
  <si>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</si>
  <si>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</si>
  <si>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</si>
  <si>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</si>
  <si>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</si>
  <si>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</si>
  <si>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</si>
  <si>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</si>
  <si>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</si>
  <si>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</si>
  <si>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</si>
  <si>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</si>
  <si>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</si>
  <si>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</si>
  <si>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</si>
  <si>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</si>
  <si>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</si>
  <si>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</si>
  <si>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</si>
  <si>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</si>
  <si>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</si>
  <si>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</si>
  <si>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</si>
  <si>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</si>
  <si>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</si>
  <si>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</si>
  <si>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</si>
  <si>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</si>
  <si>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</si>
  <si>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</si>
  <si>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</si>
  <si>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</si>
  <si>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</si>
  <si>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</si>
  <si>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</si>
  <si>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</si>
  <si>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</si>
  <si>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</si>
  <si>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</si>
  <si>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</si>
  <si>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</si>
  <si>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</si>
  <si>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</si>
  <si>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</si>
  <si>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</si>
  <si>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</si>
  <si>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</si>
  <si>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</si>
  <si>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</si>
  <si>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</si>
  <si>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</si>
  <si>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</si>
  <si>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</si>
  <si>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</si>
  <si>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</si>
  <si>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</si>
  <si>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</si>
  <si>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</si>
  <si>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</si>
  <si>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</si>
  <si>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</si>
  <si>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</si>
  <si>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</si>
  <si>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</si>
  <si>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</si>
  <si>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</si>
  <si>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</si>
  <si>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</si>
  <si>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</si>
  <si>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</si>
  <si>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</si>
  <si>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</si>
  <si>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</si>
  <si>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</si>
  <si>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</si>
  <si>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</si>
  <si>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</si>
  <si>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</si>
  <si>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</si>
  <si>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</si>
  <si>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</si>
  <si>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</si>
  <si>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</si>
  <si>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</si>
  <si>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</si>
  <si>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</si>
  <si>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</si>
  <si>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</si>
  <si>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</si>
  <si>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</si>
  <si>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</si>
  <si>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</si>
  <si>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</si>
  <si>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</si>
  <si>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</si>
  <si>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</si>
  <si>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</si>
  <si>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</si>
  <si>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</si>
  <si>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</si>
  <si>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</si>
  <si>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</si>
  <si>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</si>
  <si>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</si>
  <si>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</si>
  <si>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</si>
  <si>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</si>
  <si>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</si>
  <si>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</si>
  <si>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</si>
  <si>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</si>
  <si>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</si>
  <si>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</si>
  <si>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</si>
  <si>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</si>
  <si>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</si>
  <si>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</si>
  <si>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</si>
  <si>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</si>
  <si>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</si>
  <si>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</si>
  <si>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</si>
  <si>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</si>
  <si>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</si>
  <si>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</si>
  <si>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</si>
  <si>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</si>
  <si>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</si>
  <si>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</si>
  <si>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</si>
  <si>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</si>
  <si>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</si>
  <si>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</si>
  <si>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</si>
  <si>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</si>
  <si>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</si>
  <si>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</si>
  <si>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</si>
  <si>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</si>
  <si>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</si>
  <si>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</si>
  <si>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</si>
  <si>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</si>
  <si>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</si>
  <si>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</si>
  <si>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</si>
  <si>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</si>
  <si>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</si>
  <si>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</si>
  <si>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</si>
  <si>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</si>
  <si>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</si>
  <si>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</si>
  <si>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</si>
  <si>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</si>
  <si>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</si>
  <si>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</si>
  <si>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</si>
  <si>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</si>
  <si>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</si>
  <si>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</si>
  <si>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</si>
  <si>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</si>
  <si>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</si>
  <si>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</si>
  <si>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</si>
  <si>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</si>
  <si>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</si>
  <si>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</si>
  <si>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</si>
  <si>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</si>
  <si>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</si>
  <si>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</si>
  <si>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</si>
  <si>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</si>
  <si>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</si>
  <si>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</si>
  <si>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</si>
  <si>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</si>
  <si>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</si>
  <si>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</si>
  <si>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</si>
  <si>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</si>
  <si>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</si>
  <si>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</si>
  <si>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</si>
  <si>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</si>
  <si>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</si>
  <si>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</si>
  <si>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</si>
  <si>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</si>
  <si>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</si>
  <si>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</si>
  <si>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</si>
  <si>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</si>
  <si>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</si>
  <si>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</si>
  <si>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</si>
  <si>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</si>
  <si>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</si>
  <si>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</si>
  <si>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</si>
  <si>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</si>
  <si>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</si>
  <si>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</si>
  <si>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</si>
  <si>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</si>
  <si>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</si>
  <si>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</si>
  <si>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</si>
  <si>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</si>
  <si>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</si>
  <si>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</si>
  <si>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</si>
  <si>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</si>
  <si>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</si>
  <si>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</si>
  <si>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</si>
  <si>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</si>
  <si>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</si>
  <si>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</si>
  <si>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</si>
  <si>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</si>
  <si>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</si>
  <si>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</si>
  <si>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</si>
  <si>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</si>
  <si>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</si>
  <si>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</si>
  <si>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</si>
  <si>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</si>
  <si>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</si>
  <si>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</si>
  <si>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</si>
  <si>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</si>
  <si>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</si>
  <si>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</si>
  <si>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</si>
  <si>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</si>
  <si>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</si>
  <si>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</si>
  <si>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</si>
  <si>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</si>
  <si>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</si>
  <si>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</si>
  <si>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</si>
  <si>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</si>
  <si>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</si>
  <si>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</si>
  <si>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</si>
  <si>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</si>
  <si>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</si>
  <si>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</si>
  <si>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</si>
  <si>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</si>
  <si>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</si>
  <si>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</si>
  <si>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</si>
  <si>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</si>
  <si>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</si>
  <si>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</si>
  <si>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</si>
  <si>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</si>
  <si>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</si>
  <si>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</si>
  <si>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</si>
  <si>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</si>
  <si>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</si>
  <si>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</si>
  <si>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</si>
  <si>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</si>
  <si>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</si>
  <si>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</si>
  <si>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</si>
  <si>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</si>
  <si>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</si>
  <si>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</si>
  <si>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</si>
  <si>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</si>
  <si>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</si>
  <si>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</si>
  <si>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</si>
  <si>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</si>
  <si>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</si>
  <si>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</si>
  <si>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</si>
  <si>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</si>
  <si>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</si>
  <si>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</si>
  <si>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</si>
  <si>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</si>
  <si>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</si>
  <si>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</si>
  <si>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</si>
  <si>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</si>
  <si>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</si>
  <si>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</si>
  <si>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</si>
  <si>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</si>
  <si>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</si>
  <si>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</si>
  <si>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</si>
  <si>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</si>
  <si>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</si>
  <si>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</si>
  <si>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</si>
  <si>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</si>
  <si>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</si>
  <si>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</si>
  <si>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</si>
  <si>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</si>
  <si>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</si>
  <si>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</si>
  <si>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</si>
  <si>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</si>
  <si>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</si>
  <si>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</si>
  <si>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</si>
  <si>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</si>
  <si>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</si>
  <si>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</si>
  <si>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</si>
  <si>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</si>
  <si>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</si>
  <si>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</si>
  <si>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</si>
  <si>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</si>
  <si>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</si>
  <si>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</si>
  <si>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</si>
  <si>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</si>
  <si>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</si>
  <si>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</si>
  <si>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</si>
  <si>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</si>
  <si>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</si>
  <si>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</si>
  <si>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</si>
  <si>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</si>
  <si>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</si>
  <si>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</si>
  <si>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</si>
  <si>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</si>
  <si>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</si>
  <si>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</si>
  <si>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</si>
  <si>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</si>
  <si>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</si>
  <si>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</si>
  <si>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</si>
  <si>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</si>
  <si>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</si>
  <si>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</si>
  <si>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</si>
  <si>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</si>
  <si>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</si>
  <si>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</si>
  <si>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</si>
  <si>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</si>
  <si>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</si>
  <si>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</si>
  <si>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</si>
  <si>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</si>
  <si>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</si>
  <si>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</si>
  <si>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</si>
  <si>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</si>
  <si>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</si>
  <si>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</si>
  <si>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</si>
  <si>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</si>
  <si>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</si>
  <si>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</si>
  <si>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</si>
  <si>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</si>
  <si>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</si>
  <si>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</si>
  <si>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</si>
  <si>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</si>
  <si>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</si>
  <si>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</si>
  <si>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</si>
  <si>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</si>
  <si>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</si>
  <si>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</si>
  <si>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</si>
  <si>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</si>
  <si>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</si>
  <si>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</si>
  <si>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</si>
  <si>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</si>
  <si>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</si>
  <si>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</si>
  <si>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</si>
  <si>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</si>
  <si>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</si>
  <si>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</si>
  <si>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</si>
  <si>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</si>
  <si>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</si>
  <si>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</si>
  <si>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</si>
  <si>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</si>
  <si>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</si>
  <si>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</si>
  <si>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</si>
  <si>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</si>
  <si>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</si>
  <si>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</si>
  <si>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</si>
  <si>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</si>
  <si>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</si>
  <si>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</si>
  <si>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</si>
  <si>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</si>
  <si>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</si>
  <si>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</si>
  <si>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</si>
  <si>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</si>
  <si>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</si>
  <si>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</si>
  <si>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</si>
  <si>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</si>
  <si>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</si>
  <si>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</si>
  <si>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</si>
  <si>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</si>
  <si>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</si>
  <si>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</si>
  <si>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</si>
  <si>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</si>
  <si>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</si>
  <si>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</si>
  <si>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</si>
  <si>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</si>
  <si>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</si>
  <si>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</si>
  <si>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</si>
  <si>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</si>
  <si>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</si>
  <si>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</si>
  <si>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</si>
  <si>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</si>
  <si>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</si>
  <si>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</si>
  <si>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</si>
  <si>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</si>
  <si>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</si>
  <si>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</si>
  <si>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</si>
  <si>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</si>
  <si>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</si>
  <si>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</si>
  <si>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</si>
  <si>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</si>
  <si>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</si>
  <si>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</si>
  <si>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</si>
  <si>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</si>
  <si>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</si>
  <si>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</si>
  <si>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</si>
  <si>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</si>
  <si>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</si>
  <si>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</si>
  <si>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</si>
  <si>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</si>
  <si>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</si>
  <si>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</si>
  <si>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</si>
  <si>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</si>
  <si>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</si>
  <si>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</si>
  <si>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</si>
  <si>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</si>
  <si>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</si>
  <si>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</si>
  <si>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</si>
  <si>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</si>
  <si>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</si>
  <si>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</si>
  <si>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</si>
  <si>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</si>
  <si>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</si>
  <si>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</si>
  <si>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</si>
  <si>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</si>
  <si>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</si>
  <si>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</si>
  <si>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</si>
  <si>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</si>
  <si>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</si>
  <si>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</si>
  <si>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</si>
  <si>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</si>
  <si>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</si>
  <si>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</si>
  <si>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</si>
  <si>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</si>
  <si>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</si>
  <si>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</si>
  <si>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</si>
  <si>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</si>
  <si>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</si>
  <si>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</si>
  <si>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</si>
  <si>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</si>
  <si>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</si>
  <si>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</si>
  <si>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</si>
  <si>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</si>
  <si>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</si>
  <si>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</si>
  <si>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</si>
  <si>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</si>
  <si>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</si>
  <si>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</si>
  <si>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</si>
  <si>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</si>
  <si>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</si>
  <si>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</si>
  <si>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</si>
  <si>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</si>
  <si>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</si>
  <si>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</si>
  <si>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</si>
  <si>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</si>
  <si>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</si>
  <si>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</si>
  <si>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</si>
  <si>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</si>
  <si>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</si>
  <si>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</si>
  <si>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</si>
  <si>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</si>
  <si>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</si>
  <si>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</si>
  <si>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</si>
  <si>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</si>
  <si>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</si>
  <si>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</si>
  <si>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</si>
  <si>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</si>
  <si>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</si>
  <si>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</si>
  <si>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</si>
  <si>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</si>
  <si>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</si>
  <si>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</si>
  <si>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</si>
  <si>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</si>
  <si>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</si>
  <si>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</si>
  <si>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</si>
  <si>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</si>
  <si>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</si>
  <si>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</si>
  <si>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</si>
  <si>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</si>
  <si>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</si>
  <si>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</si>
  <si>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</si>
  <si>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</si>
  <si>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</si>
  <si>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</si>
  <si>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</si>
  <si>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</si>
  <si>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</si>
  <si>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</si>
  <si>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</si>
  <si>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</si>
  <si>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</si>
  <si>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</si>
  <si>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</si>
  <si>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</si>
  <si>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</si>
  <si>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</si>
  <si>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</si>
  <si>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</si>
  <si>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</si>
  <si>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</si>
  <si>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</si>
  <si>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</si>
  <si>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</si>
  <si>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</si>
  <si>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</si>
  <si>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</si>
  <si>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</si>
  <si>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</si>
  <si>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</si>
  <si>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</si>
  <si>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</si>
  <si>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</si>
  <si>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</si>
  <si>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</si>
  <si>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</si>
  <si>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</si>
  <si>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</si>
  <si>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</si>
  <si>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</si>
  <si>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</si>
  <si>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</si>
  <si>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</si>
  <si>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</si>
  <si>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</si>
  <si>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</si>
  <si>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</si>
  <si>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</si>
  <si>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</si>
  <si>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</si>
  <si>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</si>
  <si>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</si>
  <si>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</si>
  <si>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</si>
  <si>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</si>
  <si>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</si>
  <si>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</si>
  <si>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</si>
  <si>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</si>
  <si>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</si>
  <si>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</si>
  <si>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</si>
  <si>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</si>
  <si>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</si>
  <si>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</si>
  <si>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</si>
  <si>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</si>
  <si>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</si>
  <si>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</si>
  <si>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</si>
  <si>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</si>
  <si>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</si>
  <si>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</si>
  <si>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</si>
  <si>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</si>
  <si>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</si>
  <si>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</si>
  <si>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</si>
  <si>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</si>
  <si>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</si>
  <si>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</si>
  <si>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</si>
  <si>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</si>
  <si>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</si>
  <si>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</si>
  <si>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</si>
  <si>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</si>
  <si>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</si>
  <si>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</si>
  <si>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</si>
  <si>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</si>
  <si>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</si>
  <si>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</si>
  <si>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</si>
  <si>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</si>
  <si>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</si>
  <si>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</si>
  <si>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</si>
  <si>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</si>
  <si>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</si>
  <si>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</si>
  <si>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</si>
  <si>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</si>
  <si>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</si>
  <si>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</si>
  <si>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</si>
  <si>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</si>
  <si>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</si>
  <si>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</si>
  <si>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</si>
  <si>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</si>
  <si>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</si>
  <si>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</si>
  <si>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</si>
  <si>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</si>
  <si>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</si>
  <si>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</si>
  <si>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</si>
  <si>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</si>
  <si>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</si>
  <si>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</si>
  <si>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</si>
  <si>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</si>
  <si>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</si>
  <si>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</si>
  <si>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</si>
  <si>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</si>
  <si>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</si>
  <si>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</si>
  <si>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</si>
  <si>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</si>
  <si>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</si>
  <si>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</si>
  <si>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</si>
  <si>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</si>
  <si>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</si>
  <si>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</si>
  <si>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</si>
  <si>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</si>
  <si>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</si>
  <si>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</si>
  <si>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</si>
  <si>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</si>
  <si>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</si>
  <si>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</si>
  <si>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</si>
  <si>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</si>
  <si>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</si>
  <si>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</si>
  <si>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</si>
  <si>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</si>
  <si>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</si>
  <si>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</si>
  <si>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</si>
  <si>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</si>
  <si>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</si>
  <si>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</si>
  <si>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</si>
  <si>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</si>
  <si>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</si>
  <si>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</si>
  <si>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</si>
  <si>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</si>
  <si>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</si>
  <si>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</si>
  <si>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</si>
  <si>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</si>
  <si>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</si>
  <si>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</si>
  <si>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</si>
  <si>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</si>
  <si>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</si>
  <si>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</si>
  <si>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</si>
  <si>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</si>
  <si>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</si>
  <si>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</si>
  <si>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</si>
  <si>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</si>
  <si>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</si>
  <si>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</si>
  <si>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</si>
  <si>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</si>
  <si>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</si>
  <si>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</si>
  <si>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</si>
  <si>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</si>
  <si>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</si>
  <si>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</si>
  <si>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</si>
  <si>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</si>
  <si>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</si>
  <si>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</si>
  <si>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</si>
  <si>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</si>
  <si>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</si>
  <si>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</si>
  <si>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</si>
  <si>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</si>
  <si>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</si>
  <si>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</si>
  <si>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</si>
  <si>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</si>
  <si>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</si>
  <si>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</si>
  <si>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</si>
  <si>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</si>
  <si>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</si>
  <si>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</si>
  <si>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</si>
  <si>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</si>
  <si>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</si>
  <si>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</si>
  <si>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</si>
  <si>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</si>
  <si>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</si>
  <si>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</si>
  <si>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</si>
  <si>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</si>
  <si>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</si>
  <si>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</si>
  <si>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</si>
  <si>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</si>
  <si>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</si>
  <si>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</si>
  <si>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</si>
  <si>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</si>
  <si>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</si>
  <si>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</si>
  <si>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</si>
  <si>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</si>
  <si>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</si>
  <si>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</si>
  <si>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</si>
  <si>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</si>
  <si>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</si>
  <si>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</si>
  <si>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</si>
  <si>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</si>
  <si>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</si>
  <si>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</si>
  <si>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</si>
  <si>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</si>
  <si>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</si>
  <si>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</si>
  <si>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</si>
  <si>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</si>
  <si>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</si>
  <si>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</si>
  <si>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</si>
  <si>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</si>
  <si>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</si>
  <si>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</si>
  <si>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</si>
  <si>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</si>
  <si>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</si>
  <si>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</si>
  <si>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</si>
  <si>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</si>
  <si>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</si>
  <si>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</si>
  <si>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</si>
  <si>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</si>
  <si>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</si>
  <si>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</si>
  <si>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</si>
  <si>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</si>
  <si>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</si>
  <si>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</si>
  <si>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</si>
  <si>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</si>
  <si>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</si>
  <si>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</si>
  <si>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</si>
  <si>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</si>
  <si>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</si>
  <si>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</si>
  <si>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</si>
  <si>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</si>
  <si>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</si>
  <si>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</si>
  <si>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</si>
  <si>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</si>
  <si>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</si>
  <si>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</si>
  <si>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</si>
  <si>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</si>
  <si>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</si>
  <si>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</si>
  <si>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</si>
  <si>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</si>
  <si>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</si>
  <si>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</si>
  <si>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</si>
  <si>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</si>
  <si>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</si>
  <si>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</si>
  <si>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</si>
  <si>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</si>
  <si>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</si>
  <si>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</si>
  <si>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</si>
  <si>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</si>
  <si>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</si>
  <si>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</si>
  <si>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</si>
  <si>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</si>
  <si>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</si>
  <si>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</si>
  <si>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</si>
  <si>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</si>
  <si>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</si>
  <si>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</si>
  <si>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</si>
  <si>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</si>
  <si>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</si>
  <si>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</si>
  <si>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</si>
  <si>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</si>
  <si>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</si>
  <si>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</si>
  <si>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</si>
  <si>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</si>
  <si>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</si>
  <si>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</si>
  <si>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</si>
  <si>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</si>
  <si>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</si>
  <si>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</si>
  <si>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</si>
  <si>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</si>
  <si>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</si>
  <si>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</si>
  <si>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</si>
  <si>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</si>
  <si>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</si>
  <si>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</si>
  <si>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</si>
  <si>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</si>
  <si>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</si>
  <si>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</si>
  <si>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</si>
  <si>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</si>
  <si>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</si>
  <si>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</si>
  <si>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</si>
  <si>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</si>
  <si>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</si>
  <si>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</si>
  <si>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</si>
  <si>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</si>
  <si>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</si>
  <si>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</si>
  <si>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</si>
  <si>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</si>
  <si>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</si>
  <si>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</si>
  <si>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</si>
  <si>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</si>
  <si>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</si>
  <si>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</si>
  <si>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</si>
  <si>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</si>
  <si>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</si>
  <si>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</si>
  <si>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</si>
  <si>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</si>
  <si>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</si>
  <si>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</si>
  <si>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</si>
  <si>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</si>
  <si>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</si>
  <si>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</si>
  <si>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</si>
  <si>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</si>
  <si>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</si>
  <si>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</si>
  <si>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</si>
  <si>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</si>
  <si>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</si>
  <si>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</si>
  <si>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</si>
  <si>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</si>
  <si>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</si>
  <si>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</si>
  <si>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</si>
  <si>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</si>
  <si>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</si>
  <si>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</si>
  <si>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</si>
  <si>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</si>
  <si>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</si>
  <si>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</si>
  <si>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</si>
  <si>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</si>
  <si>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</si>
  <si>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</si>
  <si>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</si>
  <si>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</si>
  <si>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</si>
  <si>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</si>
  <si>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</si>
  <si>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</si>
  <si>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</si>
  <si>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</si>
  <si>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</si>
  <si>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</si>
  <si>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</si>
  <si>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</si>
  <si>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</si>
  <si>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</si>
  <si>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</si>
  <si>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</si>
  <si>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</si>
  <si>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</si>
  <si>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</si>
  <si>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</si>
  <si>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</si>
  <si>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</si>
  <si>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</si>
  <si>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</si>
  <si>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</si>
  <si>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</si>
  <si>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</si>
  <si>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</si>
  <si>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</si>
  <si>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</si>
  <si>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</si>
  <si>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</si>
  <si>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</si>
  <si>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</si>
  <si>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</si>
  <si>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</si>
  <si>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</si>
  <si>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</si>
  <si>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</si>
  <si>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</si>
  <si>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</si>
  <si>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</si>
  <si>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</si>
  <si>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</si>
  <si>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</si>
  <si>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</si>
  <si>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</si>
  <si>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</si>
  <si>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</si>
  <si>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</si>
  <si>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</si>
  <si>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</si>
  <si>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</si>
  <si>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</si>
  <si>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</si>
  <si>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</si>
  <si>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</si>
  <si>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</si>
  <si>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</si>
  <si>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</si>
  <si>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</si>
  <si>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</si>
  <si>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</si>
  <si>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</si>
  <si>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</si>
  <si>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</si>
  <si>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</si>
  <si>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</si>
  <si>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</si>
  <si>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</si>
  <si>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</si>
  <si>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</si>
  <si>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</si>
  <si>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</si>
  <si>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</si>
  <si>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</si>
  <si>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</si>
  <si>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</si>
  <si>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</si>
  <si>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</si>
  <si>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</si>
  <si>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</si>
  <si>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</si>
  <si>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</si>
  <si>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</si>
  <si>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</si>
  <si>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</si>
  <si>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</si>
  <si>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</si>
  <si>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</si>
  <si>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</si>
  <si>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</si>
  <si>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</si>
  <si>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</si>
  <si>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</si>
  <si>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</si>
  <si>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</si>
  <si>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</si>
  <si>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</si>
  <si>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</si>
  <si>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</si>
  <si>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</si>
  <si>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</si>
  <si>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</si>
  <si>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</si>
  <si>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</si>
  <si>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</si>
  <si>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</si>
  <si>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</si>
  <si>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</si>
  <si>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</si>
  <si>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</si>
  <si>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</si>
  <si>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</si>
  <si>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</si>
  <si>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</si>
  <si>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</si>
  <si>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</si>
  <si>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</si>
  <si>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</si>
  <si>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</si>
  <si>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</si>
  <si>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</si>
  <si>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</si>
  <si>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</si>
  <si>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</si>
  <si>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</si>
  <si>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</si>
  <si>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</si>
  <si>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</si>
  <si>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</si>
  <si>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</si>
  <si>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</si>
  <si>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</si>
  <si>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</si>
  <si>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</si>
  <si>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</si>
  <si>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</si>
  <si>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</si>
  <si>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</si>
  <si>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</si>
  <si>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</si>
  <si>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</si>
  <si>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</si>
  <si>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</si>
  <si>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</si>
  <si>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</si>
  <si>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</si>
  <si>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</si>
  <si>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</si>
  <si>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</si>
  <si>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</si>
  <si>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</si>
  <si>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</si>
  <si>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</si>
  <si>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</si>
  <si>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</si>
  <si>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</si>
  <si>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</si>
  <si>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</si>
  <si>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</si>
  <si>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</si>
  <si>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</si>
  <si>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</si>
  <si>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</si>
  <si>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</si>
  <si>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</si>
  <si>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</si>
  <si>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</si>
  <si>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</si>
  <si>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</si>
  <si>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</si>
  <si>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</si>
  <si>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</si>
  <si>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</si>
  <si>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</si>
  <si>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</si>
  <si>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</si>
  <si>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</si>
  <si>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</si>
  <si>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</si>
  <si>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</si>
  <si>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</si>
  <si>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</si>
  <si>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</si>
  <si>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</si>
  <si>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</si>
  <si>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</si>
  <si>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</si>
  <si>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</si>
  <si>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</si>
  <si>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</si>
  <si>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</si>
  <si>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</si>
  <si>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</si>
  <si>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</si>
  <si>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</si>
  <si>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</si>
  <si>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</si>
  <si>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</si>
  <si>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</si>
  <si>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</si>
  <si>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</si>
  <si>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</si>
  <si>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</si>
  <si>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</si>
  <si>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</si>
  <si>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</si>
  <si>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</si>
  <si>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</si>
  <si>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</si>
  <si>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</si>
  <si>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</si>
  <si>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</si>
  <si>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</si>
  <si>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</si>
  <si>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</si>
  <si>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</si>
  <si>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</si>
  <si>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</si>
  <si>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</si>
  <si>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</si>
  <si>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</si>
  <si>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</si>
  <si>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</si>
  <si>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</si>
  <si>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</si>
  <si>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</si>
  <si>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</si>
  <si>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</si>
  <si>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</si>
  <si>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</si>
  <si>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</si>
  <si>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</si>
  <si>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</si>
  <si>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</si>
  <si>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</si>
  <si>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</si>
  <si>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</si>
  <si>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</si>
  <si>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</si>
  <si>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</si>
  <si>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</si>
  <si>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</si>
  <si>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</si>
  <si>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</si>
  <si>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</si>
  <si>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</si>
  <si>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</si>
  <si>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</si>
  <si>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</si>
  <si>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</si>
  <si>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</si>
  <si>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</si>
  <si>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</si>
  <si>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</si>
  <si>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</si>
  <si>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</si>
  <si>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</si>
  <si>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</si>
  <si>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</si>
  <si>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</si>
  <si>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</si>
  <si>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</si>
  <si>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</si>
  <si>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</si>
  <si>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</si>
  <si>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</si>
  <si>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</si>
  <si>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</si>
  <si>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</si>
  <si>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</si>
  <si>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</si>
  <si>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</si>
  <si>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</si>
  <si>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</si>
  <si>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</si>
  <si>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</si>
  <si>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</si>
  <si>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</si>
  <si>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</si>
  <si>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</si>
  <si>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</si>
  <si>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</si>
  <si>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</si>
  <si>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</si>
  <si>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</si>
  <si>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</si>
  <si>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</si>
  <si>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</si>
  <si>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</si>
  <si>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</si>
  <si>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</si>
  <si>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</si>
  <si>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</si>
  <si>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</si>
  <si>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</si>
  <si>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</si>
  <si>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</si>
  <si>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</si>
  <si>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</si>
  <si>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</si>
  <si>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</si>
  <si>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</si>
  <si>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</si>
  <si>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</si>
  <si>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</si>
  <si>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</si>
  <si>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</si>
  <si>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</si>
  <si>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</si>
  <si>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</si>
  <si>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</si>
  <si>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</si>
  <si>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</si>
  <si>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</si>
  <si>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</si>
  <si>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</si>
  <si>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</si>
  <si>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</si>
  <si>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</si>
  <si>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</si>
  <si>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</si>
  <si>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</si>
  <si>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</si>
  <si>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</si>
  <si>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</si>
  <si>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</si>
  <si>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</si>
  <si>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</si>
  <si>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</si>
  <si>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</si>
  <si>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</si>
  <si>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</si>
  <si>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</si>
  <si>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</si>
  <si>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</si>
  <si>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</si>
  <si>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</si>
  <si>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</si>
  <si>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</si>
  <si>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</si>
  <si>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</si>
  <si>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</si>
  <si>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</si>
  <si>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</si>
  <si>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</si>
  <si>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</si>
  <si>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</si>
  <si>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</si>
  <si>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</si>
  <si>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</si>
  <si>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</si>
  <si>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</si>
  <si>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</si>
  <si>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</si>
  <si>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</si>
  <si>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</si>
  <si>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</si>
  <si>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</si>
  <si>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</si>
  <si>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</si>
  <si>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</si>
  <si>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</si>
  <si>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</si>
  <si>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</si>
  <si>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</si>
  <si>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</si>
  <si>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</si>
  <si>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</si>
  <si>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</si>
  <si>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</si>
  <si>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</si>
  <si>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</si>
  <si>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</si>
  <si>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</si>
  <si>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</si>
  <si>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</si>
  <si>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</si>
  <si>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</si>
  <si>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</si>
  <si>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</si>
  <si>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</si>
  <si>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</si>
  <si>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</si>
  <si>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</si>
  <si>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</si>
  <si>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</si>
  <si>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</si>
  <si>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</si>
  <si>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</si>
  <si>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</si>
  <si>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</si>
  <si>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</si>
  <si>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</si>
  <si>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</si>
  <si>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</si>
  <si>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</si>
  <si>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</si>
  <si>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</si>
  <si>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</si>
  <si>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</si>
  <si>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</si>
  <si>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</si>
  <si>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</si>
  <si>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</si>
  <si>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</si>
  <si>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</si>
  <si>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</si>
  <si>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</si>
  <si>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</si>
  <si>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</si>
  <si>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</si>
  <si>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</si>
  <si>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</si>
  <si>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</si>
  <si>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</si>
  <si>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</si>
  <si>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</si>
  <si>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</si>
  <si>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</si>
  <si>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</si>
  <si>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</si>
  <si>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</si>
  <si>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</si>
  <si>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</si>
  <si>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</si>
  <si>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</si>
  <si>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</si>
  <si>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</si>
  <si>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</si>
  <si>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</si>
  <si>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</si>
  <si>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</si>
  <si>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</si>
  <si>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</si>
  <si>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</si>
  <si>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</si>
  <si>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</si>
  <si>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</si>
  <si>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</si>
  <si>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</si>
  <si>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</si>
  <si>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</si>
  <si>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</si>
  <si>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</si>
  <si>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</si>
  <si>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</si>
  <si>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</si>
  <si>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</si>
  <si>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</si>
  <si>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</si>
  <si>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</si>
  <si>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</si>
  <si>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</si>
  <si>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</si>
  <si>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</si>
  <si>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</si>
  <si>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</si>
  <si>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</si>
  <si>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</si>
  <si>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</si>
  <si>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</si>
  <si>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</si>
  <si>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</si>
  <si>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</si>
  <si>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</si>
  <si>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</si>
  <si>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</si>
  <si>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</si>
  <si>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</si>
  <si>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</si>
  <si>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</si>
  <si>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</si>
  <si>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</si>
  <si>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</si>
  <si>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</si>
  <si>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</si>
  <si>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</si>
  <si>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</si>
  <si>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</si>
  <si>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</si>
  <si>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</si>
  <si>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</si>
  <si>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</si>
  <si>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</si>
  <si>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</si>
  <si>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</si>
  <si>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</si>
  <si>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</si>
  <si>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</si>
  <si>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</si>
  <si>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</si>
  <si>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</si>
  <si>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</si>
  <si>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</si>
  <si>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</si>
  <si>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</si>
  <si>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</si>
  <si>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</si>
  <si>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</si>
  <si>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</si>
  <si>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</si>
  <si>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</si>
  <si>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</si>
  <si>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</si>
  <si>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</si>
  <si>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</si>
  <si>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</si>
  <si>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</si>
  <si>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</si>
  <si>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</si>
  <si>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</si>
  <si>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</si>
  <si>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</si>
  <si>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</si>
  <si>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</si>
  <si>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</si>
  <si>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</si>
  <si>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</si>
  <si>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</si>
  <si>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</si>
  <si>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</si>
  <si>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</si>
  <si>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</si>
  <si>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</si>
  <si>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</si>
  <si>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</si>
  <si>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</si>
  <si>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</si>
  <si>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</si>
  <si>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</si>
  <si>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</si>
  <si>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</si>
  <si>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</si>
  <si>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</si>
  <si>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</si>
  <si>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</si>
  <si>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</si>
  <si>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</si>
  <si>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</si>
  <si>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</si>
  <si>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</si>
  <si>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</si>
  <si>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</si>
  <si>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</si>
  <si>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</si>
  <si>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</si>
  <si>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</si>
  <si>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</si>
  <si>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</si>
  <si>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</si>
  <si>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</si>
  <si>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</si>
  <si>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</si>
  <si>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</si>
  <si>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</si>
  <si>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</si>
  <si>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</si>
  <si>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</si>
  <si>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</si>
  <si>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</si>
  <si>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</si>
  <si>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</si>
  <si>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</si>
  <si>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</si>
  <si>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</si>
  <si>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</si>
  <si>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</si>
  <si>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</si>
  <si>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</si>
  <si>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</si>
  <si>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</si>
  <si>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</si>
  <si>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</si>
  <si>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</si>
  <si>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</si>
  <si>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</si>
  <si>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</si>
  <si>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</si>
  <si>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</si>
  <si>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</si>
  <si>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</si>
  <si>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</si>
  <si>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</si>
  <si>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</si>
  <si>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</si>
  <si>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</si>
  <si>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</si>
  <si>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</si>
  <si>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</si>
  <si>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</si>
  <si>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</si>
  <si>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</si>
  <si>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</si>
  <si>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</si>
  <si>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</si>
  <si>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</si>
  <si>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</si>
  <si>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</si>
  <si>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</si>
  <si>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</si>
  <si>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</si>
  <si>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</si>
  <si>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</si>
  <si>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</si>
  <si>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</si>
  <si>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</si>
  <si>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</si>
  <si>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</si>
  <si>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</si>
  <si>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</si>
  <si>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</si>
  <si>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</si>
  <si>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</si>
  <si>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</si>
  <si>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</si>
  <si>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</si>
  <si>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</si>
  <si>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</si>
  <si>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</si>
  <si>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</si>
  <si>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</si>
  <si>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</si>
  <si>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</si>
  <si>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</si>
  <si>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</si>
  <si>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</si>
  <si>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</si>
  <si>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</si>
  <si>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</si>
  <si>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</si>
  <si>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</si>
  <si>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</si>
  <si>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</si>
  <si>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</si>
  <si>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</si>
  <si>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</si>
  <si>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</si>
  <si>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</si>
  <si>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</si>
  <si>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</si>
  <si>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</si>
  <si>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</si>
  <si>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</si>
  <si>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</si>
  <si>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</si>
  <si>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</si>
  <si>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</si>
  <si>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</si>
  <si>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</si>
  <si>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</si>
  <si>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</si>
  <si>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</si>
  <si>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</si>
  <si>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</si>
  <si>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</si>
  <si>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</si>
  <si>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</si>
  <si>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</si>
  <si>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</si>
  <si>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</si>
  <si>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</si>
  <si>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</si>
  <si>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</si>
  <si>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</si>
  <si>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</si>
  <si>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</si>
  <si>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</si>
  <si>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</si>
  <si>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</si>
  <si>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</si>
  <si>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</si>
  <si>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</si>
  <si>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</si>
  <si>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</si>
  <si>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</si>
  <si>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</si>
  <si>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</si>
  <si>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</si>
  <si>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</si>
  <si>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</si>
  <si>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</si>
  <si>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</si>
  <si>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</si>
  <si>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</si>
  <si>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</si>
  <si>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</si>
  <si>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</si>
  <si>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</si>
  <si>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</si>
  <si>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</si>
  <si>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</si>
  <si>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</si>
  <si>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</si>
  <si>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</si>
  <si>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</si>
  <si>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</si>
  <si>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</si>
  <si>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</si>
  <si>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</si>
  <si>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</si>
  <si>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</si>
  <si>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</si>
  <si>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</si>
  <si>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</si>
  <si>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</si>
  <si>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</si>
  <si>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</si>
  <si>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</si>
  <si>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</si>
  <si>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</si>
  <si>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</si>
  <si>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</si>
  <si>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</si>
  <si>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</si>
  <si>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</si>
  <si>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</si>
  <si>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</si>
  <si>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</si>
  <si>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</si>
  <si>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</si>
  <si>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</si>
  <si>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</si>
  <si>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</si>
  <si>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</si>
  <si>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</si>
  <si>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</si>
  <si>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</si>
  <si>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</si>
  <si>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</si>
  <si>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</si>
  <si>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</si>
  <si>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</si>
  <si>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</si>
  <si>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</si>
  <si>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</si>
  <si>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</si>
  <si>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</si>
  <si>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</si>
  <si>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</si>
  <si>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</si>
  <si>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</si>
  <si>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</si>
  <si>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</si>
  <si>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</si>
  <si>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</si>
  <si>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</si>
  <si>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</si>
  <si>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</si>
  <si>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</si>
  <si>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</si>
  <si>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</si>
  <si>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</si>
  <si>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</si>
  <si>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</si>
  <si>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</si>
  <si>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</si>
  <si>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</si>
  <si>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</si>
  <si>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</si>
  <si>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</si>
  <si>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</si>
  <si>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</si>
  <si>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</si>
  <si>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</si>
  <si>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</si>
  <si>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</si>
  <si>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</si>
  <si>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</si>
  <si>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</si>
  <si>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</si>
  <si>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</si>
  <si>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</si>
  <si>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</si>
  <si>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</si>
  <si>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</si>
  <si>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</si>
  <si>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</si>
  <si>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</si>
  <si>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</si>
  <si>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</si>
  <si>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</si>
  <si>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</si>
  <si>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</si>
  <si>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</si>
  <si>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</si>
  <si>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</si>
  <si>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</si>
  <si>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</si>
  <si>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</si>
  <si>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</si>
  <si>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</si>
  <si>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</si>
  <si>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</si>
  <si>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</si>
  <si>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</si>
  <si>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</si>
  <si>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</si>
  <si>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</si>
  <si>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</si>
  <si>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</si>
  <si>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</si>
  <si>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</si>
  <si>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</si>
  <si>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</si>
  <si>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</si>
  <si>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</si>
  <si>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</si>
  <si>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</si>
  <si>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</si>
  <si>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</si>
  <si>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</si>
  <si>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</si>
  <si>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</si>
  <si>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</si>
  <si>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</si>
  <si>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</si>
  <si>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</si>
  <si>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</si>
  <si>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</si>
  <si>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</si>
  <si>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</si>
  <si>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</si>
  <si>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</si>
  <si>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</si>
  <si>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</si>
  <si>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</si>
  <si>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</si>
  <si>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</si>
  <si>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</si>
  <si>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</si>
  <si>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</si>
  <si>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</si>
  <si>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</si>
  <si>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</si>
  <si>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</si>
  <si>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</si>
  <si>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</si>
  <si>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</si>
  <si>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</si>
  <si>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</si>
  <si>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</si>
  <si>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</si>
  <si>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</si>
  <si>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</si>
  <si>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</si>
  <si>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</si>
  <si>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</si>
  <si>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</si>
  <si>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</si>
  <si>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</si>
  <si>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</si>
  <si>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</si>
  <si>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</si>
  <si>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</si>
  <si>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</si>
  <si>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</si>
  <si>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</si>
  <si>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</si>
  <si>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</si>
  <si>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</si>
  <si>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</si>
  <si>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</si>
  <si>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</si>
  <si>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</si>
  <si>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</si>
  <si>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</si>
  <si>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</si>
  <si>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</si>
  <si>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</si>
  <si>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</si>
  <si>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</si>
  <si>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</si>
  <si>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</si>
  <si>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</si>
  <si>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</si>
  <si>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</si>
  <si>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</si>
  <si>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</si>
  <si>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</si>
  <si>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</si>
  <si>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</si>
  <si>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</si>
  <si>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</si>
  <si>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</si>
  <si>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</si>
  <si>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</si>
  <si>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</si>
  <si>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</si>
  <si>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</si>
  <si>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</si>
  <si>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</si>
  <si>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</si>
  <si>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</si>
  <si>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</si>
  <si>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</si>
  <si>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</si>
  <si>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</si>
  <si>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</si>
  <si>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</si>
  <si>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</si>
  <si>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</si>
  <si>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</si>
  <si>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</si>
  <si>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</si>
  <si>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</si>
  <si>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</si>
  <si>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</si>
  <si>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</si>
  <si>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</si>
  <si>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</si>
  <si>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</si>
  <si>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</si>
  <si>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</si>
  <si>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</si>
  <si>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</si>
  <si>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</si>
  <si>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</si>
  <si>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</si>
  <si>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</si>
  <si>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</si>
  <si>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</si>
  <si>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</si>
  <si>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</si>
  <si>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</si>
  <si>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</si>
  <si>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</si>
  <si>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</si>
  <si>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</si>
  <si>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</si>
  <si>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</si>
  <si>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</si>
  <si>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</si>
  <si>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</si>
  <si>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</si>
  <si>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</si>
  <si>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</si>
  <si>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</si>
  <si>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</si>
  <si>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</si>
  <si>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</si>
  <si>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</si>
  <si>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</si>
  <si>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</si>
  <si>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</si>
  <si>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</si>
  <si>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</si>
  <si>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</si>
  <si>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</si>
  <si>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</si>
  <si>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</si>
  <si>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</si>
  <si>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</si>
  <si>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</si>
  <si>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</si>
  <si>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</si>
  <si>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</si>
  <si>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</si>
  <si>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</si>
  <si>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</si>
  <si>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</si>
  <si>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</si>
  <si>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</si>
  <si>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</si>
  <si>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</si>
  <si>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</si>
  <si>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</si>
  <si>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</si>
  <si>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</si>
  <si>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</si>
  <si>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</si>
  <si>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</si>
  <si>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</si>
  <si>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</si>
  <si>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</si>
  <si>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</si>
  <si>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</si>
  <si>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</si>
  <si>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</si>
  <si>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</si>
  <si>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</si>
  <si>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</si>
  <si>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</si>
  <si>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</si>
  <si>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</si>
  <si>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</si>
  <si>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</si>
  <si>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</si>
  <si>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</si>
  <si>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</si>
  <si>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</si>
  <si>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</si>
  <si>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</si>
  <si>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</si>
  <si>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</si>
  <si>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</si>
  <si>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</si>
  <si>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</si>
  <si>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</si>
  <si>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</si>
  <si>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</si>
  <si>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</si>
  <si>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</si>
  <si>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</si>
  <si>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</si>
  <si>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</si>
  <si>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</si>
  <si>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</si>
  <si>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</si>
  <si>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</si>
  <si>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</si>
  <si>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</si>
  <si>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</si>
  <si>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</si>
  <si>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</si>
  <si>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</si>
  <si>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</si>
  <si>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</si>
  <si>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</si>
  <si>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</si>
  <si>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</si>
  <si>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</si>
  <si>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</si>
  <si>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</si>
  <si>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</si>
  <si>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</si>
  <si>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</si>
  <si>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</si>
  <si>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</si>
  <si>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</si>
  <si>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</si>
  <si>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</si>
  <si>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</si>
  <si>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</si>
  <si>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</si>
  <si>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</si>
  <si>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</si>
  <si>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</si>
  <si>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</si>
  <si>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</si>
  <si>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</si>
  <si>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</si>
  <si>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</si>
  <si>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</si>
  <si>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</si>
  <si>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</si>
  <si>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</si>
  <si>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</si>
  <si>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</si>
  <si>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</si>
  <si>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</si>
  <si>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</si>
  <si>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</si>
  <si>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</si>
  <si>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</si>
  <si>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</si>
  <si>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</si>
  <si>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</si>
  <si>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</si>
  <si>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</si>
  <si>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</si>
  <si>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</si>
  <si>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</si>
  <si>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</si>
  <si>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</si>
  <si>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</si>
  <si>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</si>
  <si>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</si>
  <si>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</si>
  <si>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</si>
  <si>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</si>
  <si>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</si>
  <si>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</si>
  <si>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</si>
  <si>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</si>
  <si>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</si>
  <si>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</si>
  <si>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</si>
  <si>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</si>
  <si>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</si>
  <si>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</si>
  <si>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</si>
  <si>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</si>
  <si>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</si>
  <si>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</si>
  <si>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</si>
  <si>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</si>
  <si>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</si>
  <si>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</si>
  <si>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</si>
  <si>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</si>
  <si>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</si>
  <si>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</si>
  <si>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</si>
  <si>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</si>
  <si>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</si>
  <si>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</si>
  <si>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</si>
  <si>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</si>
  <si>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</si>
  <si>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</si>
  <si>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</si>
  <si>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</si>
  <si>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</si>
  <si>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</si>
  <si>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</si>
  <si>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</si>
  <si>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</si>
  <si>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</si>
  <si>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</si>
  <si>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</si>
  <si>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</si>
  <si>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</si>
  <si>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</si>
  <si>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</si>
  <si>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</si>
  <si>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</si>
  <si>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</si>
  <si>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</si>
  <si>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</si>
  <si>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</si>
  <si>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</si>
  <si>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</si>
  <si>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</si>
  <si>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</si>
  <si>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</si>
  <si>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</si>
  <si>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</si>
  <si>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</si>
  <si>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</si>
  <si>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</si>
  <si>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</si>
  <si>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</si>
  <si>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</si>
  <si>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</si>
  <si>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</si>
  <si>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</si>
  <si>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</si>
  <si>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</si>
  <si>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</si>
  <si>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</si>
  <si>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</si>
  <si>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</si>
  <si>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</si>
  <si>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</si>
  <si>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</si>
  <si>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</si>
  <si>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</si>
  <si>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</si>
  <si>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</si>
  <si>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</si>
  <si>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</si>
  <si>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</si>
  <si>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</si>
  <si>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</si>
  <si>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</si>
  <si>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</si>
  <si>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</si>
  <si>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</si>
  <si>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</si>
  <si>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</si>
  <si>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</si>
  <si>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</si>
  <si>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</si>
  <si>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</si>
  <si>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</si>
  <si>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</si>
  <si>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</si>
  <si>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</si>
  <si>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</si>
  <si>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</si>
  <si>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</si>
  <si>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</si>
  <si>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</si>
  <si>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</si>
  <si>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</si>
  <si>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</si>
  <si>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</si>
  <si>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</si>
  <si>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</si>
  <si>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</si>
  <si>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</si>
  <si>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</si>
  <si>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</si>
  <si>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</si>
  <si>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</si>
  <si>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</si>
  <si>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</si>
  <si>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</si>
  <si>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</si>
  <si>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</si>
  <si>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</si>
  <si>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</si>
  <si>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</si>
  <si>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</si>
  <si>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</si>
  <si>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</si>
  <si>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</si>
  <si>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</si>
  <si>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</si>
  <si>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</si>
  <si>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</si>
  <si>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</si>
  <si>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</si>
  <si>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</si>
  <si>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</si>
  <si>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</si>
  <si>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</si>
  <si>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</si>
  <si>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</si>
  <si>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</si>
  <si>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</si>
  <si>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</si>
  <si>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</si>
  <si>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</si>
  <si>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</si>
  <si>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</si>
  <si>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</si>
  <si>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</si>
  <si>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</si>
  <si>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</si>
  <si>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</si>
  <si>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</si>
  <si>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</si>
  <si>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</si>
  <si>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</si>
  <si>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</si>
  <si>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</si>
  <si>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</si>
  <si>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</si>
  <si>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</si>
  <si>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</si>
  <si>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</si>
  <si>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</si>
  <si>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</si>
  <si>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</si>
  <si>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</si>
  <si>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</si>
  <si>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</si>
  <si>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</si>
  <si>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</si>
  <si>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</si>
  <si>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</si>
  <si>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</si>
  <si>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</si>
  <si>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</si>
  <si>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</si>
  <si>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</si>
  <si>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</si>
  <si>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</si>
  <si>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</si>
  <si>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</si>
  <si>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</si>
  <si>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</si>
  <si>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</si>
  <si>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</si>
  <si>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</si>
  <si>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</si>
  <si>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</si>
  <si>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</si>
  <si>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</si>
  <si>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</si>
  <si>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</si>
  <si>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</si>
  <si>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</si>
  <si>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</si>
  <si>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</si>
  <si>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</si>
  <si>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</si>
  <si>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</si>
  <si>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</si>
  <si>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</si>
  <si>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</si>
  <si>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</si>
  <si>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</si>
  <si>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</si>
  <si>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</si>
  <si>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</si>
  <si>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</si>
  <si>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</si>
  <si>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</si>
  <si>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</si>
  <si>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</si>
  <si>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</si>
  <si>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</si>
  <si>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</si>
  <si>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</si>
  <si>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</si>
  <si>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</si>
  <si>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</si>
  <si>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</si>
  <si>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</si>
  <si>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</si>
  <si>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</si>
  <si>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</si>
  <si>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</si>
  <si>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</si>
  <si>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</si>
  <si>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</si>
  <si>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</si>
  <si>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</si>
  <si>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</si>
  <si>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</si>
  <si>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</si>
  <si>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</si>
  <si>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</si>
  <si>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</si>
  <si>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</si>
  <si>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</si>
  <si>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</si>
  <si>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</si>
  <si>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</si>
  <si>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</si>
  <si>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</si>
  <si>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</si>
  <si>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</si>
  <si>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</si>
  <si>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</si>
  <si>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</si>
  <si>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</si>
  <si>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</si>
  <si>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</si>
  <si>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</si>
  <si>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</si>
  <si>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</si>
  <si>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</si>
  <si>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</si>
  <si>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</si>
  <si>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</si>
  <si>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</si>
  <si>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</si>
  <si>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</si>
  <si>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</si>
  <si>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</si>
  <si>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</si>
  <si>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</si>
  <si>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</si>
  <si>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</si>
  <si>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</si>
  <si>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</si>
  <si>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</si>
  <si>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</si>
  <si>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</si>
  <si>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</si>
  <si>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</si>
  <si>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</si>
  <si>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</si>
  <si>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</si>
  <si>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</si>
  <si>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</si>
  <si>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</si>
  <si>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</si>
  <si>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</si>
  <si>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</si>
  <si>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</si>
  <si>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</si>
  <si>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</si>
  <si>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</si>
  <si>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</si>
  <si>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</si>
  <si>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</si>
  <si>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</si>
  <si>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</si>
  <si>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</si>
  <si>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</si>
  <si>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</si>
  <si>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</si>
  <si>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</si>
  <si>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</si>
  <si>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</si>
  <si>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</si>
  <si>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</si>
  <si>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</si>
  <si>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</si>
  <si>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</si>
  <si>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</si>
  <si>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</si>
  <si>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</si>
  <si>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</si>
  <si>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</si>
  <si>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</si>
  <si>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</si>
  <si>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</si>
  <si>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</si>
  <si>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</si>
  <si>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</si>
  <si>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</si>
  <si>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</si>
  <si>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</si>
  <si>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</si>
  <si>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</si>
  <si>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</si>
  <si>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</si>
  <si>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</si>
  <si>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</si>
  <si>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</si>
  <si>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</si>
  <si>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</si>
  <si>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</si>
  <si>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</si>
  <si>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</si>
  <si>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</si>
  <si>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</si>
  <si>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</si>
  <si>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</si>
  <si>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</si>
  <si>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</si>
  <si>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</si>
  <si>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</si>
  <si>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</si>
  <si>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</si>
  <si>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</si>
  <si>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</si>
  <si>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</si>
  <si>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</si>
  <si>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</si>
  <si>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</si>
  <si>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</si>
  <si>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</si>
  <si>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</si>
  <si>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</si>
  <si>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</si>
  <si>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</si>
  <si>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</si>
  <si>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</si>
  <si>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</si>
  <si>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</si>
  <si>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</si>
  <si>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</si>
  <si>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</si>
  <si>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</si>
  <si>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</si>
  <si>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</si>
  <si>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</si>
  <si>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</si>
  <si>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</si>
  <si>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</si>
  <si>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</si>
  <si>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</si>
  <si>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</si>
  <si>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</si>
  <si>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</si>
  <si>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</si>
  <si>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</si>
  <si>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</si>
  <si>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</si>
  <si>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</si>
  <si>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</si>
  <si>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</si>
  <si>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</si>
  <si>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</si>
  <si>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</si>
  <si>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</si>
  <si>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</si>
  <si>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</si>
  <si>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</si>
  <si>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</si>
  <si>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</si>
  <si>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</si>
  <si>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</si>
  <si>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</si>
  <si>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</si>
  <si>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</si>
  <si>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</si>
  <si>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</si>
  <si>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</si>
  <si>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</si>
  <si>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</si>
  <si>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</si>
  <si>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</si>
  <si>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</si>
  <si>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</si>
  <si>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</si>
  <si>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</si>
  <si>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</si>
  <si>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</si>
  <si>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</si>
  <si>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</si>
  <si>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</si>
  <si>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</si>
  <si>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</si>
  <si>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</si>
  <si>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</si>
  <si>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</si>
  <si>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</si>
  <si>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</si>
  <si>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</si>
  <si>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</si>
  <si>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</si>
  <si>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</si>
  <si>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</si>
  <si>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</si>
  <si>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</si>
  <si>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</si>
  <si>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</si>
  <si>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</si>
  <si>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</si>
  <si>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</si>
  <si>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</si>
  <si>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</si>
  <si>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</si>
  <si>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</si>
  <si>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</si>
  <si>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</si>
  <si>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</si>
  <si>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</si>
  <si>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</si>
  <si>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</si>
  <si>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</si>
  <si>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</si>
  <si>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</si>
  <si>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</si>
  <si>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</si>
  <si>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</si>
  <si>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</si>
  <si>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</si>
  <si>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</si>
  <si>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</si>
  <si>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</si>
  <si>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</si>
  <si>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</si>
  <si>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</si>
  <si>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</si>
  <si>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</si>
  <si>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</si>
  <si>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</si>
  <si>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</si>
  <si>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</si>
  <si>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</si>
  <si>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</si>
  <si>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</si>
  <si>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</si>
  <si>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</si>
  <si>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</si>
  <si>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</si>
  <si>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</si>
  <si>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</si>
  <si>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</si>
  <si>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</si>
  <si>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</si>
  <si>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</si>
  <si>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</si>
  <si>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</si>
  <si>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</si>
  <si>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</si>
  <si>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</si>
  <si>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</si>
  <si>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</si>
  <si>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</si>
  <si>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</si>
  <si>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</si>
  <si>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</si>
  <si>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</si>
  <si>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</si>
  <si>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</si>
  <si>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</si>
  <si>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</si>
  <si>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</si>
  <si>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</si>
  <si>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</si>
  <si>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</si>
  <si>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</si>
  <si>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</si>
  <si>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</si>
  <si>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</si>
  <si>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</si>
  <si>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</si>
  <si>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</si>
  <si>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</si>
  <si>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</si>
  <si>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</si>
  <si>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</si>
  <si>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</si>
  <si>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</si>
  <si>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</si>
  <si>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</si>
  <si>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</si>
  <si>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</si>
  <si>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</si>
  <si>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</si>
  <si>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</si>
  <si>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</si>
  <si>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</si>
  <si>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</si>
  <si>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</si>
  <si>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</si>
  <si>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</si>
  <si>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</si>
  <si>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</si>
  <si>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</si>
  <si>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</si>
  <si>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</si>
  <si>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</si>
  <si>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</si>
  <si>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</si>
  <si>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</si>
  <si>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</si>
  <si>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</si>
  <si>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</si>
  <si>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</si>
  <si>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</si>
  <si>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</si>
  <si>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</si>
  <si>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</si>
  <si>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</si>
  <si>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</si>
  <si>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</si>
  <si>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</si>
  <si>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</si>
  <si>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</si>
  <si>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</si>
  <si>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</si>
  <si>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</si>
  <si>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</si>
  <si>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</si>
  <si>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</si>
  <si>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</si>
  <si>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</si>
  <si>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</si>
  <si>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</si>
  <si>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</si>
  <si>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</si>
  <si>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</si>
  <si>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</si>
  <si>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</si>
  <si>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</si>
  <si>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</si>
  <si>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</si>
  <si>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</si>
  <si>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</si>
  <si>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</si>
  <si>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</si>
  <si>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</si>
  <si>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</si>
  <si>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</si>
  <si>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</si>
  <si>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</si>
  <si>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</si>
  <si>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</si>
  <si>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</si>
  <si>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</si>
  <si>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</si>
  <si>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</si>
  <si>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</si>
  <si>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</si>
  <si>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</si>
  <si>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</si>
  <si>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</si>
  <si>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</si>
  <si>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</si>
  <si>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</si>
  <si>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</si>
  <si>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</si>
  <si>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</si>
  <si>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</si>
  <si>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</si>
  <si>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</si>
  <si>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</si>
  <si>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</si>
  <si>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</si>
  <si>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</si>
  <si>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</si>
  <si>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</si>
  <si>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</si>
  <si>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</si>
  <si>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</si>
  <si>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</si>
  <si>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</si>
  <si>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</si>
  <si>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</si>
  <si>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</si>
  <si>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</si>
  <si>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</si>
  <si>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</si>
  <si>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</si>
  <si>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</si>
  <si>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</si>
  <si>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</si>
  <si>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</si>
  <si>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</si>
  <si>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</si>
  <si>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</si>
  <si>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</si>
  <si>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</si>
  <si>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</si>
  <si>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</si>
  <si>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</si>
  <si>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</si>
  <si>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</si>
  <si>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</si>
  <si>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</si>
  <si>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</si>
  <si>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</si>
  <si>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</si>
  <si>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</si>
  <si>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</si>
  <si>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</si>
  <si>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</si>
  <si>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</si>
  <si>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</si>
  <si>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</si>
  <si>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</si>
  <si>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</si>
  <si>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</si>
  <si>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</si>
  <si>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</si>
  <si>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</si>
  <si>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</si>
  <si>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</si>
  <si>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</si>
  <si>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</si>
  <si>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</si>
  <si>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</si>
  <si>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</si>
  <si>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</si>
  <si>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</si>
  <si>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</si>
  <si>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</si>
  <si>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</si>
  <si>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</si>
  <si>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</si>
  <si>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</si>
  <si>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</si>
  <si>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</si>
  <si>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</si>
  <si>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</si>
  <si>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</si>
  <si>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</si>
  <si>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</si>
  <si>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</si>
  <si>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</si>
  <si>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</si>
  <si>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</si>
  <si>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</si>
  <si>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</si>
  <si>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</si>
  <si>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</si>
  <si>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</si>
  <si>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</si>
  <si>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</si>
  <si>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</si>
  <si>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</si>
  <si>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</si>
  <si>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</si>
  <si>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</si>
  <si>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</si>
  <si>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</si>
  <si>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</si>
  <si>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</si>
  <si>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</si>
  <si>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</si>
  <si>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</si>
  <si>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</si>
  <si>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</si>
  <si>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</si>
  <si>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</si>
  <si>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</si>
  <si>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</si>
  <si>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</si>
  <si>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</si>
  <si>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</si>
  <si>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</si>
  <si>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</si>
  <si>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</si>
  <si>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</si>
  <si>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</si>
  <si>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</si>
  <si>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</si>
  <si>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</si>
  <si>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</si>
  <si>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</si>
  <si>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</si>
  <si>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</si>
  <si>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</si>
  <si>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</si>
  <si>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</si>
  <si>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</si>
  <si>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</si>
  <si>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</si>
  <si>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</si>
  <si>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</si>
  <si>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</si>
  <si>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</si>
  <si>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</si>
  <si>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</si>
  <si>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</si>
  <si>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</si>
  <si>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</si>
  <si>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</si>
  <si>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</si>
  <si>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</si>
  <si>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</si>
  <si>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</si>
  <si>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</si>
  <si>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</si>
  <si>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</si>
  <si>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</si>
  <si>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</si>
  <si>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</si>
  <si>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</si>
  <si>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</si>
  <si>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</si>
  <si>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</si>
  <si>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</si>
  <si>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</si>
  <si>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</si>
  <si>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</si>
  <si>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</si>
  <si>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</si>
  <si>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</si>
  <si>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</si>
  <si>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</si>
  <si>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</si>
  <si>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</si>
  <si>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</si>
  <si>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</si>
  <si>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</si>
  <si>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</si>
  <si>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</si>
  <si>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</si>
  <si>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</si>
  <si>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</si>
  <si>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</si>
  <si>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</si>
  <si>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</si>
  <si>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</si>
  <si>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</si>
  <si>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</si>
  <si>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</si>
  <si>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</si>
  <si>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</si>
  <si>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</si>
  <si>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</si>
  <si>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</si>
  <si>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</si>
  <si>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</si>
  <si>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</si>
  <si>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</si>
  <si>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</si>
  <si>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</si>
  <si>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</si>
  <si>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</si>
  <si>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</si>
  <si>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</si>
  <si>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</si>
  <si>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</si>
  <si>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</si>
  <si>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</si>
  <si>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</si>
  <si>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</si>
  <si>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</si>
  <si>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</si>
  <si>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</si>
  <si>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</si>
  <si>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</si>
  <si>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</si>
  <si>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</si>
  <si>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</si>
  <si>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</si>
  <si>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</si>
  <si>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</si>
  <si>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</si>
  <si>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</si>
  <si>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</si>
  <si>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</si>
  <si>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</si>
  <si>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</si>
  <si>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</si>
  <si>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</si>
  <si>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</si>
  <si>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</si>
  <si>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</si>
  <si>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</si>
  <si>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</si>
  <si>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</si>
  <si>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</si>
  <si>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</si>
  <si>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</si>
  <si>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</si>
  <si>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</si>
  <si>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</si>
  <si>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</si>
  <si>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</si>
  <si>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</si>
  <si>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</si>
  <si>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</si>
  <si>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</si>
  <si>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</si>
  <si>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</si>
  <si>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</si>
  <si>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</si>
  <si>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</si>
  <si>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</si>
  <si>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</si>
  <si>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</si>
  <si>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</si>
  <si>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</si>
  <si>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</si>
  <si>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</si>
  <si>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</si>
  <si>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</si>
  <si>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</si>
  <si>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</si>
  <si>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</si>
  <si>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</si>
  <si>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</si>
  <si>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</si>
  <si>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</si>
  <si>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</si>
  <si>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</si>
  <si>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</si>
  <si>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</si>
  <si>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</si>
  <si>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</si>
  <si>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</si>
  <si>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</si>
  <si>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</si>
  <si>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</si>
  <si>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</si>
  <si>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</si>
  <si>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</si>
  <si>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</si>
  <si>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</si>
  <si>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</si>
  <si>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</si>
  <si>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</si>
  <si>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</si>
  <si>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</si>
  <si>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</si>
  <si>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</si>
  <si>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</si>
  <si>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</si>
  <si>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</si>
  <si>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</si>
  <si>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</si>
  <si>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</si>
  <si>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</si>
  <si>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</si>
  <si>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</si>
  <si>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</si>
  <si>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</si>
  <si>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</si>
  <si>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</si>
  <si>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</si>
  <si>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</si>
  <si>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</si>
  <si>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</si>
  <si>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</si>
  <si>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</si>
  <si>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</si>
  <si>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</si>
  <si>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</si>
  <si>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433021 Ульяновская обл., Инзенский район, с. Коржевка, ул. Центральная, д.1</t>
  </si>
  <si>
    <t>+7(84241)77516</t>
  </si>
  <si>
    <t>Директор</t>
  </si>
  <si>
    <t>МУНИЦИПАЛЬНОЕ УНИТАРНОЕ ПРЕДПРИЯТИЕ "ЖИЛИЩНО-КОММУНАЛЬНОЕ ХОЗЯЙСТВО" КОРЖЕВСКОЕ СЕЛЬСКОЕ ПОСЕЛЕНИЕ</t>
  </si>
  <si>
    <t>МУП ЖКХ</t>
  </si>
  <si>
    <t>1077306000331</t>
  </si>
  <si>
    <t>TEMPLATE_LGL_ID</t>
  </si>
  <si>
    <t>TEMPLATE_PRD</t>
  </si>
  <si>
    <t>TEMPLATE_STATUS</t>
  </si>
  <si>
    <t>TEMPLATE_DATE</t>
  </si>
  <si>
    <t>TARIFF_ID</t>
  </si>
  <si>
    <t>TARIFF_VID</t>
  </si>
  <si>
    <t>TARIFF_TIP</t>
  </si>
  <si>
    <t>TARIFF_VDET</t>
  </si>
  <si>
    <t>TARIFF_VTOV</t>
  </si>
  <si>
    <t>TARIFF_DOP</t>
  </si>
  <si>
    <t>TARIFF_MO_LIST</t>
  </si>
  <si>
    <t>ХВС.73.26375376.0001</t>
  </si>
  <si>
    <t>&lt;нет шаблона&gt;</t>
  </si>
  <si>
    <t>ХВС.73.26375376.0002</t>
  </si>
  <si>
    <t>ХВС.73.26375376.0003</t>
  </si>
  <si>
    <t>ХВС.73.26375376.0004</t>
  </si>
  <si>
    <t>ХВС.73.26375376.0005</t>
  </si>
  <si>
    <t>Производство (подъём / добыча) воды :: Транспортировка воды :: Сбыт (распределение) воды</t>
  </si>
  <si>
    <t>ХВС.73.26375376.0006</t>
  </si>
  <si>
    <t>SPHERE</t>
  </si>
  <si>
    <t>NMBR</t>
  </si>
  <si>
    <t>NMOB</t>
  </si>
  <si>
    <t>STYPE</t>
  </si>
  <si>
    <t>ADDRESS</t>
  </si>
  <si>
    <t>L_EXPLOIT_DOC_BASE</t>
  </si>
  <si>
    <t>L_EXPLOIT_DOC_TYPE</t>
  </si>
  <si>
    <t>L_EXPLOIT_DOC_NUMBER</t>
  </si>
  <si>
    <t>L_EXPLOIT_DOC_DATE</t>
  </si>
  <si>
    <t>ВС</t>
  </si>
  <si>
    <t>Водопровод</t>
  </si>
  <si>
    <t>НС с сетями</t>
  </si>
  <si>
    <t>с Коноплянка / нет / нет</t>
  </si>
  <si>
    <t>14а</t>
  </si>
  <si>
    <t>30.05.2007</t>
  </si>
  <si>
    <t>с Коржевка / нет / нет</t>
  </si>
  <si>
    <t>с Проломиха / нет / нет</t>
  </si>
  <si>
    <t>с Чамзинка / нет / нет</t>
  </si>
  <si>
    <t>с Чумакино / нет / нет</t>
  </si>
  <si>
    <t>01.01.2010</t>
  </si>
  <si>
    <t>с Шлемасс / нет / нет</t>
  </si>
  <si>
    <t>korzheyskoe@mail.ru</t>
  </si>
  <si>
    <t>Сиякаев Дмитрий Александрович</t>
  </si>
  <si>
    <t>Комплексная программа развития территории МО Коржевское сельское поселение</t>
  </si>
  <si>
    <t>58</t>
  </si>
  <si>
    <t>Навлютова Ирина Александровна</t>
  </si>
  <si>
    <t>бухгалтер</t>
  </si>
  <si>
    <t>volgina-1970@mail.ru</t>
  </si>
  <si>
    <t>89278218145</t>
  </si>
  <si>
    <t>211-П</t>
  </si>
  <si>
    <t>Аймятова Рамиля Камилевна</t>
  </si>
  <si>
    <t>консультант отдела регулирования жилищно-коммунального комплекса Агенства по регулированию цен и тарифов Ульяновской области</t>
  </si>
  <si>
    <t>8(8422)24-16-10</t>
  </si>
  <si>
    <t>r.aymyatova@mail.ru</t>
  </si>
  <si>
    <t>бессрочно</t>
  </si>
  <si>
    <t>реагенты</t>
  </si>
  <si>
    <t xml:space="preserve"> 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</si>
  <si>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персонал</t>
  </si>
  <si>
    <t xml:space="preserve"> Проанализировав представленные материалы, эксперты с предложением предприятия на затраты по услугам связи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</si>
  <si>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 xml:space="preserve">
</t>
  </si>
  <si>
    <t>ЭКСПЕРТНОЕ ЗАКЛЮЧЕНИЕ</t>
  </si>
  <si>
    <t xml:space="preserve">ОСОБЫЕ УСЛОВИЯ
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ЖКХ Коржевское сельское поселение.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МУП ЖКХ Коржевское сельское поселение с целью выявления всех возможных нарушений норм действующего законодательства.
5. Предприятие применяет упрощённую систему налогообложения (далее – УСН).
</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</si>
  <si>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</si>
  <si>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 xml:space="preserve">По результатам проведения экспертизы тарифов на питьевую воду для  Муниципального унитарного предприятия «Жилищно-коммунальное хозяйство» Коржевское сельское поселение, эксперты предлагают считать экономически обоснованными  тарифы на 2024-2028 годы в следующих размерах:                                                    1. с 01.01.2024 по 30.06.2024 = 35,18 руб./куб.м
2. с 01.07.2024 по 31.12.2024 = 38,32 руб./куб.м
3. с 01.01.2025 по 30.06.2025 = 38,32 руб./куб.м
4. с 01.07.2025 по 31.12.2025 = 41,59 руб./куб.м
5. с 01.01.2026 по 30.06.2026 = 41,59 руб./куб.м
6. с 01.07.2026 по 31.12.2026 = 42,57 руб./куб.м
7. с 01.01.2027 по 30.06.2027 = 42,57 руб./куб.м
8. с 01.07.2027 по 31.12.2027= 42,60 руб./куб.м
9. с 01.01.2028 по 30.06.2028 = 42,60 руб./куб.м
10. с 01.07.2028 по 31.12.2028 = 43,68 руб./куб.м
</t>
  </si>
  <si>
    <t>Экспертиза проводилась с целью определения экономической обоснованности выполненных и представленных в Агентство расчётных материалов по тарифам на услуги питьевого водоснабжения МУП ЖКХ Коржевское сельское поселение,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на 2024-2028 гг.</t>
  </si>
  <si>
    <t>по экономической обоснованности тарифов на питьевую воду (питьевое водоснабжение)  для Муниципального унитарного предприятия «Жилищно-коммунальное хозяйство» Коржевское сельское поселение на 2024-2028 годы</t>
  </si>
  <si>
    <t>По результатам проведения экспертизы тарифов на питьевую воду для  Муниципального унитарного предприятия «Жилищно-коммунальное хозяйство» Коржевское сельское поселение, эксперты предлагают считать экономически обоснованными  тарифы на 2024-2028 годы .</t>
  </si>
  <si>
    <t xml:space="preserve">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определенная при корректировке тарифа на каждый год долгосрочного периода регулирования, где i1-последний год долгосрочного периода, i0- первый год долгосрочного периода регулирования, рассчитанная в соответствии с п. 42 Методических указаний № 1746-э, в размере: -15 тыс. руб.
Таким образом, скорректированная величина НВВ на 2024 год составит: 882,02 тыс. руб.
</t>
  </si>
  <si>
    <t>Предприятие предложило необходимую валовую выручку на 2024-2028 годы в размере: 
2024 год- 2311,20 тыс.руб.и плановый объем полезного отпуска- 24,00 тыс. м3.</t>
  </si>
  <si>
    <t xml:space="preserve">          
Принимая во внимание вышезложенное, учитывая проведенный анализ документов, эксперты предлагают признать сумму НВВ на питьевую воду для "МУП "ЖКХ" Коржевское сельское поселение" экономически обоснованной в следующих размерах: на 2024 год –882,02 тыс. руб.; на 2025 год – 985,98 тыс. руб.; на 2026 год – 1010,00 тыс. руб.; на 2027 год - 1022,11 тыс. руб.; на 2028 год -1,035,35 тыс. руб.
Плановый объем полезного отпуска приниматся с учетом предложений предприятия на 2024-2028 годы -24,00 тыс. м3.</t>
  </si>
  <si>
    <t xml:space="preserve">Предприятие предложило на 2024 год сумму расходов на оплату труда производственного персонала в размере577,20  тыс.руб., и расходы на отчисления на соц.нужды в размере 133,20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461,76 тыс.руб., в т.ч. расходы на оплату труда производственного персонала в размере 355,20 тыс.руб., и отчисления на социальные нужды в размере 106,56 тыс.руб. (в соответствии со ст. 426 Налогового  кодекса Российской Федерации экспертами произведён расчёт страховых взносов  в размере 30,0 % к сумме затрат на оплату труда в размере 355,20 тыс. руб.)
Обосновывающие материалы:
1. Штатное расписание (стр.39-40 тарифного дела)
</t>
  </si>
  <si>
    <t>1020вх</t>
  </si>
  <si>
    <t>103-ВС-1020вх/2023</t>
  </si>
  <si>
    <t xml:space="preserve">Предприятие предложило на 2024 год сумму расходов по данной статье в размере 979,00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25,20 тыс. м3 на 2024 год, удельного расхода электроэнергии  – 1,16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8,9,0 руб./кВт. час на 2024 год, эксперты предлагают необходимым признать экономически обоснованной сумму затрат по данной статье в размере 407,26  тыс. руб. 
Обосновывающие материалы:
1. Договор на электроснабжение  (стр.41-44тарифного дела)
2. Накладные по электроэнергии  (стр. 45-50 тарифного дела)
</t>
  </si>
  <si>
    <t xml:space="preserve">Предприятием были предложены затраты по статье « Налоги и сборы» на 2024 год в сумме 35,6 тыс. руб.
Проанализировав представленные расчётные материалы, налоговую декларацию алогу по УСН, фактические расходы за 2022 год.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предлагают признать экономически обоснованными  затраты в размере 28,00 тыс.рублей. 
Обосновывающие материалы:
1. Налоговая декларация по УСН за 2022 год (стр.13-14 тарифного дела)
</t>
  </si>
  <si>
    <t>Ульяновская область / 2024 / МУП "ЖКХ" Коржевское сельское поселение (ИНН:7306039343, КПП:730601001)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</si>
  <si>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</si>
  <si>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</si>
  <si>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</si>
  <si>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</si>
  <si>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</si>
  <si>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</si>
  <si>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</si>
  <si>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</si>
  <si>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</si>
  <si>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</si>
  <si>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</si>
  <si>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</si>
  <si>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</si>
  <si>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</si>
  <si>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</si>
  <si>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</si>
  <si>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</si>
  <si>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Водопровод :: с Коноплянка / нет / нет</t>
  </si>
  <si>
    <t>НС с сетями :: Водопровод :: с Коржевка / нет / нет</t>
  </si>
  <si>
    <t>НС с сетями :: Водопровод :: с Проломиха / нет / нет</t>
  </si>
  <si>
    <t>НС с сетями :: Водопровод :: с Чамзинка / нет / нет</t>
  </si>
  <si>
    <t>НС с сетями :: Водопровод :: с Чумакино / нет / нет</t>
  </si>
  <si>
    <t>НС с сетями :: Водопровод :: с Шлемасс / нет / нет</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</si>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</sst>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9">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0" fillId="0" borderId="30" xfId="49"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49" fontId="98" fillId="0" borderId="30" xfId="31" applyNumberFormat="1" applyFont="1" applyFill="1" applyBorder="1" applyAlignment="1" applyProtection="1">
      <alignment horizontal="left" vertical="center" wrapText="1" indent="1"/>
      <protection locked="0"/>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49" fontId="13" fillId="0" borderId="30" xfId="97" applyNumberFormat="1" applyFont="1" applyFill="1" applyBorder="1" applyAlignment="1" applyProtection="1">
      <alignment horizontal="left" vertical="center" wrapText="1" indent="1"/>
      <protection locked="0"/>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49" fontId="0" fillId="0" borderId="7" xfId="98" applyNumberFormat="1" applyFont="1" applyFill="1" applyBorder="1" applyAlignment="1" applyProtection="1">
      <alignment horizontal="left" vertical="center" wrapText="1"/>
      <protection locked="0"/>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4"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7" xfId="112" applyFont="1" applyFill="1" applyBorder="1" applyAlignment="1" applyProtection="1">
      <alignment horizontal="center" vertical="center" wrapText="1"/>
      <protection locked="0"/>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8"/>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45279.611250000002</v>
      </c>
      <c r="B5" s="40" t="s">
        <v>1765</v>
      </c>
      <c r="C5" s="40" t="s">
        <v>1766</v>
      </c>
    </row>
    <row r="6" spans="1:4">
      <c r="A6" s="664">
        <v>45279.611273148148</v>
      </c>
      <c r="B6" s="40" t="s">
        <v>1767</v>
      </c>
      <c r="C6" s="40" t="s">
        <v>1766</v>
      </c>
    </row>
    <row r="7" spans="1:4">
      <c r="A7" s="664">
        <v>45279.611550925925</v>
      </c>
      <c r="B7" s="40" t="s">
        <v>1765</v>
      </c>
      <c r="C7" s="40" t="s">
        <v>1766</v>
      </c>
    </row>
    <row r="8" spans="1:4">
      <c r="A8" s="664">
        <v>45279.611562500002</v>
      </c>
      <c r="B8" s="40" t="s">
        <v>1767</v>
      </c>
      <c r="C8"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G122" zoomScale="80" zoomScaleNormal="100" zoomScaleSheetLayoutView="80" workbookViewId="0">
      <selection activeCell="I136" sqref="I13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26375376</v>
      </c>
      <c r="E17" s="744" t="s">
        <v>2005</v>
      </c>
      <c r="F17" s="744"/>
      <c r="G17" s="744"/>
      <c r="H17" s="744"/>
      <c r="I17" s="745"/>
      <c r="J17" s="742"/>
      <c r="K17" s="742"/>
      <c r="L17" s="742"/>
      <c r="M17" s="742"/>
      <c r="N17" s="742"/>
      <c r="O17" s="733" t="s">
        <v>3027</v>
      </c>
      <c r="P17" s="742"/>
    </row>
    <row r="18" spans="1:16">
      <c r="A18" s="733"/>
      <c r="B18" s="733"/>
      <c r="C18" s="731"/>
      <c r="D18" s="733"/>
      <c r="E18" s="746" t="s">
        <v>3028</v>
      </c>
      <c r="F18" s="746"/>
      <c r="G18" s="746"/>
      <c r="H18" s="746"/>
      <c r="I18" s="745"/>
      <c r="J18" s="742"/>
      <c r="K18" s="742"/>
      <c r="L18" s="742"/>
      <c r="M18" s="742"/>
      <c r="N18" s="742"/>
      <c r="O18" s="742"/>
      <c r="P18" s="742"/>
    </row>
    <row r="19" spans="1:16">
      <c r="A19" s="733"/>
      <c r="B19" s="733"/>
      <c r="C19" s="731"/>
      <c r="D19" s="733"/>
      <c r="E19" s="747" t="s">
        <v>3029</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33.75">
      <c r="A22" s="733"/>
      <c r="B22" s="733"/>
      <c r="C22" s="731"/>
      <c r="D22" s="733"/>
      <c r="E22" s="760" t="s">
        <v>188</v>
      </c>
      <c r="F22" s="760"/>
      <c r="G22" s="760"/>
      <c r="H22" s="761" t="s">
        <v>2950</v>
      </c>
      <c r="I22" s="762"/>
      <c r="J22" s="759"/>
      <c r="K22" s="759"/>
      <c r="L22" s="759"/>
      <c r="M22" s="733"/>
      <c r="N22" s="733"/>
      <c r="O22" s="733"/>
      <c r="P22" s="733"/>
    </row>
    <row r="23" spans="1:16" ht="25.5">
      <c r="A23" s="733"/>
      <c r="B23" s="733"/>
      <c r="C23" s="731"/>
      <c r="D23" s="733"/>
      <c r="E23" s="760" t="s">
        <v>189</v>
      </c>
      <c r="F23" s="760"/>
      <c r="G23" s="760"/>
      <c r="H23" s="761" t="s">
        <v>2951</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2952</v>
      </c>
      <c r="I25" s="764"/>
      <c r="J25" s="733"/>
      <c r="K25" s="733"/>
      <c r="L25" s="733"/>
      <c r="M25" s="733"/>
      <c r="N25" s="733"/>
      <c r="O25" s="733"/>
      <c r="P25" s="733"/>
    </row>
    <row r="26" spans="1:16">
      <c r="A26" s="733"/>
      <c r="B26" s="733"/>
      <c r="C26" s="731"/>
      <c r="D26" s="733"/>
      <c r="E26" s="760" t="s">
        <v>107</v>
      </c>
      <c r="F26" s="760"/>
      <c r="G26" s="760"/>
      <c r="H26" s="766" t="s">
        <v>2006</v>
      </c>
      <c r="I26" s="764"/>
      <c r="J26" s="733"/>
      <c r="K26" s="733"/>
      <c r="L26" s="733"/>
      <c r="M26" s="733"/>
      <c r="N26" s="733"/>
      <c r="O26" s="733"/>
      <c r="P26" s="733"/>
    </row>
    <row r="27" spans="1:16">
      <c r="A27" s="733"/>
      <c r="B27" s="733"/>
      <c r="C27" s="731"/>
      <c r="D27" s="733"/>
      <c r="E27" s="760" t="s">
        <v>108</v>
      </c>
      <c r="F27" s="760"/>
      <c r="G27" s="760"/>
      <c r="H27" s="766" t="s">
        <v>1846</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c r="A29" s="733"/>
      <c r="B29" s="733"/>
      <c r="C29" s="731"/>
      <c r="D29" s="733"/>
      <c r="E29" s="760" t="s">
        <v>193</v>
      </c>
      <c r="F29" s="760"/>
      <c r="G29" s="760"/>
      <c r="H29" s="763" t="s">
        <v>968</v>
      </c>
      <c r="I29" s="764"/>
      <c r="J29" s="733" t="s">
        <v>1680</v>
      </c>
      <c r="K29" s="733"/>
      <c r="L29" s="733"/>
      <c r="M29" s="733"/>
      <c r="N29" s="733"/>
      <c r="O29" s="733"/>
      <c r="P29" s="733"/>
    </row>
    <row r="30" spans="1:16" ht="22.5">
      <c r="A30" s="733"/>
      <c r="B30" s="733"/>
      <c r="C30" s="731"/>
      <c r="D30" s="733"/>
      <c r="E30" s="760" t="s">
        <v>194</v>
      </c>
      <c r="F30" s="760"/>
      <c r="G30" s="760"/>
      <c r="H30" s="768" t="s">
        <v>2947</v>
      </c>
      <c r="I30" s="745"/>
      <c r="J30" s="733" t="s">
        <v>1681</v>
      </c>
      <c r="K30" s="733"/>
      <c r="L30" s="733"/>
      <c r="M30" s="733"/>
      <c r="N30" s="733"/>
      <c r="O30" s="733"/>
      <c r="P30" s="733"/>
    </row>
    <row r="31" spans="1:16" ht="22.5">
      <c r="A31" s="733"/>
      <c r="B31" s="733"/>
      <c r="C31" s="731"/>
      <c r="D31" s="733"/>
      <c r="E31" s="760" t="s">
        <v>195</v>
      </c>
      <c r="F31" s="760"/>
      <c r="G31" s="760"/>
      <c r="H31" s="768" t="s">
        <v>2947</v>
      </c>
      <c r="I31" s="745"/>
      <c r="J31" s="733" t="s">
        <v>1682</v>
      </c>
      <c r="K31" s="733"/>
      <c r="L31" s="733"/>
      <c r="M31" s="733"/>
      <c r="N31" s="733"/>
      <c r="O31" s="733"/>
      <c r="P31" s="733"/>
    </row>
    <row r="32" spans="1:16">
      <c r="A32" s="733"/>
      <c r="B32" s="733"/>
      <c r="C32" s="731"/>
      <c r="D32" s="733"/>
      <c r="E32" s="760" t="s">
        <v>196</v>
      </c>
      <c r="F32" s="760"/>
      <c r="G32" s="760"/>
      <c r="H32" s="768" t="s">
        <v>2948</v>
      </c>
      <c r="I32" s="745"/>
      <c r="J32" s="733" t="s">
        <v>1685</v>
      </c>
      <c r="K32" s="733"/>
      <c r="L32" s="733"/>
      <c r="M32" s="733"/>
      <c r="N32" s="733"/>
      <c r="O32" s="733"/>
      <c r="P32" s="733"/>
    </row>
    <row r="33" spans="1:16">
      <c r="A33" s="733"/>
      <c r="B33" s="733"/>
      <c r="C33" s="731"/>
      <c r="D33" s="733"/>
      <c r="E33" s="760" t="s">
        <v>148</v>
      </c>
      <c r="F33" s="760"/>
      <c r="G33" s="760"/>
      <c r="H33" s="769" t="s">
        <v>2993</v>
      </c>
      <c r="I33" s="745"/>
      <c r="J33" s="733" t="s">
        <v>1726</v>
      </c>
      <c r="K33" s="733"/>
      <c r="L33" s="733"/>
      <c r="M33" s="733"/>
      <c r="N33" s="733"/>
      <c r="O33" s="733"/>
      <c r="P33" s="733"/>
    </row>
    <row r="34" spans="1:16">
      <c r="A34" s="733"/>
      <c r="B34" s="733"/>
      <c r="C34" s="731"/>
      <c r="D34" s="733"/>
      <c r="E34" s="760" t="s">
        <v>197</v>
      </c>
      <c r="F34" s="760"/>
      <c r="G34" s="760"/>
      <c r="H34" s="769" t="s">
        <v>2994</v>
      </c>
      <c r="I34" s="745"/>
      <c r="J34" s="733" t="s">
        <v>1727</v>
      </c>
      <c r="K34" s="733"/>
      <c r="L34" s="733"/>
      <c r="M34" s="733"/>
      <c r="N34" s="733"/>
      <c r="O34" s="733"/>
      <c r="P34" s="733"/>
    </row>
    <row r="35" spans="1:16">
      <c r="A35" s="733"/>
      <c r="B35" s="733"/>
      <c r="C35" s="731"/>
      <c r="D35" s="733"/>
      <c r="E35" s="760" t="s">
        <v>198</v>
      </c>
      <c r="F35" s="760"/>
      <c r="G35" s="760"/>
      <c r="H35" s="768" t="s">
        <v>2949</v>
      </c>
      <c r="I35" s="745"/>
      <c r="J35" s="733" t="s">
        <v>1728</v>
      </c>
      <c r="K35" s="733"/>
      <c r="L35" s="733"/>
      <c r="M35" s="733"/>
      <c r="N35" s="733"/>
      <c r="O35" s="733"/>
      <c r="P35" s="733"/>
    </row>
    <row r="36" spans="1:16">
      <c r="A36" s="733"/>
      <c r="B36" s="733"/>
      <c r="C36" s="731"/>
      <c r="D36" s="733"/>
      <c r="E36" s="760" t="s">
        <v>199</v>
      </c>
      <c r="F36" s="760"/>
      <c r="G36" s="760"/>
      <c r="H36" s="768" t="s">
        <v>21</v>
      </c>
      <c r="I36" s="745"/>
      <c r="J36" s="733" t="s">
        <v>1729</v>
      </c>
      <c r="K36" s="733"/>
      <c r="L36" s="733"/>
      <c r="M36" s="733"/>
      <c r="N36" s="733"/>
      <c r="O36" s="733"/>
      <c r="P36" s="733"/>
    </row>
    <row r="37" spans="1:16">
      <c r="A37" s="733"/>
      <c r="B37" s="733"/>
      <c r="C37" s="731"/>
      <c r="D37" s="733"/>
      <c r="E37" s="760" t="s">
        <v>200</v>
      </c>
      <c r="F37" s="760"/>
      <c r="G37" s="770" t="s">
        <v>201</v>
      </c>
      <c r="H37" s="771" t="s">
        <v>20</v>
      </c>
      <c r="I37" s="745"/>
      <c r="J37" s="733" t="s">
        <v>1548</v>
      </c>
      <c r="K37" s="733"/>
      <c r="L37" s="733"/>
      <c r="M37" s="733"/>
      <c r="N37" s="733"/>
      <c r="O37" s="733"/>
      <c r="P37" s="733"/>
    </row>
    <row r="38" spans="1:16">
      <c r="A38" s="733"/>
      <c r="B38" s="733"/>
      <c r="C38" s="731"/>
      <c r="D38" s="733"/>
      <c r="E38" s="760"/>
      <c r="F38" s="760"/>
      <c r="G38" s="770" t="s">
        <v>202</v>
      </c>
      <c r="H38" s="771" t="s">
        <v>703</v>
      </c>
      <c r="I38" s="745"/>
      <c r="J38" s="733" t="s">
        <v>1550</v>
      </c>
      <c r="K38" s="733"/>
      <c r="L38" s="733"/>
      <c r="M38" s="733"/>
      <c r="N38" s="733"/>
      <c r="O38" s="733"/>
      <c r="P38" s="733"/>
    </row>
    <row r="39" spans="1:16">
      <c r="A39" s="733"/>
      <c r="B39" s="733"/>
      <c r="C39" s="731"/>
      <c r="D39" s="733"/>
      <c r="E39" s="760"/>
      <c r="F39" s="760"/>
      <c r="G39" s="770" t="s">
        <v>203</v>
      </c>
      <c r="H39" s="771" t="s">
        <v>722</v>
      </c>
      <c r="I39" s="745"/>
      <c r="J39" s="733" t="s">
        <v>1555</v>
      </c>
      <c r="K39" s="733"/>
      <c r="L39" s="733"/>
      <c r="M39" s="733"/>
      <c r="N39" s="733"/>
      <c r="O39" s="733"/>
      <c r="P39" s="733"/>
    </row>
    <row r="40" spans="1:16" ht="25.5">
      <c r="A40" s="733"/>
      <c r="B40" s="733"/>
      <c r="C40" s="731"/>
      <c r="D40" s="733"/>
      <c r="E40" s="760" t="s">
        <v>204</v>
      </c>
      <c r="F40" s="760"/>
      <c r="G40" s="760"/>
      <c r="H40" s="771" t="s">
        <v>21</v>
      </c>
      <c r="I40" s="772"/>
      <c r="J40" s="733" t="s">
        <v>1499</v>
      </c>
      <c r="K40" s="733"/>
      <c r="L40" s="733"/>
      <c r="M40" s="733"/>
      <c r="N40" s="733"/>
      <c r="O40" s="733"/>
      <c r="P40" s="733"/>
    </row>
    <row r="41" spans="1:16">
      <c r="A41" s="733"/>
      <c r="B41" s="733"/>
      <c r="C41" s="731"/>
      <c r="D41" s="733"/>
      <c r="E41" s="760" t="s">
        <v>205</v>
      </c>
      <c r="F41" s="760"/>
      <c r="G41" s="760"/>
      <c r="H41" s="771" t="s">
        <v>21</v>
      </c>
      <c r="I41" s="745"/>
      <c r="J41" s="733" t="s">
        <v>1500</v>
      </c>
      <c r="K41" s="733"/>
      <c r="L41" s="733"/>
      <c r="M41" s="733"/>
      <c r="N41" s="733"/>
      <c r="O41" s="733"/>
      <c r="P41" s="733"/>
    </row>
    <row r="42" spans="1:16" ht="25.5">
      <c r="A42" s="733"/>
      <c r="B42" s="733"/>
      <c r="C42" s="731"/>
      <c r="D42" s="733"/>
      <c r="E42" s="760" t="s">
        <v>206</v>
      </c>
      <c r="F42" s="760"/>
      <c r="G42" s="760"/>
      <c r="H42" s="771" t="s">
        <v>20</v>
      </c>
      <c r="I42" s="772"/>
      <c r="J42" s="733" t="s">
        <v>1501</v>
      </c>
      <c r="K42" s="733"/>
      <c r="L42" s="733"/>
      <c r="M42" s="733"/>
      <c r="N42" s="733"/>
      <c r="O42" s="733"/>
      <c r="P42" s="733"/>
    </row>
    <row r="43" spans="1:16">
      <c r="A43" s="733" t="s">
        <v>1399</v>
      </c>
      <c r="B43" s="733"/>
      <c r="C43" s="731"/>
      <c r="D43" s="733"/>
      <c r="E43" s="760" t="s">
        <v>207</v>
      </c>
      <c r="F43" s="760"/>
      <c r="G43" s="760"/>
      <c r="H43" s="771" t="s">
        <v>21</v>
      </c>
      <c r="I43" s="745"/>
      <c r="J43" s="733" t="s">
        <v>1558</v>
      </c>
      <c r="K43" s="733"/>
      <c r="L43" s="733"/>
      <c r="M43" s="733"/>
      <c r="N43" s="733"/>
      <c r="O43" s="733"/>
      <c r="P43" s="733"/>
    </row>
    <row r="44" spans="1:16" hidden="1">
      <c r="A44" s="733"/>
      <c r="B44" s="733"/>
      <c r="C44" s="731"/>
      <c r="D44" s="733"/>
      <c r="E44" s="698" t="s">
        <v>208</v>
      </c>
      <c r="F44" s="698"/>
      <c r="G44" s="698"/>
      <c r="H44" s="773" t="s">
        <v>1122</v>
      </c>
      <c r="I44" s="745"/>
      <c r="J44" s="733"/>
      <c r="K44" s="733"/>
      <c r="L44" s="733"/>
      <c r="M44" s="733"/>
      <c r="N44" s="733"/>
      <c r="O44" s="733"/>
      <c r="P44" s="733"/>
    </row>
    <row r="45" spans="1:16">
      <c r="A45" s="733"/>
      <c r="B45" s="733"/>
      <c r="C45" s="731"/>
      <c r="D45" s="733"/>
      <c r="E45" s="760" t="s">
        <v>209</v>
      </c>
      <c r="F45" s="760"/>
      <c r="G45" s="760"/>
      <c r="H45" s="771" t="s">
        <v>21</v>
      </c>
      <c r="I45" s="745"/>
      <c r="J45" s="733" t="s">
        <v>1730</v>
      </c>
      <c r="K45" s="733"/>
      <c r="L45" s="733"/>
      <c r="M45" s="733"/>
      <c r="N45" s="733"/>
      <c r="O45" s="733"/>
      <c r="P45" s="733"/>
    </row>
    <row r="46" spans="1:16">
      <c r="A46" s="733" t="s">
        <v>1400</v>
      </c>
      <c r="B46" s="733"/>
      <c r="C46" s="731"/>
      <c r="D46" s="733"/>
      <c r="E46" s="760" t="s">
        <v>210</v>
      </c>
      <c r="F46" s="760"/>
      <c r="G46" s="760"/>
      <c r="H46" s="771" t="s">
        <v>21</v>
      </c>
      <c r="I46" s="745"/>
      <c r="J46" s="733" t="s">
        <v>1731</v>
      </c>
      <c r="K46" s="733"/>
      <c r="L46" s="733"/>
      <c r="M46" s="733"/>
      <c r="N46" s="733"/>
      <c r="O46" s="733"/>
      <c r="P46" s="733"/>
    </row>
    <row r="47" spans="1:16" hidden="1">
      <c r="A47" s="733"/>
      <c r="B47" s="733"/>
      <c r="C47" s="731"/>
      <c r="D47" s="733"/>
      <c r="E47" s="774" t="s">
        <v>211</v>
      </c>
      <c r="F47" s="760" t="s">
        <v>212</v>
      </c>
      <c r="G47" s="760"/>
      <c r="H47" s="775" t="s">
        <v>1122</v>
      </c>
      <c r="I47" s="745"/>
      <c r="J47" s="733"/>
      <c r="K47" s="733"/>
      <c r="L47" s="733"/>
      <c r="M47" s="733"/>
      <c r="N47" s="733"/>
      <c r="O47" s="733"/>
      <c r="P47" s="733"/>
    </row>
    <row r="48" spans="1:16" hidden="1">
      <c r="A48" s="733"/>
      <c r="B48" s="733"/>
      <c r="C48" s="731"/>
      <c r="D48" s="733"/>
      <c r="E48" s="774"/>
      <c r="F48" s="760" t="s">
        <v>213</v>
      </c>
      <c r="G48" s="760"/>
      <c r="H48" s="776" t="s">
        <v>1122</v>
      </c>
      <c r="I48" s="745"/>
      <c r="J48" s="733"/>
      <c r="K48" s="733"/>
      <c r="L48" s="733"/>
      <c r="M48" s="733"/>
      <c r="N48" s="733"/>
      <c r="O48" s="733"/>
      <c r="P48" s="733"/>
    </row>
    <row r="49" spans="1:16" hidden="1">
      <c r="A49" s="733"/>
      <c r="B49" s="733"/>
      <c r="C49" s="731"/>
      <c r="D49" s="733"/>
      <c r="E49" s="774"/>
      <c r="F49" s="760" t="s">
        <v>214</v>
      </c>
      <c r="G49" s="760"/>
      <c r="H49" s="775" t="s">
        <v>1122</v>
      </c>
      <c r="I49" s="745"/>
      <c r="J49" s="733"/>
      <c r="K49" s="733"/>
      <c r="L49" s="733"/>
      <c r="M49" s="733"/>
      <c r="N49" s="733"/>
      <c r="O49" s="733"/>
      <c r="P49" s="733"/>
    </row>
    <row r="50" spans="1:16" hidden="1">
      <c r="A50" s="733"/>
      <c r="B50" s="733"/>
      <c r="C50" s="731"/>
      <c r="D50" s="733"/>
      <c r="E50" s="774"/>
      <c r="F50" s="760" t="s">
        <v>215</v>
      </c>
      <c r="G50" s="760"/>
      <c r="H50" s="777"/>
      <c r="I50" s="745"/>
      <c r="J50" s="733"/>
      <c r="K50" s="733"/>
      <c r="L50" s="733"/>
      <c r="M50" s="733"/>
      <c r="N50" s="733"/>
      <c r="O50" s="733"/>
      <c r="P50" s="733"/>
    </row>
    <row r="51" spans="1:16" hidden="1">
      <c r="A51" s="733"/>
      <c r="B51" s="733"/>
      <c r="C51" s="731"/>
      <c r="D51" s="733"/>
      <c r="E51" s="774"/>
      <c r="F51" s="698" t="s">
        <v>216</v>
      </c>
      <c r="G51" s="698"/>
      <c r="H51" s="773" t="s">
        <v>1122</v>
      </c>
      <c r="I51" s="745"/>
      <c r="J51" s="778"/>
      <c r="K51" s="733"/>
      <c r="L51" s="733"/>
      <c r="M51" s="733"/>
      <c r="N51" s="733"/>
      <c r="O51" s="733"/>
      <c r="P51" s="733"/>
    </row>
    <row r="52" spans="1:16">
      <c r="A52" s="733" t="s">
        <v>1401</v>
      </c>
      <c r="B52" s="733"/>
      <c r="C52" s="731"/>
      <c r="D52" s="733"/>
      <c r="E52" s="760" t="s">
        <v>217</v>
      </c>
      <c r="F52" s="760"/>
      <c r="G52" s="760"/>
      <c r="H52" s="771" t="s">
        <v>20</v>
      </c>
      <c r="I52" s="745"/>
      <c r="J52" s="733" t="s">
        <v>1732</v>
      </c>
      <c r="K52" s="733"/>
      <c r="L52" s="733"/>
      <c r="M52" s="733"/>
      <c r="N52" s="733"/>
      <c r="O52" s="733"/>
      <c r="P52" s="733"/>
    </row>
    <row r="53" spans="1:16" ht="22.5">
      <c r="A53" s="733"/>
      <c r="B53" s="733"/>
      <c r="C53" s="731"/>
      <c r="D53" s="733"/>
      <c r="E53" s="774" t="s">
        <v>211</v>
      </c>
      <c r="F53" s="760" t="s">
        <v>212</v>
      </c>
      <c r="G53" s="760"/>
      <c r="H53" s="779" t="s">
        <v>2995</v>
      </c>
      <c r="I53" s="745"/>
      <c r="J53" s="733"/>
      <c r="K53" s="733"/>
      <c r="L53" s="733"/>
      <c r="M53" s="733"/>
      <c r="N53" s="733"/>
      <c r="O53" s="733"/>
      <c r="P53" s="733"/>
    </row>
    <row r="54" spans="1:16">
      <c r="A54" s="733"/>
      <c r="B54" s="733"/>
      <c r="C54" s="731"/>
      <c r="D54" s="733"/>
      <c r="E54" s="774"/>
      <c r="F54" s="760" t="s">
        <v>213</v>
      </c>
      <c r="G54" s="760"/>
      <c r="H54" s="780" t="s">
        <v>762</v>
      </c>
      <c r="I54" s="745"/>
      <c r="J54" s="733"/>
      <c r="K54" s="733"/>
      <c r="L54" s="733"/>
      <c r="M54" s="733"/>
      <c r="N54" s="733"/>
      <c r="O54" s="733"/>
      <c r="P54" s="733"/>
    </row>
    <row r="55" spans="1:16">
      <c r="A55" s="733"/>
      <c r="B55" s="733"/>
      <c r="C55" s="731"/>
      <c r="D55" s="733"/>
      <c r="E55" s="774"/>
      <c r="F55" s="760" t="s">
        <v>214</v>
      </c>
      <c r="G55" s="760"/>
      <c r="H55" s="779" t="s">
        <v>2996</v>
      </c>
      <c r="I55" s="745"/>
      <c r="J55" s="733"/>
      <c r="K55" s="733"/>
      <c r="L55" s="733"/>
      <c r="M55" s="733"/>
      <c r="N55" s="733"/>
      <c r="O55" s="733"/>
      <c r="P55" s="733"/>
    </row>
    <row r="56" spans="1:16">
      <c r="A56" s="733"/>
      <c r="B56" s="733"/>
      <c r="C56" s="731"/>
      <c r="D56" s="733"/>
      <c r="E56" s="774"/>
      <c r="F56" s="760" t="s">
        <v>215</v>
      </c>
      <c r="G56" s="760"/>
      <c r="H56" s="781">
        <v>44553</v>
      </c>
      <c r="I56" s="745"/>
      <c r="J56" s="733"/>
      <c r="K56" s="733"/>
      <c r="L56" s="733"/>
      <c r="M56" s="733"/>
      <c r="N56" s="733"/>
      <c r="O56" s="733"/>
      <c r="P56" s="733"/>
    </row>
    <row r="57" spans="1:16">
      <c r="A57" s="733"/>
      <c r="B57" s="733"/>
      <c r="C57" s="731"/>
      <c r="D57" s="733"/>
      <c r="E57" s="774"/>
      <c r="F57" s="698" t="s">
        <v>216</v>
      </c>
      <c r="G57" s="698"/>
      <c r="H57" s="782"/>
      <c r="I57" s="745"/>
      <c r="J57" s="778"/>
      <c r="K57" s="733"/>
      <c r="L57" s="733"/>
      <c r="M57" s="733"/>
      <c r="N57" s="733"/>
      <c r="O57" s="733"/>
      <c r="P57" s="733"/>
    </row>
    <row r="58" spans="1:16">
      <c r="A58" s="733" t="s">
        <v>1402</v>
      </c>
      <c r="B58" s="733"/>
      <c r="C58" s="731"/>
      <c r="D58" s="733"/>
      <c r="E58" s="760" t="s">
        <v>218</v>
      </c>
      <c r="F58" s="760"/>
      <c r="G58" s="760"/>
      <c r="H58" s="771" t="s">
        <v>21</v>
      </c>
      <c r="I58" s="745"/>
      <c r="J58" s="733" t="s">
        <v>1733</v>
      </c>
      <c r="K58" s="733"/>
      <c r="L58" s="733"/>
      <c r="M58" s="733"/>
      <c r="N58" s="733"/>
      <c r="O58" s="733"/>
      <c r="P58" s="733"/>
    </row>
    <row r="59" spans="1:16" hidden="1">
      <c r="A59" s="733"/>
      <c r="B59" s="733"/>
      <c r="C59" s="731"/>
      <c r="D59" s="733"/>
      <c r="E59" s="774" t="s">
        <v>211</v>
      </c>
      <c r="F59" s="760" t="s">
        <v>212</v>
      </c>
      <c r="G59" s="760"/>
      <c r="H59" s="775" t="s">
        <v>1122</v>
      </c>
      <c r="I59" s="745"/>
      <c r="J59" s="733"/>
      <c r="K59" s="733"/>
      <c r="L59" s="733"/>
      <c r="M59" s="733"/>
      <c r="N59" s="733"/>
      <c r="O59" s="733"/>
      <c r="P59" s="733"/>
    </row>
    <row r="60" spans="1:16" hidden="1">
      <c r="A60" s="733"/>
      <c r="B60" s="733"/>
      <c r="C60" s="731"/>
      <c r="D60" s="733"/>
      <c r="E60" s="774"/>
      <c r="F60" s="760" t="s">
        <v>213</v>
      </c>
      <c r="G60" s="760"/>
      <c r="H60" s="776" t="s">
        <v>1122</v>
      </c>
      <c r="I60" s="745"/>
      <c r="J60" s="733"/>
      <c r="K60" s="733"/>
      <c r="L60" s="733"/>
      <c r="M60" s="733"/>
      <c r="N60" s="733"/>
      <c r="O60" s="733"/>
      <c r="P60" s="733"/>
    </row>
    <row r="61" spans="1:16" hidden="1">
      <c r="A61" s="733"/>
      <c r="B61" s="733"/>
      <c r="C61" s="731"/>
      <c r="D61" s="733"/>
      <c r="E61" s="774"/>
      <c r="F61" s="760" t="s">
        <v>214</v>
      </c>
      <c r="G61" s="760"/>
      <c r="H61" s="775" t="s">
        <v>1122</v>
      </c>
      <c r="I61" s="745"/>
      <c r="J61" s="733"/>
      <c r="K61" s="733"/>
      <c r="L61" s="733"/>
      <c r="M61" s="733"/>
      <c r="N61" s="733"/>
      <c r="O61" s="733"/>
      <c r="P61" s="733"/>
    </row>
    <row r="62" spans="1:16" hidden="1">
      <c r="A62" s="733"/>
      <c r="B62" s="733"/>
      <c r="C62" s="731"/>
      <c r="D62" s="733"/>
      <c r="E62" s="774"/>
      <c r="F62" s="760" t="s">
        <v>215</v>
      </c>
      <c r="G62" s="760"/>
      <c r="H62" s="777"/>
      <c r="I62" s="745"/>
      <c r="J62" s="733"/>
      <c r="K62" s="733"/>
      <c r="L62" s="733"/>
      <c r="M62" s="733"/>
      <c r="N62" s="733"/>
      <c r="O62" s="733"/>
      <c r="P62" s="733"/>
    </row>
    <row r="63" spans="1:16" hidden="1">
      <c r="A63" s="733"/>
      <c r="B63" s="733"/>
      <c r="C63" s="731"/>
      <c r="D63" s="733"/>
      <c r="E63" s="774"/>
      <c r="F63" s="698" t="s">
        <v>216</v>
      </c>
      <c r="G63" s="698"/>
      <c r="H63" s="773" t="s">
        <v>1122</v>
      </c>
      <c r="I63" s="745"/>
      <c r="J63" s="778"/>
      <c r="K63" s="733"/>
      <c r="L63" s="733"/>
      <c r="M63" s="733"/>
      <c r="N63" s="733"/>
      <c r="O63" s="733"/>
      <c r="P63" s="733"/>
    </row>
    <row r="64" spans="1:16" ht="25.5">
      <c r="A64" s="733" t="s">
        <v>1403</v>
      </c>
      <c r="B64" s="733"/>
      <c r="C64" s="731"/>
      <c r="D64" s="733"/>
      <c r="E64" s="760" t="s">
        <v>3030</v>
      </c>
      <c r="F64" s="760"/>
      <c r="G64" s="760"/>
      <c r="H64" s="771" t="s">
        <v>21</v>
      </c>
      <c r="I64" s="772"/>
      <c r="J64" s="733" t="s">
        <v>1734</v>
      </c>
      <c r="K64" s="733"/>
      <c r="L64" s="733"/>
      <c r="M64" s="733"/>
      <c r="N64" s="733"/>
      <c r="O64" s="733"/>
      <c r="P64" s="733"/>
    </row>
    <row r="65" spans="1:16" hidden="1">
      <c r="A65" s="733"/>
      <c r="B65" s="733"/>
      <c r="C65" s="731"/>
      <c r="D65" s="733"/>
      <c r="E65" s="774" t="s">
        <v>211</v>
      </c>
      <c r="F65" s="760" t="s">
        <v>212</v>
      </c>
      <c r="G65" s="760"/>
      <c r="H65" s="775" t="s">
        <v>1122</v>
      </c>
      <c r="I65" s="745"/>
      <c r="J65" s="733"/>
      <c r="K65" s="733"/>
      <c r="L65" s="733"/>
      <c r="M65" s="733"/>
      <c r="N65" s="733"/>
      <c r="O65" s="733"/>
      <c r="P65" s="733"/>
    </row>
    <row r="66" spans="1:16" hidden="1">
      <c r="A66" s="733"/>
      <c r="B66" s="733"/>
      <c r="C66" s="731"/>
      <c r="D66" s="733"/>
      <c r="E66" s="774"/>
      <c r="F66" s="760" t="s">
        <v>213</v>
      </c>
      <c r="G66" s="760"/>
      <c r="H66" s="776" t="s">
        <v>1122</v>
      </c>
      <c r="I66" s="745"/>
      <c r="J66" s="733"/>
      <c r="K66" s="733"/>
      <c r="L66" s="733"/>
      <c r="M66" s="733"/>
      <c r="N66" s="733"/>
      <c r="O66" s="733"/>
      <c r="P66" s="733"/>
    </row>
    <row r="67" spans="1:16" hidden="1">
      <c r="A67" s="733"/>
      <c r="B67" s="733"/>
      <c r="C67" s="731"/>
      <c r="D67" s="733"/>
      <c r="E67" s="774"/>
      <c r="F67" s="760" t="s">
        <v>214</v>
      </c>
      <c r="G67" s="760"/>
      <c r="H67" s="775" t="s">
        <v>1122</v>
      </c>
      <c r="I67" s="745"/>
      <c r="J67" s="733"/>
      <c r="K67" s="733"/>
      <c r="L67" s="733"/>
      <c r="M67" s="733"/>
      <c r="N67" s="733"/>
      <c r="O67" s="733"/>
      <c r="P67" s="733"/>
    </row>
    <row r="68" spans="1:16" hidden="1">
      <c r="A68" s="733"/>
      <c r="B68" s="733"/>
      <c r="C68" s="731"/>
      <c r="D68" s="733"/>
      <c r="E68" s="774"/>
      <c r="F68" s="760" t="s">
        <v>215</v>
      </c>
      <c r="G68" s="760"/>
      <c r="H68" s="777"/>
      <c r="I68" s="745"/>
      <c r="J68" s="733"/>
      <c r="K68" s="733"/>
      <c r="L68" s="733"/>
      <c r="M68" s="733"/>
      <c r="N68" s="733"/>
      <c r="O68" s="733"/>
      <c r="P68" s="733"/>
    </row>
    <row r="69" spans="1:16" hidden="1">
      <c r="A69" s="733"/>
      <c r="B69" s="733"/>
      <c r="C69" s="731"/>
      <c r="D69" s="733"/>
      <c r="E69" s="774"/>
      <c r="F69" s="760" t="s">
        <v>219</v>
      </c>
      <c r="G69" s="760"/>
      <c r="H69" s="777"/>
      <c r="I69" s="745"/>
      <c r="J69" s="733"/>
      <c r="K69" s="733"/>
      <c r="L69" s="733"/>
      <c r="M69" s="733"/>
      <c r="N69" s="733"/>
      <c r="O69" s="733"/>
      <c r="P69" s="733"/>
    </row>
    <row r="70" spans="1:16" hidden="1">
      <c r="A70" s="733"/>
      <c r="B70" s="733"/>
      <c r="C70" s="731"/>
      <c r="D70" s="733"/>
      <c r="E70" s="774"/>
      <c r="F70" s="760" t="s">
        <v>220</v>
      </c>
      <c r="G70" s="760"/>
      <c r="H70" s="777"/>
      <c r="I70" s="745"/>
      <c r="J70" s="733"/>
      <c r="K70" s="733"/>
      <c r="L70" s="733"/>
      <c r="M70" s="733"/>
      <c r="N70" s="733"/>
      <c r="O70" s="733"/>
      <c r="P70" s="733"/>
    </row>
    <row r="71" spans="1:16" ht="25.5">
      <c r="A71" s="733" t="s">
        <v>1404</v>
      </c>
      <c r="B71" s="733"/>
      <c r="C71" s="731"/>
      <c r="D71" s="733"/>
      <c r="E71" s="760" t="s">
        <v>3031</v>
      </c>
      <c r="F71" s="760"/>
      <c r="G71" s="760"/>
      <c r="H71" s="771" t="s">
        <v>21</v>
      </c>
      <c r="I71" s="772"/>
      <c r="J71" s="733" t="s">
        <v>1735</v>
      </c>
      <c r="K71" s="733"/>
      <c r="L71" s="733"/>
      <c r="M71" s="733"/>
      <c r="N71" s="733"/>
      <c r="O71" s="733"/>
      <c r="P71" s="733"/>
    </row>
    <row r="72" spans="1:16" hidden="1">
      <c r="A72" s="733"/>
      <c r="B72" s="733"/>
      <c r="C72" s="731"/>
      <c r="D72" s="733"/>
      <c r="E72" s="774" t="s">
        <v>211</v>
      </c>
      <c r="F72" s="760" t="s">
        <v>212</v>
      </c>
      <c r="G72" s="760"/>
      <c r="H72" s="775" t="s">
        <v>1122</v>
      </c>
      <c r="I72" s="745"/>
      <c r="J72" s="733"/>
      <c r="K72" s="733"/>
      <c r="L72" s="733"/>
      <c r="M72" s="733"/>
      <c r="N72" s="733"/>
      <c r="O72" s="733"/>
      <c r="P72" s="733"/>
    </row>
    <row r="73" spans="1:16" hidden="1">
      <c r="A73" s="733"/>
      <c r="B73" s="733"/>
      <c r="C73" s="731"/>
      <c r="D73" s="733"/>
      <c r="E73" s="774"/>
      <c r="F73" s="760" t="s">
        <v>213</v>
      </c>
      <c r="G73" s="760"/>
      <c r="H73" s="776" t="s">
        <v>1122</v>
      </c>
      <c r="I73" s="745"/>
      <c r="J73" s="733"/>
      <c r="K73" s="733"/>
      <c r="L73" s="733"/>
      <c r="M73" s="733"/>
      <c r="N73" s="733"/>
      <c r="O73" s="733"/>
      <c r="P73" s="733"/>
    </row>
    <row r="74" spans="1:16" hidden="1">
      <c r="A74" s="733"/>
      <c r="B74" s="733"/>
      <c r="C74" s="731"/>
      <c r="D74" s="733"/>
      <c r="E74" s="774"/>
      <c r="F74" s="760" t="s">
        <v>214</v>
      </c>
      <c r="G74" s="760"/>
      <c r="H74" s="775" t="s">
        <v>1122</v>
      </c>
      <c r="I74" s="745"/>
      <c r="J74" s="733"/>
      <c r="K74" s="733"/>
      <c r="L74" s="733"/>
      <c r="M74" s="733"/>
      <c r="N74" s="733"/>
      <c r="O74" s="733"/>
      <c r="P74" s="733"/>
    </row>
    <row r="75" spans="1:16" hidden="1">
      <c r="A75" s="733"/>
      <c r="B75" s="733"/>
      <c r="C75" s="731"/>
      <c r="D75" s="733"/>
      <c r="E75" s="774"/>
      <c r="F75" s="760" t="s">
        <v>215</v>
      </c>
      <c r="G75" s="760"/>
      <c r="H75" s="777"/>
      <c r="I75" s="745"/>
      <c r="J75" s="733"/>
      <c r="K75" s="733"/>
      <c r="L75" s="733"/>
      <c r="M75" s="733"/>
      <c r="N75" s="733"/>
      <c r="O75" s="733"/>
      <c r="P75" s="733"/>
    </row>
    <row r="76" spans="1:16" hidden="1">
      <c r="A76" s="733"/>
      <c r="B76" s="733"/>
      <c r="C76" s="731"/>
      <c r="D76" s="733"/>
      <c r="E76" s="774"/>
      <c r="F76" s="760" t="s">
        <v>219</v>
      </c>
      <c r="G76" s="760"/>
      <c r="H76" s="777"/>
      <c r="I76" s="745"/>
      <c r="J76" s="733"/>
      <c r="K76" s="733"/>
      <c r="L76" s="733"/>
      <c r="M76" s="733"/>
      <c r="N76" s="733"/>
      <c r="O76" s="733"/>
      <c r="P76" s="733"/>
    </row>
    <row r="77" spans="1:16" hidden="1">
      <c r="A77" s="733"/>
      <c r="B77" s="733"/>
      <c r="C77" s="731"/>
      <c r="D77" s="733"/>
      <c r="E77" s="774"/>
      <c r="F77" s="760" t="s">
        <v>220</v>
      </c>
      <c r="G77" s="760"/>
      <c r="H77" s="777"/>
      <c r="I77" s="745"/>
      <c r="J77" s="733"/>
      <c r="K77" s="733"/>
      <c r="L77" s="733"/>
      <c r="M77" s="733"/>
      <c r="N77" s="733"/>
      <c r="O77" s="733"/>
      <c r="P77" s="733"/>
    </row>
    <row r="78" spans="1:16" ht="25.5">
      <c r="A78" s="733" t="s">
        <v>1405</v>
      </c>
      <c r="B78" s="733"/>
      <c r="C78" s="731"/>
      <c r="D78" s="733"/>
      <c r="E78" s="760" t="s">
        <v>3032</v>
      </c>
      <c r="F78" s="760"/>
      <c r="G78" s="760"/>
      <c r="H78" s="771" t="s">
        <v>21</v>
      </c>
      <c r="I78" s="772"/>
      <c r="J78" s="733" t="s">
        <v>1736</v>
      </c>
      <c r="K78" s="733"/>
      <c r="L78" s="733"/>
      <c r="M78" s="733"/>
      <c r="N78" s="733"/>
      <c r="O78" s="733"/>
      <c r="P78" s="733"/>
    </row>
    <row r="79" spans="1:16" hidden="1">
      <c r="A79" s="733"/>
      <c r="B79" s="733"/>
      <c r="C79" s="731"/>
      <c r="D79" s="733"/>
      <c r="E79" s="774" t="s">
        <v>211</v>
      </c>
      <c r="F79" s="760" t="s">
        <v>212</v>
      </c>
      <c r="G79" s="760"/>
      <c r="H79" s="775" t="s">
        <v>1122</v>
      </c>
      <c r="I79" s="745"/>
      <c r="J79" s="733"/>
      <c r="K79" s="733"/>
      <c r="L79" s="733"/>
      <c r="M79" s="733"/>
      <c r="N79" s="733"/>
      <c r="O79" s="733"/>
      <c r="P79" s="733"/>
    </row>
    <row r="80" spans="1:16" hidden="1">
      <c r="A80" s="733"/>
      <c r="B80" s="733"/>
      <c r="C80" s="731"/>
      <c r="D80" s="733"/>
      <c r="E80" s="774"/>
      <c r="F80" s="760" t="s">
        <v>213</v>
      </c>
      <c r="G80" s="760"/>
      <c r="H80" s="776" t="s">
        <v>1122</v>
      </c>
      <c r="I80" s="745"/>
      <c r="J80" s="733"/>
      <c r="K80" s="733"/>
      <c r="L80" s="733"/>
      <c r="M80" s="733"/>
      <c r="N80" s="733"/>
      <c r="O80" s="733"/>
      <c r="P80" s="733"/>
    </row>
    <row r="81" spans="1:16" hidden="1">
      <c r="A81" s="733"/>
      <c r="B81" s="733"/>
      <c r="C81" s="731"/>
      <c r="D81" s="733"/>
      <c r="E81" s="774"/>
      <c r="F81" s="760" t="s">
        <v>214</v>
      </c>
      <c r="G81" s="760"/>
      <c r="H81" s="775" t="s">
        <v>1122</v>
      </c>
      <c r="I81" s="745"/>
      <c r="J81" s="733"/>
      <c r="K81" s="733"/>
      <c r="L81" s="733"/>
      <c r="M81" s="733"/>
      <c r="N81" s="733"/>
      <c r="O81" s="733"/>
      <c r="P81" s="733"/>
    </row>
    <row r="82" spans="1:16" hidden="1">
      <c r="A82" s="733"/>
      <c r="B82" s="733"/>
      <c r="C82" s="731"/>
      <c r="D82" s="733"/>
      <c r="E82" s="774"/>
      <c r="F82" s="760" t="s">
        <v>215</v>
      </c>
      <c r="G82" s="760"/>
      <c r="H82" s="777"/>
      <c r="I82" s="745"/>
      <c r="J82" s="733"/>
      <c r="K82" s="733"/>
      <c r="L82" s="733"/>
      <c r="M82" s="733"/>
      <c r="N82" s="733"/>
      <c r="O82" s="733"/>
      <c r="P82" s="733"/>
    </row>
    <row r="83" spans="1:16" hidden="1">
      <c r="A83" s="733"/>
      <c r="B83" s="733"/>
      <c r="C83" s="731"/>
      <c r="D83" s="733"/>
      <c r="E83" s="774"/>
      <c r="F83" s="760" t="s">
        <v>221</v>
      </c>
      <c r="G83" s="760"/>
      <c r="H83" s="777"/>
      <c r="I83" s="745"/>
      <c r="J83" s="733"/>
      <c r="K83" s="733"/>
      <c r="L83" s="733"/>
      <c r="M83" s="733"/>
      <c r="N83" s="733"/>
      <c r="O83" s="733"/>
      <c r="P83" s="733"/>
    </row>
    <row r="84" spans="1:16" hidden="1">
      <c r="A84" s="733"/>
      <c r="B84" s="733"/>
      <c r="C84" s="731"/>
      <c r="D84" s="733"/>
      <c r="E84" s="774"/>
      <c r="F84" s="760" t="s">
        <v>1114</v>
      </c>
      <c r="G84" s="760"/>
      <c r="H84" s="777"/>
      <c r="I84" s="745"/>
      <c r="J84" s="733"/>
      <c r="K84" s="733"/>
      <c r="L84" s="733"/>
      <c r="M84" s="733"/>
      <c r="N84" s="733"/>
      <c r="O84" s="733"/>
      <c r="P84" s="733"/>
    </row>
    <row r="85" spans="1:16">
      <c r="A85" s="733"/>
      <c r="B85" s="733"/>
      <c r="C85" s="731"/>
      <c r="D85" s="733"/>
      <c r="E85" s="760" t="s">
        <v>222</v>
      </c>
      <c r="F85" s="760"/>
      <c r="G85" s="760"/>
      <c r="H85" s="783"/>
      <c r="I85" s="745"/>
      <c r="J85" s="733" t="s">
        <v>1737</v>
      </c>
      <c r="K85" s="733"/>
      <c r="L85" s="733"/>
      <c r="M85" s="733"/>
      <c r="N85" s="733"/>
      <c r="O85" s="733"/>
      <c r="P85" s="733"/>
    </row>
    <row r="86" spans="1:16" ht="25.5">
      <c r="A86" s="733" t="s">
        <v>1399</v>
      </c>
      <c r="B86" s="733"/>
      <c r="C86" s="731"/>
      <c r="D86" s="733"/>
      <c r="E86" s="760" t="s">
        <v>1764</v>
      </c>
      <c r="F86" s="760"/>
      <c r="G86" s="760"/>
      <c r="H86" s="771" t="s">
        <v>21</v>
      </c>
      <c r="I86" s="772"/>
      <c r="J86" s="731" t="s">
        <v>1738</v>
      </c>
      <c r="K86" s="733"/>
      <c r="L86" s="733"/>
      <c r="M86" s="733"/>
      <c r="N86" s="733"/>
      <c r="O86" s="733"/>
      <c r="P86" s="733"/>
    </row>
    <row r="87" spans="1:16" ht="11.25" customHeight="1">
      <c r="A87" s="733"/>
      <c r="B87" s="733"/>
      <c r="C87" s="731"/>
      <c r="D87" s="733"/>
      <c r="E87" s="734"/>
      <c r="F87" s="734"/>
      <c r="G87" s="734"/>
      <c r="H87" s="784"/>
      <c r="I87" s="745"/>
      <c r="J87" s="733"/>
      <c r="K87" s="733"/>
      <c r="L87" s="733"/>
      <c r="M87" s="733"/>
      <c r="N87" s="733"/>
      <c r="O87" s="733"/>
      <c r="P87" s="733"/>
    </row>
    <row r="88" spans="1:16">
      <c r="A88" s="733"/>
      <c r="B88" s="733"/>
      <c r="C88" s="731"/>
      <c r="D88" s="733"/>
      <c r="E88" s="760" t="s">
        <v>223</v>
      </c>
      <c r="F88" s="760"/>
      <c r="G88" s="770" t="s">
        <v>224</v>
      </c>
      <c r="H88" s="785" t="s">
        <v>2997</v>
      </c>
      <c r="I88" s="745"/>
      <c r="J88" s="733" t="s">
        <v>1502</v>
      </c>
      <c r="K88" s="733"/>
      <c r="L88" s="733"/>
      <c r="M88" s="733"/>
      <c r="N88" s="733"/>
      <c r="O88" s="733"/>
      <c r="P88" s="733"/>
    </row>
    <row r="89" spans="1:16">
      <c r="A89" s="733"/>
      <c r="B89" s="733"/>
      <c r="C89" s="731"/>
      <c r="D89" s="733"/>
      <c r="E89" s="760"/>
      <c r="F89" s="760"/>
      <c r="G89" s="770" t="s">
        <v>225</v>
      </c>
      <c r="H89" s="785" t="s">
        <v>2998</v>
      </c>
      <c r="I89" s="745"/>
      <c r="J89" s="733" t="s">
        <v>1503</v>
      </c>
      <c r="K89" s="733"/>
      <c r="L89" s="733"/>
      <c r="M89" s="733"/>
      <c r="N89" s="733"/>
      <c r="O89" s="733"/>
      <c r="P89" s="733"/>
    </row>
    <row r="90" spans="1:16">
      <c r="A90" s="733"/>
      <c r="B90" s="733"/>
      <c r="C90" s="731"/>
      <c r="D90" s="733"/>
      <c r="E90" s="760"/>
      <c r="F90" s="760"/>
      <c r="G90" s="770" t="s">
        <v>226</v>
      </c>
      <c r="H90" s="785" t="s">
        <v>3000</v>
      </c>
      <c r="I90" s="745"/>
      <c r="J90" s="733" t="s">
        <v>1543</v>
      </c>
      <c r="K90" s="733"/>
      <c r="L90" s="733"/>
      <c r="M90" s="733"/>
      <c r="N90" s="733"/>
      <c r="O90" s="733"/>
      <c r="P90" s="733"/>
    </row>
    <row r="91" spans="1:16">
      <c r="A91" s="733"/>
      <c r="B91" s="733"/>
      <c r="C91" s="731"/>
      <c r="D91" s="733"/>
      <c r="E91" s="760"/>
      <c r="F91" s="760"/>
      <c r="G91" s="770" t="s">
        <v>227</v>
      </c>
      <c r="H91" s="785" t="s">
        <v>2999</v>
      </c>
      <c r="I91" s="745"/>
      <c r="J91" s="733" t="s">
        <v>1560</v>
      </c>
      <c r="K91" s="733"/>
      <c r="L91" s="733"/>
      <c r="M91" s="733"/>
      <c r="N91" s="733"/>
      <c r="O91" s="733"/>
      <c r="P91" s="733"/>
    </row>
    <row r="92" spans="1:16" ht="11.25" customHeight="1">
      <c r="A92" s="733"/>
      <c r="B92" s="733"/>
      <c r="C92" s="731"/>
      <c r="D92" s="733"/>
      <c r="E92" s="786"/>
      <c r="F92" s="786"/>
      <c r="G92" s="786"/>
      <c r="H92" s="787"/>
      <c r="I92" s="745"/>
      <c r="J92" s="733"/>
      <c r="K92" s="733"/>
      <c r="L92" s="733"/>
      <c r="M92" s="733"/>
      <c r="N92" s="733"/>
      <c r="O92" s="733"/>
      <c r="P92" s="733"/>
    </row>
    <row r="93" spans="1:16" ht="11.25" customHeight="1">
      <c r="A93" s="733"/>
      <c r="B93" s="733"/>
      <c r="C93" s="731"/>
      <c r="D93" s="733"/>
      <c r="E93" s="788" t="s">
        <v>228</v>
      </c>
      <c r="F93" s="788"/>
      <c r="G93" s="788"/>
      <c r="H93" s="788"/>
      <c r="I93" s="745"/>
      <c r="J93" s="733"/>
      <c r="K93" s="733"/>
      <c r="L93" s="733"/>
      <c r="M93" s="733"/>
      <c r="N93" s="733"/>
      <c r="O93" s="733"/>
      <c r="P93" s="733"/>
    </row>
    <row r="94" spans="1:16" ht="15">
      <c r="A94" s="733"/>
      <c r="B94" s="733"/>
      <c r="C94" s="731"/>
      <c r="D94" s="733"/>
      <c r="E94" s="789" t="s">
        <v>229</v>
      </c>
      <c r="F94" s="789"/>
      <c r="G94" s="789"/>
      <c r="H94" s="789"/>
      <c r="I94" s="790"/>
      <c r="J94" s="733"/>
      <c r="K94" s="733"/>
      <c r="L94" s="733"/>
      <c r="M94" s="733"/>
      <c r="N94" s="733"/>
      <c r="O94" s="733"/>
      <c r="P94" s="733"/>
    </row>
    <row r="95" spans="1:16" ht="15">
      <c r="A95" s="733"/>
      <c r="B95" s="733"/>
      <c r="C95" s="731"/>
      <c r="D95" s="733"/>
      <c r="E95" s="789" t="s">
        <v>230</v>
      </c>
      <c r="F95" s="789"/>
      <c r="G95" s="789"/>
      <c r="H95" s="789"/>
      <c r="I95" s="790"/>
      <c r="J95" s="733"/>
      <c r="K95" s="733"/>
      <c r="L95" s="733"/>
      <c r="M95" s="733"/>
      <c r="N95" s="733"/>
      <c r="O95" s="733"/>
      <c r="P95" s="733"/>
    </row>
    <row r="96" spans="1:16" ht="15">
      <c r="A96" s="733"/>
      <c r="B96" s="733"/>
      <c r="C96" s="731"/>
      <c r="D96" s="733"/>
      <c r="E96" s="789" t="s">
        <v>231</v>
      </c>
      <c r="F96" s="789"/>
      <c r="G96" s="789"/>
      <c r="H96" s="789"/>
      <c r="I96" s="790"/>
      <c r="J96" s="733"/>
      <c r="K96" s="733"/>
      <c r="L96" s="733"/>
      <c r="M96" s="733"/>
      <c r="N96" s="733"/>
      <c r="O96" s="733"/>
      <c r="P96" s="733"/>
    </row>
    <row r="97" spans="1:16" ht="15">
      <c r="A97" s="733"/>
      <c r="B97" s="733"/>
      <c r="C97" s="731"/>
      <c r="D97" s="733"/>
      <c r="E97" s="789" t="s">
        <v>232</v>
      </c>
      <c r="F97" s="789"/>
      <c r="G97" s="789"/>
      <c r="H97" s="789"/>
      <c r="I97" s="790"/>
      <c r="J97" s="733"/>
      <c r="K97" s="733"/>
      <c r="L97" s="733"/>
      <c r="M97" s="733"/>
      <c r="N97" s="733"/>
      <c r="O97" s="733"/>
      <c r="P97" s="733"/>
    </row>
    <row r="98" spans="1:16" ht="15">
      <c r="A98" s="733"/>
      <c r="B98" s="733"/>
      <c r="C98" s="731"/>
      <c r="D98" s="733"/>
      <c r="E98" s="789" t="s">
        <v>233</v>
      </c>
      <c r="F98" s="789"/>
      <c r="G98" s="789"/>
      <c r="H98" s="789"/>
      <c r="I98" s="790"/>
      <c r="J98" s="733"/>
      <c r="K98" s="733"/>
      <c r="L98" s="733"/>
      <c r="M98" s="733"/>
      <c r="N98" s="733"/>
      <c r="O98" s="733"/>
      <c r="P98" s="733"/>
    </row>
    <row r="99" spans="1:16" ht="22.5">
      <c r="A99" s="733"/>
      <c r="B99" s="733"/>
      <c r="C99" s="731"/>
      <c r="D99" s="733"/>
      <c r="E99" s="789" t="s">
        <v>234</v>
      </c>
      <c r="F99" s="789"/>
      <c r="G99" s="789"/>
      <c r="H99" s="789"/>
      <c r="I99" s="791"/>
      <c r="J99" s="733"/>
      <c r="K99" s="733"/>
      <c r="L99" s="733"/>
      <c r="M99" s="733"/>
      <c r="N99" s="733"/>
      <c r="O99" s="733"/>
      <c r="P99" s="733"/>
    </row>
    <row r="100" spans="1:16" ht="15">
      <c r="A100" s="733"/>
      <c r="B100" s="733"/>
      <c r="C100" s="731"/>
      <c r="D100" s="733"/>
      <c r="E100" s="789" t="s">
        <v>235</v>
      </c>
      <c r="F100" s="789"/>
      <c r="G100" s="789"/>
      <c r="H100" s="789"/>
      <c r="I100" s="790"/>
      <c r="J100" s="733"/>
      <c r="K100" s="733"/>
      <c r="L100" s="733"/>
      <c r="M100" s="733"/>
      <c r="N100" s="733"/>
      <c r="O100" s="733"/>
      <c r="P100" s="733"/>
    </row>
    <row r="101" spans="1:16" ht="22.5">
      <c r="A101" s="733"/>
      <c r="B101" s="733"/>
      <c r="C101" s="731"/>
      <c r="D101" s="733"/>
      <c r="E101" s="789" t="s">
        <v>236</v>
      </c>
      <c r="F101" s="789"/>
      <c r="G101" s="789"/>
      <c r="H101" s="789"/>
      <c r="I101" s="791"/>
      <c r="J101" s="733"/>
      <c r="K101" s="733"/>
      <c r="L101" s="733"/>
      <c r="M101" s="733"/>
      <c r="N101" s="733"/>
      <c r="O101" s="733"/>
      <c r="P101" s="733"/>
    </row>
    <row r="102" spans="1:16" ht="15">
      <c r="A102" s="733"/>
      <c r="B102" s="733"/>
      <c r="C102" s="731"/>
      <c r="D102" s="733"/>
      <c r="E102" s="789" t="s">
        <v>237</v>
      </c>
      <c r="F102" s="789"/>
      <c r="G102" s="789"/>
      <c r="H102" s="789"/>
      <c r="I102" s="790"/>
      <c r="J102" s="733"/>
      <c r="K102" s="733"/>
      <c r="L102" s="733"/>
      <c r="M102" s="733"/>
      <c r="N102" s="733"/>
      <c r="O102" s="733"/>
      <c r="P102" s="733"/>
    </row>
    <row r="103" spans="1:16" ht="15">
      <c r="A103" s="733"/>
      <c r="B103" s="733"/>
      <c r="C103" s="731"/>
      <c r="D103" s="733"/>
      <c r="E103" s="789" t="s">
        <v>238</v>
      </c>
      <c r="F103" s="789"/>
      <c r="G103" s="789"/>
      <c r="H103" s="789"/>
      <c r="I103" s="790"/>
      <c r="J103" s="733"/>
      <c r="K103" s="733"/>
      <c r="L103" s="733"/>
      <c r="M103" s="733"/>
      <c r="N103" s="733"/>
      <c r="O103" s="733"/>
      <c r="P103" s="733"/>
    </row>
    <row r="104" spans="1:16" ht="22.5">
      <c r="A104" s="733"/>
      <c r="B104" s="733"/>
      <c r="C104" s="731"/>
      <c r="D104" s="733"/>
      <c r="E104" s="789" t="s">
        <v>239</v>
      </c>
      <c r="F104" s="789"/>
      <c r="G104" s="789"/>
      <c r="H104" s="789"/>
      <c r="I104" s="791"/>
      <c r="J104" s="733"/>
      <c r="K104" s="733"/>
      <c r="L104" s="733"/>
      <c r="M104" s="733"/>
      <c r="N104" s="733"/>
      <c r="O104" s="733"/>
      <c r="P104" s="733"/>
    </row>
    <row r="105" spans="1:16" ht="22.5">
      <c r="A105" s="733"/>
      <c r="B105" s="733"/>
      <c r="C105" s="731"/>
      <c r="D105" s="733"/>
      <c r="E105" s="789" t="s">
        <v>240</v>
      </c>
      <c r="F105" s="789"/>
      <c r="G105" s="789"/>
      <c r="H105" s="789"/>
      <c r="I105" s="791"/>
      <c r="J105" s="733"/>
      <c r="K105" s="733"/>
      <c r="L105" s="733"/>
      <c r="M105" s="733"/>
      <c r="N105" s="733"/>
      <c r="O105" s="733"/>
      <c r="P105" s="733"/>
    </row>
    <row r="106" spans="1:16" ht="15">
      <c r="A106" s="733"/>
      <c r="B106" s="733"/>
      <c r="C106" s="731"/>
      <c r="D106" s="733"/>
      <c r="E106" s="789" t="s">
        <v>241</v>
      </c>
      <c r="F106" s="789"/>
      <c r="G106" s="789"/>
      <c r="H106" s="789"/>
      <c r="I106" s="790"/>
      <c r="J106" s="733"/>
      <c r="K106" s="733"/>
      <c r="L106" s="733"/>
      <c r="M106" s="733"/>
      <c r="N106" s="733"/>
      <c r="O106" s="733"/>
      <c r="P106" s="733"/>
    </row>
    <row r="107" spans="1:16" ht="15">
      <c r="A107" s="733"/>
      <c r="B107" s="733"/>
      <c r="C107" s="731"/>
      <c r="D107" s="733"/>
      <c r="E107" s="789" t="s">
        <v>242</v>
      </c>
      <c r="F107" s="789"/>
      <c r="G107" s="789"/>
      <c r="H107" s="789"/>
      <c r="I107" s="790"/>
      <c r="J107" s="733"/>
      <c r="K107" s="733"/>
      <c r="L107" s="733"/>
      <c r="M107" s="733"/>
      <c r="N107" s="733"/>
      <c r="O107" s="733"/>
      <c r="P107" s="733"/>
    </row>
    <row r="108" spans="1:16" ht="12" customHeight="1">
      <c r="A108" s="733"/>
      <c r="B108" s="733"/>
      <c r="C108" s="731"/>
      <c r="D108" s="733"/>
      <c r="E108" s="734"/>
      <c r="F108" s="734"/>
      <c r="G108" s="792"/>
      <c r="H108" s="792"/>
      <c r="I108" s="735"/>
      <c r="J108" s="733"/>
      <c r="K108" s="733"/>
      <c r="L108" s="733"/>
      <c r="M108" s="733"/>
      <c r="N108" s="733"/>
      <c r="O108" s="733"/>
      <c r="P108" s="733"/>
    </row>
    <row r="109" spans="1:16">
      <c r="A109" s="733"/>
      <c r="B109" s="733"/>
      <c r="C109" s="731"/>
      <c r="D109" s="733"/>
      <c r="E109" s="793" t="s">
        <v>1211</v>
      </c>
      <c r="F109" s="793"/>
      <c r="G109" s="794"/>
      <c r="H109" s="794"/>
      <c r="I109" s="757"/>
      <c r="J109" s="758"/>
      <c r="K109" s="758"/>
      <c r="L109" s="758"/>
      <c r="M109" s="758"/>
      <c r="N109" s="758"/>
      <c r="O109" s="759"/>
      <c r="P109" s="759"/>
    </row>
    <row r="110" spans="1:16" ht="25.5">
      <c r="A110" s="733"/>
      <c r="B110" s="733"/>
      <c r="C110" s="731"/>
      <c r="D110" s="733"/>
      <c r="E110" s="795" t="s">
        <v>243</v>
      </c>
      <c r="F110" s="796"/>
      <c r="G110" s="797" t="s">
        <v>1354</v>
      </c>
      <c r="H110" s="798" t="s">
        <v>21</v>
      </c>
      <c r="I110" s="772"/>
      <c r="J110" s="758" t="s">
        <v>1526</v>
      </c>
      <c r="K110" s="758"/>
      <c r="L110" s="758"/>
      <c r="M110" s="758"/>
      <c r="N110" s="758"/>
      <c r="O110" s="759"/>
      <c r="P110" s="759"/>
    </row>
    <row r="111" spans="1:16">
      <c r="A111" s="733"/>
      <c r="B111" s="733"/>
      <c r="C111" s="731"/>
      <c r="D111" s="733"/>
      <c r="E111" s="795"/>
      <c r="F111" s="796"/>
      <c r="G111" s="797" t="s">
        <v>213</v>
      </c>
      <c r="H111" s="780" t="s">
        <v>768</v>
      </c>
      <c r="I111" s="745"/>
      <c r="J111" s="758" t="s">
        <v>1527</v>
      </c>
      <c r="K111" s="758"/>
      <c r="L111" s="758"/>
      <c r="M111" s="758"/>
      <c r="N111" s="758"/>
      <c r="O111" s="759"/>
      <c r="P111" s="759"/>
    </row>
    <row r="112" spans="1:16">
      <c r="A112" s="733"/>
      <c r="B112" s="733"/>
      <c r="C112" s="731"/>
      <c r="D112" s="733"/>
      <c r="E112" s="796"/>
      <c r="F112" s="796"/>
      <c r="G112" s="797" t="s">
        <v>214</v>
      </c>
      <c r="H112" s="779" t="s">
        <v>3001</v>
      </c>
      <c r="I112" s="745"/>
      <c r="J112" s="733" t="s">
        <v>1534</v>
      </c>
      <c r="K112" s="733"/>
      <c r="L112" s="733"/>
      <c r="M112" s="733"/>
      <c r="N112" s="733"/>
      <c r="O112" s="733"/>
      <c r="P112" s="733"/>
    </row>
    <row r="113" spans="1:16">
      <c r="A113" s="733"/>
      <c r="B113" s="733"/>
      <c r="C113" s="731"/>
      <c r="D113" s="733"/>
      <c r="E113" s="796"/>
      <c r="F113" s="796"/>
      <c r="G113" s="797" t="s">
        <v>215</v>
      </c>
      <c r="H113" s="781">
        <v>44890</v>
      </c>
      <c r="I113" s="745"/>
      <c r="J113" s="733" t="s">
        <v>1537</v>
      </c>
      <c r="K113" s="733"/>
      <c r="L113" s="733"/>
      <c r="M113" s="733"/>
      <c r="N113" s="733"/>
      <c r="O113" s="733"/>
      <c r="P113" s="733"/>
    </row>
    <row r="114" spans="1:16" ht="15" customHeight="1">
      <c r="A114" s="733"/>
      <c r="B114" s="733"/>
      <c r="C114" s="731"/>
      <c r="D114" s="799" t="s">
        <v>1022</v>
      </c>
      <c r="E114" s="800" t="s">
        <v>3033</v>
      </c>
      <c r="F114" s="801"/>
      <c r="G114" s="802"/>
      <c r="H114" s="803"/>
      <c r="I114" s="735"/>
      <c r="J114" s="733"/>
      <c r="K114" s="733"/>
      <c r="L114" s="804"/>
      <c r="M114" s="733"/>
      <c r="N114" s="733"/>
      <c r="O114" s="733"/>
      <c r="P114" s="733"/>
    </row>
    <row r="115" spans="1:16">
      <c r="A115" s="735"/>
      <c r="B115" s="733"/>
      <c r="C115" s="731"/>
      <c r="D115" s="805" t="s">
        <v>18</v>
      </c>
      <c r="E115" s="800"/>
      <c r="F115" s="801"/>
      <c r="G115" s="806" t="s">
        <v>3034</v>
      </c>
      <c r="H115" s="807" t="s">
        <v>992</v>
      </c>
      <c r="I115" s="808"/>
      <c r="J115" s="733" t="s">
        <v>3035</v>
      </c>
      <c r="K115" s="733" t="s">
        <v>997</v>
      </c>
      <c r="L115" s="804" t="s">
        <v>1097</v>
      </c>
      <c r="M115" s="733">
        <v>0</v>
      </c>
      <c r="N115" s="733" t="s">
        <v>995</v>
      </c>
      <c r="O115" s="733"/>
      <c r="P115" s="733"/>
    </row>
    <row r="116" spans="1:16">
      <c r="A116" s="735"/>
      <c r="B116" s="733"/>
      <c r="C116" s="731"/>
      <c r="D116" s="809"/>
      <c r="E116" s="800"/>
      <c r="F116" s="801"/>
      <c r="G116" s="810" t="s">
        <v>1203</v>
      </c>
      <c r="H116" s="811" t="s">
        <v>2971</v>
      </c>
      <c r="I116" s="632"/>
      <c r="J116" s="733"/>
      <c r="K116" s="733"/>
      <c r="L116" s="733"/>
      <c r="M116" s="733"/>
      <c r="N116" s="733"/>
      <c r="O116" s="733"/>
      <c r="P116" s="733"/>
    </row>
    <row r="117" spans="1:16">
      <c r="A117" s="735"/>
      <c r="B117" s="733"/>
      <c r="C117" s="731"/>
      <c r="D117" s="809"/>
      <c r="E117" s="800"/>
      <c r="F117" s="801"/>
      <c r="G117" s="810" t="s">
        <v>244</v>
      </c>
      <c r="H117" s="798" t="s">
        <v>1097</v>
      </c>
      <c r="I117" s="632"/>
      <c r="J117" s="733"/>
      <c r="K117" s="733"/>
      <c r="L117" s="733"/>
      <c r="M117" s="733"/>
      <c r="N117" s="733"/>
      <c r="O117" s="733"/>
      <c r="P117" s="733"/>
    </row>
    <row r="118" spans="1:16">
      <c r="A118" s="735"/>
      <c r="B118" s="733"/>
      <c r="C118" s="731"/>
      <c r="D118" s="809"/>
      <c r="E118" s="800"/>
      <c r="F118" s="801"/>
      <c r="G118" s="810" t="s">
        <v>245</v>
      </c>
      <c r="H118" s="798" t="s">
        <v>995</v>
      </c>
      <c r="I118" s="632"/>
      <c r="J118" s="733"/>
      <c r="K118" s="733"/>
      <c r="L118" s="733"/>
      <c r="M118" s="733"/>
      <c r="N118" s="733"/>
      <c r="O118" s="733"/>
      <c r="P118" s="733"/>
    </row>
    <row r="119" spans="1:16" ht="22.5">
      <c r="A119" s="735"/>
      <c r="B119" s="733"/>
      <c r="C119" s="731"/>
      <c r="D119" s="809"/>
      <c r="E119" s="800"/>
      <c r="F119" s="801"/>
      <c r="G119" s="810" t="s">
        <v>246</v>
      </c>
      <c r="H119" s="811" t="s">
        <v>2970</v>
      </c>
      <c r="I119" s="732"/>
      <c r="J119" s="733"/>
      <c r="K119" s="733"/>
      <c r="L119" s="733"/>
      <c r="M119" s="733"/>
      <c r="N119" s="733"/>
      <c r="O119" s="733"/>
      <c r="P119" s="733"/>
    </row>
    <row r="120" spans="1:16">
      <c r="A120" s="735"/>
      <c r="B120" s="733"/>
      <c r="C120" s="731"/>
      <c r="D120" s="809"/>
      <c r="E120" s="800"/>
      <c r="F120" s="801"/>
      <c r="G120" s="812" t="s">
        <v>309</v>
      </c>
      <c r="H120" s="813" t="s">
        <v>997</v>
      </c>
      <c r="I120" s="632"/>
      <c r="J120" s="733"/>
      <c r="K120" s="733"/>
      <c r="L120" s="733"/>
      <c r="M120" s="733"/>
      <c r="N120" s="733"/>
      <c r="O120" s="733"/>
      <c r="P120" s="733"/>
    </row>
    <row r="121" spans="1:16">
      <c r="A121" s="735"/>
      <c r="B121" s="733"/>
      <c r="C121" s="731"/>
      <c r="D121" s="809"/>
      <c r="E121" s="800"/>
      <c r="F121" s="801"/>
      <c r="G121" s="812" t="s">
        <v>1000</v>
      </c>
      <c r="H121" s="811"/>
      <c r="I121" s="632"/>
      <c r="J121" s="733"/>
      <c r="K121" s="733"/>
      <c r="L121" s="733"/>
      <c r="M121" s="733"/>
      <c r="N121" s="733"/>
      <c r="O121" s="733"/>
      <c r="P121" s="733"/>
    </row>
    <row r="122" spans="1:16">
      <c r="A122" s="735"/>
      <c r="B122" s="733" t="b">
        <v>1</v>
      </c>
      <c r="C122" s="731"/>
      <c r="D122" s="809"/>
      <c r="E122" s="800"/>
      <c r="F122" s="801"/>
      <c r="G122" s="810" t="s">
        <v>247</v>
      </c>
      <c r="H122" s="814" t="s">
        <v>3023</v>
      </c>
      <c r="I122" s="632"/>
      <c r="J122" s="733"/>
      <c r="K122" s="733"/>
      <c r="L122" s="733"/>
      <c r="M122" s="733"/>
      <c r="N122" s="733"/>
      <c r="O122" s="733"/>
      <c r="P122" s="733"/>
    </row>
    <row r="123" spans="1:16">
      <c r="A123" s="735"/>
      <c r="B123" s="733" t="b">
        <v>1</v>
      </c>
      <c r="C123" s="731"/>
      <c r="D123" s="809"/>
      <c r="E123" s="800"/>
      <c r="F123" s="801"/>
      <c r="G123" s="810" t="s">
        <v>248</v>
      </c>
      <c r="H123" s="781">
        <v>45044</v>
      </c>
      <c r="I123" s="632"/>
      <c r="J123" s="733"/>
      <c r="K123" s="733"/>
      <c r="L123" s="733"/>
      <c r="M123" s="733"/>
      <c r="N123" s="733"/>
      <c r="O123" s="733"/>
      <c r="P123" s="733"/>
    </row>
    <row r="124" spans="1:16">
      <c r="A124" s="735"/>
      <c r="B124" s="733" t="b">
        <v>1</v>
      </c>
      <c r="C124" s="731"/>
      <c r="D124" s="809"/>
      <c r="E124" s="800"/>
      <c r="F124" s="801"/>
      <c r="G124" s="810" t="s">
        <v>1149</v>
      </c>
      <c r="H124" s="814"/>
      <c r="I124" s="632"/>
      <c r="J124" s="733"/>
      <c r="K124" s="733"/>
      <c r="L124" s="733"/>
      <c r="M124" s="733"/>
      <c r="N124" s="733"/>
      <c r="O124" s="733"/>
      <c r="P124" s="733"/>
    </row>
    <row r="125" spans="1:16">
      <c r="A125" s="735"/>
      <c r="B125" s="733" t="b">
        <v>1</v>
      </c>
      <c r="C125" s="731"/>
      <c r="D125" s="809"/>
      <c r="E125" s="800"/>
      <c r="F125" s="801"/>
      <c r="G125" s="810" t="s">
        <v>249</v>
      </c>
      <c r="H125" s="771" t="s">
        <v>753</v>
      </c>
      <c r="I125" s="632"/>
      <c r="J125" s="733"/>
      <c r="K125" s="733"/>
      <c r="L125" s="733"/>
      <c r="M125" s="733"/>
      <c r="N125" s="733"/>
      <c r="O125" s="733"/>
      <c r="P125" s="733"/>
    </row>
    <row r="126" spans="1:16" ht="22.5">
      <c r="A126" s="735"/>
      <c r="B126" s="733" t="b">
        <v>1</v>
      </c>
      <c r="C126" s="731"/>
      <c r="D126" s="809"/>
      <c r="E126" s="800"/>
      <c r="F126" s="801"/>
      <c r="G126" s="815" t="s">
        <v>3036</v>
      </c>
      <c r="H126" s="798">
        <v>2024</v>
      </c>
      <c r="I126" s="632"/>
      <c r="J126" s="733"/>
      <c r="K126" s="733"/>
      <c r="L126" s="733"/>
      <c r="M126" s="733"/>
      <c r="N126" s="733"/>
      <c r="O126" s="733"/>
      <c r="P126" s="733"/>
    </row>
    <row r="127" spans="1:16">
      <c r="A127" s="735"/>
      <c r="B127" s="733" t="b">
        <v>1</v>
      </c>
      <c r="C127" s="731"/>
      <c r="D127" s="809"/>
      <c r="E127" s="800"/>
      <c r="F127" s="801"/>
      <c r="G127" s="810" t="s">
        <v>251</v>
      </c>
      <c r="H127" s="816">
        <v>5</v>
      </c>
      <c r="I127" s="632"/>
      <c r="J127" s="733"/>
      <c r="K127" s="733"/>
      <c r="L127" s="733"/>
      <c r="M127" s="733"/>
      <c r="N127" s="733"/>
      <c r="O127" s="733"/>
      <c r="P127" s="733"/>
    </row>
    <row r="128" spans="1:16">
      <c r="A128" s="733"/>
      <c r="B128" s="733"/>
      <c r="C128" s="731"/>
      <c r="D128" s="733"/>
      <c r="E128" s="817" t="s">
        <v>252</v>
      </c>
      <c r="F128" s="818"/>
      <c r="G128" s="819" t="s">
        <v>253</v>
      </c>
      <c r="H128" s="779" t="s">
        <v>3024</v>
      </c>
      <c r="I128" s="745"/>
      <c r="J128" s="733" t="s">
        <v>1529</v>
      </c>
      <c r="K128" s="733"/>
      <c r="L128" s="733"/>
      <c r="M128" s="733"/>
      <c r="N128" s="733"/>
      <c r="O128" s="733"/>
      <c r="P128" s="733"/>
    </row>
    <row r="129" spans="1:16">
      <c r="A129" s="733"/>
      <c r="B129" s="733"/>
      <c r="C129" s="731"/>
      <c r="D129" s="733"/>
      <c r="E129" s="817"/>
      <c r="F129" s="818"/>
      <c r="G129" s="819" t="s">
        <v>254</v>
      </c>
      <c r="H129" s="783" t="s">
        <v>3002</v>
      </c>
      <c r="I129" s="745"/>
      <c r="J129" s="733" t="s">
        <v>1562</v>
      </c>
      <c r="K129" s="733"/>
      <c r="L129" s="733"/>
      <c r="M129" s="733"/>
      <c r="N129" s="733"/>
      <c r="O129" s="733"/>
      <c r="P129" s="733"/>
    </row>
    <row r="130" spans="1:16" ht="33.75">
      <c r="A130" s="733"/>
      <c r="B130" s="733"/>
      <c r="C130" s="731"/>
      <c r="D130" s="733"/>
      <c r="E130" s="817"/>
      <c r="F130" s="818"/>
      <c r="G130" s="819" t="s">
        <v>255</v>
      </c>
      <c r="H130" s="783" t="s">
        <v>3003</v>
      </c>
      <c r="I130" s="745"/>
      <c r="J130" s="733" t="s">
        <v>1563</v>
      </c>
      <c r="K130" s="733"/>
      <c r="L130" s="733"/>
      <c r="M130" s="733"/>
      <c r="N130" s="733"/>
      <c r="O130" s="733"/>
      <c r="P130" s="733"/>
    </row>
    <row r="131" spans="1:16">
      <c r="A131" s="733"/>
      <c r="B131" s="733"/>
      <c r="C131" s="731"/>
      <c r="D131" s="733"/>
      <c r="E131" s="817"/>
      <c r="F131" s="818"/>
      <c r="G131" s="819" t="s">
        <v>256</v>
      </c>
      <c r="H131" s="783" t="s">
        <v>3004</v>
      </c>
      <c r="I131" s="745"/>
      <c r="J131" s="733" t="s">
        <v>1564</v>
      </c>
      <c r="K131" s="733"/>
      <c r="L131" s="733"/>
      <c r="M131" s="733"/>
      <c r="N131" s="733"/>
      <c r="O131" s="733"/>
      <c r="P131" s="733"/>
    </row>
    <row r="132" spans="1:16">
      <c r="A132" s="733"/>
      <c r="B132" s="733"/>
      <c r="C132" s="731"/>
      <c r="D132" s="733"/>
      <c r="E132" s="817"/>
      <c r="F132" s="818"/>
      <c r="G132" s="819" t="s">
        <v>257</v>
      </c>
      <c r="H132" s="783" t="s">
        <v>3005</v>
      </c>
      <c r="I132" s="745"/>
      <c r="J132" s="733" t="s">
        <v>1739</v>
      </c>
      <c r="K132" s="733"/>
      <c r="L132" s="733"/>
      <c r="M132" s="733"/>
      <c r="N132" s="733"/>
      <c r="O132" s="733"/>
      <c r="P132" s="733"/>
    </row>
    <row r="133" spans="1:16">
      <c r="A133" s="733"/>
      <c r="B133" s="733"/>
      <c r="C133" s="731"/>
      <c r="D133" s="733"/>
      <c r="E133" s="817"/>
      <c r="F133" s="818"/>
      <c r="G133" s="819" t="s">
        <v>258</v>
      </c>
      <c r="H133" s="813" t="s">
        <v>753</v>
      </c>
      <c r="I133" s="745"/>
      <c r="J133" s="733"/>
      <c r="K133" s="733"/>
      <c r="L133" s="733"/>
      <c r="M133" s="733"/>
      <c r="N133" s="733"/>
      <c r="O133" s="733"/>
      <c r="P133" s="733"/>
    </row>
    <row r="134" spans="1:16">
      <c r="A134" s="733"/>
      <c r="B134" s="733"/>
      <c r="C134" s="731"/>
      <c r="D134" s="733"/>
      <c r="E134" s="817"/>
      <c r="F134" s="818"/>
      <c r="G134" s="819" t="s">
        <v>106</v>
      </c>
      <c r="H134" s="820">
        <v>2024</v>
      </c>
      <c r="I134" s="745"/>
      <c r="J134" s="733"/>
      <c r="K134" s="733"/>
      <c r="L134" s="733"/>
      <c r="M134" s="733"/>
      <c r="N134" s="733"/>
      <c r="O134" s="733"/>
      <c r="P134" s="733"/>
    </row>
    <row r="135" spans="1:16">
      <c r="A135" s="733"/>
      <c r="B135" s="733"/>
      <c r="C135" s="731"/>
      <c r="D135" s="733"/>
      <c r="E135" s="817"/>
      <c r="F135" s="818"/>
      <c r="G135" s="819" t="s">
        <v>894</v>
      </c>
      <c r="H135" s="820">
        <v>2024</v>
      </c>
      <c r="I135" s="745"/>
      <c r="J135" s="733"/>
      <c r="K135" s="733"/>
      <c r="L135" s="733"/>
      <c r="M135" s="733"/>
      <c r="N135" s="733"/>
      <c r="O135" s="733"/>
      <c r="P135" s="733"/>
    </row>
    <row r="136" spans="1:16">
      <c r="A136" s="733"/>
      <c r="B136" s="733"/>
      <c r="C136" s="731"/>
      <c r="D136" s="733"/>
      <c r="E136" s="821"/>
      <c r="F136" s="822"/>
      <c r="G136" s="819" t="s">
        <v>251</v>
      </c>
      <c r="H136" s="820">
        <v>5</v>
      </c>
      <c r="I136" s="745"/>
      <c r="J136" s="733"/>
      <c r="K136" s="733"/>
      <c r="L136" s="733"/>
      <c r="M136" s="733"/>
      <c r="N136" s="733"/>
      <c r="O136" s="733"/>
      <c r="P136" s="733"/>
    </row>
    <row r="137" spans="1:16" ht="25.5">
      <c r="A137" s="733"/>
      <c r="B137" s="733"/>
      <c r="C137" s="731"/>
      <c r="D137" s="733"/>
      <c r="E137" s="823" t="s">
        <v>259</v>
      </c>
      <c r="F137" s="824"/>
      <c r="G137" s="825"/>
      <c r="H137" s="771" t="s">
        <v>20</v>
      </c>
      <c r="I137" s="772"/>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38" t="str">
        <f>$H$130</f>
        <v>консультант отдела регулирования жилищно-коммунального комплекса Агенства по регулированию цен и тарифов Ульяновской области</v>
      </c>
      <c r="F140" s="1333"/>
      <c r="G140" s="1337" t="str">
        <f>$H$129</f>
        <v>Аймятова Рамиля Камилевна</v>
      </c>
      <c r="H140" s="1335"/>
    </row>
    <row r="141" spans="1:16">
      <c r="E141" s="1334" t="s">
        <v>3278</v>
      </c>
      <c r="G141" s="1336" t="s">
        <v>3279</v>
      </c>
      <c r="H141" s="1336" t="s">
        <v>3280</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N26" sqref="N2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6"/>
      <c r="B1" s="827"/>
      <c r="C1" s="827"/>
      <c r="D1" s="828"/>
      <c r="E1" s="827"/>
      <c r="F1" s="827"/>
      <c r="G1" s="827"/>
      <c r="H1" s="827"/>
      <c r="I1" s="827"/>
      <c r="J1" s="827"/>
      <c r="K1" s="827"/>
      <c r="L1" s="827"/>
      <c r="M1" s="827" t="s">
        <v>1005</v>
      </c>
      <c r="N1" s="827" t="s">
        <v>1006</v>
      </c>
      <c r="O1" s="827" t="s">
        <v>1007</v>
      </c>
      <c r="P1" s="827"/>
      <c r="Q1" s="827"/>
    </row>
    <row r="2" spans="1:17" ht="12" hidden="1" customHeight="1">
      <c r="A2" s="826"/>
      <c r="B2" s="827"/>
      <c r="C2" s="827"/>
      <c r="D2" s="828"/>
      <c r="E2" s="827"/>
      <c r="F2" s="827"/>
      <c r="G2" s="827"/>
      <c r="H2" s="827"/>
      <c r="I2" s="827"/>
      <c r="J2" s="827"/>
      <c r="K2" s="827"/>
      <c r="L2" s="827"/>
      <c r="M2" s="827"/>
      <c r="N2" s="827"/>
      <c r="O2" s="827"/>
      <c r="P2" s="827"/>
      <c r="Q2" s="827"/>
    </row>
    <row r="3" spans="1:17" ht="12" hidden="1" customHeight="1">
      <c r="A3" s="826"/>
      <c r="B3" s="827"/>
      <c r="C3" s="827"/>
      <c r="D3" s="828"/>
      <c r="E3" s="827"/>
      <c r="F3" s="827"/>
      <c r="G3" s="827"/>
      <c r="H3" s="827"/>
      <c r="I3" s="827"/>
      <c r="J3" s="827"/>
      <c r="K3" s="827"/>
      <c r="L3" s="827"/>
      <c r="M3" s="827"/>
      <c r="N3" s="827"/>
      <c r="O3" s="827"/>
      <c r="P3" s="827"/>
      <c r="Q3" s="827"/>
    </row>
    <row r="4" spans="1:17" ht="12" hidden="1" customHeight="1">
      <c r="A4" s="826"/>
      <c r="B4" s="827"/>
      <c r="C4" s="827"/>
      <c r="D4" s="828"/>
      <c r="E4" s="827"/>
      <c r="F4" s="827"/>
      <c r="G4" s="827"/>
      <c r="H4" s="827"/>
      <c r="I4" s="827"/>
      <c r="J4" s="827"/>
      <c r="K4" s="827"/>
      <c r="L4" s="827"/>
      <c r="M4" s="827"/>
      <c r="N4" s="827"/>
      <c r="O4" s="827"/>
      <c r="P4" s="827"/>
      <c r="Q4" s="827"/>
    </row>
    <row r="5" spans="1:17" ht="12" hidden="1" customHeight="1">
      <c r="A5" s="826"/>
      <c r="B5" s="827"/>
      <c r="C5" s="827"/>
      <c r="D5" s="828"/>
      <c r="E5" s="827"/>
      <c r="F5" s="827"/>
      <c r="G5" s="827"/>
      <c r="H5" s="827"/>
      <c r="I5" s="827"/>
      <c r="J5" s="827"/>
      <c r="K5" s="827"/>
      <c r="L5" s="827"/>
      <c r="M5" s="827"/>
      <c r="N5" s="827"/>
      <c r="O5" s="827"/>
      <c r="P5" s="827"/>
      <c r="Q5" s="827"/>
    </row>
    <row r="6" spans="1:17" ht="12" hidden="1" customHeight="1">
      <c r="A6" s="826"/>
      <c r="B6" s="827"/>
      <c r="C6" s="827"/>
      <c r="D6" s="828"/>
      <c r="E6" s="827"/>
      <c r="F6" s="827"/>
      <c r="G6" s="827"/>
      <c r="H6" s="827"/>
      <c r="I6" s="827"/>
      <c r="J6" s="827"/>
      <c r="K6" s="827"/>
      <c r="L6" s="827"/>
      <c r="M6" s="827"/>
      <c r="N6" s="827"/>
      <c r="O6" s="827"/>
      <c r="P6" s="827"/>
      <c r="Q6" s="827"/>
    </row>
    <row r="7" spans="1:17" ht="12" hidden="1" customHeight="1">
      <c r="A7" s="826"/>
      <c r="B7" s="827"/>
      <c r="C7" s="827"/>
      <c r="D7" s="828"/>
      <c r="E7" s="827"/>
      <c r="F7" s="827"/>
      <c r="G7" s="827"/>
      <c r="H7" s="827"/>
      <c r="I7" s="827"/>
      <c r="J7" s="827"/>
      <c r="K7" s="827"/>
      <c r="L7" s="827"/>
      <c r="M7" s="827"/>
      <c r="N7" s="827"/>
      <c r="O7" s="827"/>
      <c r="P7" s="827"/>
      <c r="Q7" s="827"/>
    </row>
    <row r="8" spans="1:17" ht="12" hidden="1" customHeight="1">
      <c r="A8" s="826"/>
      <c r="B8" s="827"/>
      <c r="C8" s="827"/>
      <c r="D8" s="828"/>
      <c r="E8" s="827"/>
      <c r="F8" s="827"/>
      <c r="G8" s="827"/>
      <c r="H8" s="827"/>
      <c r="I8" s="827"/>
      <c r="J8" s="827"/>
      <c r="K8" s="827"/>
      <c r="L8" s="827"/>
      <c r="M8" s="827"/>
      <c r="N8" s="827"/>
      <c r="O8" s="827"/>
      <c r="P8" s="827"/>
      <c r="Q8" s="827"/>
    </row>
    <row r="9" spans="1:17" ht="12" hidden="1" customHeight="1">
      <c r="A9" s="826"/>
      <c r="B9" s="827"/>
      <c r="C9" s="827"/>
      <c r="D9" s="828"/>
      <c r="E9" s="827"/>
      <c r="F9" s="827"/>
      <c r="G9" s="827"/>
      <c r="H9" s="827"/>
      <c r="I9" s="827"/>
      <c r="J9" s="827"/>
      <c r="K9" s="827"/>
      <c r="L9" s="827"/>
      <c r="M9" s="827"/>
      <c r="N9" s="827"/>
      <c r="O9" s="827"/>
      <c r="P9" s="827"/>
      <c r="Q9" s="827"/>
    </row>
    <row r="10" spans="1:17" ht="12" hidden="1" customHeight="1">
      <c r="A10" s="826"/>
      <c r="B10" s="827"/>
      <c r="C10" s="827"/>
      <c r="D10" s="828"/>
      <c r="E10" s="827"/>
      <c r="F10" s="827"/>
      <c r="G10" s="827"/>
      <c r="H10" s="827"/>
      <c r="I10" s="827"/>
      <c r="J10" s="827"/>
      <c r="K10" s="827"/>
      <c r="L10" s="827"/>
      <c r="M10" s="827"/>
      <c r="N10" s="827"/>
      <c r="O10" s="827"/>
      <c r="P10" s="827"/>
      <c r="Q10" s="827"/>
    </row>
    <row r="11" spans="1:17" ht="15" hidden="1" customHeight="1">
      <c r="A11" s="826"/>
      <c r="B11" s="827"/>
      <c r="C11" s="827"/>
      <c r="D11" s="828"/>
      <c r="E11" s="828"/>
      <c r="F11" s="828"/>
      <c r="G11" s="828"/>
      <c r="H11" s="828"/>
      <c r="I11" s="828"/>
      <c r="J11" s="828"/>
      <c r="K11" s="828"/>
      <c r="L11" s="829"/>
      <c r="M11" s="830"/>
      <c r="N11" s="829"/>
      <c r="O11" s="829"/>
      <c r="P11" s="829"/>
      <c r="Q11" s="827"/>
    </row>
    <row r="12" spans="1:17" ht="30" customHeight="1">
      <c r="A12" s="826"/>
      <c r="B12" s="827"/>
      <c r="C12" s="828"/>
      <c r="D12" s="828"/>
      <c r="E12" s="828"/>
      <c r="F12" s="828"/>
      <c r="G12" s="828"/>
      <c r="H12" s="828"/>
      <c r="I12" s="828"/>
      <c r="J12" s="828"/>
      <c r="K12" s="828"/>
      <c r="L12" s="699" t="s">
        <v>1231</v>
      </c>
      <c r="M12" s="700"/>
      <c r="N12" s="700"/>
      <c r="O12" s="700"/>
      <c r="P12" s="700"/>
      <c r="Q12" s="700"/>
    </row>
    <row r="13" spans="1:17">
      <c r="A13" s="826"/>
      <c r="B13" s="827"/>
      <c r="C13" s="827"/>
      <c r="D13" s="828"/>
      <c r="E13" s="831"/>
      <c r="F13" s="831"/>
      <c r="G13" s="831"/>
      <c r="H13" s="831"/>
      <c r="I13" s="831"/>
      <c r="J13" s="831"/>
      <c r="K13" s="831"/>
      <c r="L13" s="831"/>
      <c r="M13" s="831"/>
      <c r="N13" s="831"/>
      <c r="O13" s="832"/>
      <c r="P13" s="832"/>
      <c r="Q13" s="832"/>
    </row>
    <row r="14" spans="1:17" ht="28.5" customHeight="1">
      <c r="A14" s="833"/>
      <c r="B14" s="827"/>
      <c r="C14" s="827"/>
      <c r="D14" s="828"/>
      <c r="E14" s="831"/>
      <c r="F14" s="831"/>
      <c r="G14" s="831"/>
      <c r="H14" s="831"/>
      <c r="I14" s="831"/>
      <c r="J14" s="831"/>
      <c r="K14" s="831"/>
      <c r="L14" s="834" t="s">
        <v>16</v>
      </c>
      <c r="M14" s="835" t="s">
        <v>260</v>
      </c>
      <c r="N14" s="835" t="s">
        <v>261</v>
      </c>
      <c r="O14" s="835" t="s">
        <v>262</v>
      </c>
      <c r="P14" s="836" t="s">
        <v>1466</v>
      </c>
      <c r="Q14" s="837" t="s">
        <v>1149</v>
      </c>
    </row>
    <row r="15" spans="1:17">
      <c r="A15" s="838" t="s">
        <v>18</v>
      </c>
      <c r="B15" s="827"/>
      <c r="C15" s="827"/>
      <c r="D15" s="828"/>
      <c r="E15" s="839"/>
      <c r="F15" s="839"/>
      <c r="G15" s="839"/>
      <c r="H15" s="839"/>
      <c r="I15" s="839"/>
      <c r="J15" s="839"/>
      <c r="K15" s="839"/>
      <c r="L15" s="840" t="s">
        <v>3035</v>
      </c>
      <c r="M15" s="841"/>
      <c r="N15" s="841"/>
      <c r="O15" s="841"/>
      <c r="P15" s="841"/>
      <c r="Q15" s="841"/>
    </row>
    <row r="16" spans="1:17" ht="22.5">
      <c r="A16" s="842">
        <v>1</v>
      </c>
      <c r="B16" s="827"/>
      <c r="C16" s="827"/>
      <c r="D16" s="843"/>
      <c r="E16" s="844"/>
      <c r="F16" s="844"/>
      <c r="G16" s="844"/>
      <c r="H16" s="844"/>
      <c r="I16" s="844"/>
      <c r="J16" s="844"/>
      <c r="K16" s="844"/>
      <c r="L16" s="845" t="s">
        <v>18</v>
      </c>
      <c r="M16" s="846" t="s">
        <v>2635</v>
      </c>
      <c r="N16" s="846" t="s">
        <v>2643</v>
      </c>
      <c r="O16" s="847" t="s">
        <v>2644</v>
      </c>
      <c r="P16" s="848"/>
      <c r="Q16" s="848"/>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2"/>
  <sheetViews>
    <sheetView showGridLines="0" view="pageBreakPreview" zoomScale="60" zoomScaleNormal="100" workbookViewId="0">
      <pane xSplit="14" ySplit="15" topLeftCell="R16" activePane="bottomRight" state="frozen"/>
      <selection activeCell="M11" sqref="M11"/>
      <selection pane="topRight" activeCell="M11" sqref="M11"/>
      <selection pane="bottomLeft" activeCell="M11" sqref="M11"/>
      <selection pane="bottomRight" activeCell="R37" sqref="R37"/>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7"/>
      <c r="B1" s="827"/>
      <c r="C1" s="828"/>
      <c r="D1" s="828"/>
      <c r="E1" s="828"/>
      <c r="F1" s="828"/>
      <c r="G1" s="828"/>
      <c r="H1" s="828"/>
      <c r="I1" s="828"/>
      <c r="J1" s="828"/>
      <c r="K1" s="827"/>
      <c r="L1" s="827"/>
      <c r="M1" s="827"/>
      <c r="N1" s="827"/>
      <c r="O1" s="849">
        <v>2022</v>
      </c>
      <c r="P1" s="849">
        <v>2023</v>
      </c>
      <c r="Q1" s="849">
        <v>2024</v>
      </c>
      <c r="R1" s="849">
        <v>2024</v>
      </c>
      <c r="S1" s="849">
        <v>2024</v>
      </c>
    </row>
    <row r="2" spans="1:19" ht="12" hidden="1" customHeight="1">
      <c r="A2" s="827"/>
      <c r="B2" s="827"/>
      <c r="C2" s="828"/>
      <c r="D2" s="828"/>
      <c r="E2" s="828"/>
      <c r="F2" s="828"/>
      <c r="G2" s="828"/>
      <c r="H2" s="828"/>
      <c r="I2" s="828"/>
      <c r="J2" s="828"/>
      <c r="K2" s="828"/>
      <c r="L2" s="828"/>
      <c r="M2" s="850"/>
      <c r="N2" s="850"/>
      <c r="O2" s="851" t="s">
        <v>1482</v>
      </c>
      <c r="P2" s="851" t="s">
        <v>267</v>
      </c>
      <c r="Q2" s="852" t="s">
        <v>268</v>
      </c>
      <c r="R2" s="852" t="s">
        <v>267</v>
      </c>
      <c r="S2" s="851" t="s">
        <v>1482</v>
      </c>
    </row>
    <row r="3" spans="1:19" ht="12" hidden="1" customHeight="1">
      <c r="A3" s="827"/>
      <c r="B3" s="827"/>
      <c r="C3" s="828"/>
      <c r="D3" s="828"/>
      <c r="E3" s="828"/>
      <c r="F3" s="828"/>
      <c r="G3" s="828"/>
      <c r="H3" s="828"/>
      <c r="I3" s="828"/>
      <c r="J3" s="828"/>
      <c r="K3" s="828"/>
      <c r="L3" s="828"/>
      <c r="M3" s="850"/>
      <c r="N3" s="850"/>
      <c r="O3" s="850"/>
      <c r="P3" s="850"/>
      <c r="Q3" s="827"/>
      <c r="R3" s="827"/>
      <c r="S3" s="850"/>
    </row>
    <row r="4" spans="1:19" ht="12" hidden="1" customHeight="1">
      <c r="A4" s="827"/>
      <c r="B4" s="827"/>
      <c r="C4" s="828"/>
      <c r="D4" s="828"/>
      <c r="E4" s="828"/>
      <c r="F4" s="828"/>
      <c r="G4" s="828"/>
      <c r="H4" s="828"/>
      <c r="I4" s="828"/>
      <c r="J4" s="828"/>
      <c r="K4" s="828"/>
      <c r="L4" s="828"/>
      <c r="M4" s="850"/>
      <c r="N4" s="850"/>
      <c r="O4" s="850"/>
      <c r="P4" s="850"/>
      <c r="Q4" s="827"/>
      <c r="R4" s="827"/>
      <c r="S4" s="850"/>
    </row>
    <row r="5" spans="1:19" ht="12" hidden="1" customHeight="1">
      <c r="A5" s="827"/>
      <c r="B5" s="827"/>
      <c r="C5" s="828"/>
      <c r="D5" s="828"/>
      <c r="E5" s="828"/>
      <c r="F5" s="828"/>
      <c r="G5" s="828"/>
      <c r="H5" s="828"/>
      <c r="I5" s="828"/>
      <c r="J5" s="828"/>
      <c r="K5" s="828"/>
      <c r="L5" s="828"/>
      <c r="M5" s="850"/>
      <c r="N5" s="850"/>
      <c r="O5" s="850"/>
      <c r="P5" s="850"/>
      <c r="Q5" s="827"/>
      <c r="R5" s="827"/>
      <c r="S5" s="850"/>
    </row>
    <row r="6" spans="1:19" ht="12" hidden="1" customHeight="1">
      <c r="A6" s="827"/>
      <c r="B6" s="827"/>
      <c r="C6" s="828"/>
      <c r="D6" s="828"/>
      <c r="E6" s="828"/>
      <c r="F6" s="828"/>
      <c r="G6" s="828"/>
      <c r="H6" s="828"/>
      <c r="I6" s="828"/>
      <c r="J6" s="828"/>
      <c r="K6" s="828"/>
      <c r="L6" s="828"/>
      <c r="M6" s="850"/>
      <c r="N6" s="850"/>
      <c r="O6" s="850"/>
      <c r="P6" s="850"/>
      <c r="Q6" s="827"/>
      <c r="R6" s="827"/>
      <c r="S6" s="850"/>
    </row>
    <row r="7" spans="1:19" ht="12" hidden="1" customHeight="1">
      <c r="A7" s="827"/>
      <c r="B7" s="827"/>
      <c r="C7" s="828"/>
      <c r="D7" s="828"/>
      <c r="E7" s="828"/>
      <c r="F7" s="828"/>
      <c r="G7" s="828"/>
      <c r="H7" s="828"/>
      <c r="I7" s="828"/>
      <c r="J7" s="828"/>
      <c r="K7" s="828"/>
      <c r="L7" s="828"/>
      <c r="M7" s="850"/>
      <c r="N7" s="850"/>
      <c r="O7" s="850"/>
      <c r="P7" s="850"/>
      <c r="Q7" s="827"/>
      <c r="R7" s="827"/>
      <c r="S7" s="850"/>
    </row>
    <row r="8" spans="1:19" ht="12" hidden="1" customHeight="1">
      <c r="A8" s="827"/>
      <c r="B8" s="827"/>
      <c r="C8" s="828"/>
      <c r="D8" s="828"/>
      <c r="E8" s="828"/>
      <c r="F8" s="828"/>
      <c r="G8" s="828"/>
      <c r="H8" s="828"/>
      <c r="I8" s="828"/>
      <c r="J8" s="828"/>
      <c r="K8" s="828"/>
      <c r="L8" s="828"/>
      <c r="M8" s="850"/>
      <c r="N8" s="850"/>
      <c r="O8" s="850"/>
      <c r="P8" s="850"/>
      <c r="Q8" s="827"/>
      <c r="R8" s="827"/>
      <c r="S8" s="850"/>
    </row>
    <row r="9" spans="1:19" ht="12" hidden="1" customHeight="1">
      <c r="A9" s="827"/>
      <c r="B9" s="827"/>
      <c r="C9" s="828"/>
      <c r="D9" s="828"/>
      <c r="E9" s="828"/>
      <c r="F9" s="828"/>
      <c r="G9" s="828"/>
      <c r="H9" s="828"/>
      <c r="I9" s="828"/>
      <c r="J9" s="828"/>
      <c r="K9" s="828"/>
      <c r="L9" s="828"/>
      <c r="M9" s="850"/>
      <c r="N9" s="850"/>
      <c r="O9" s="850"/>
      <c r="P9" s="850"/>
      <c r="Q9" s="827"/>
      <c r="R9" s="827"/>
      <c r="S9" s="850"/>
    </row>
    <row r="10" spans="1:19" ht="12" hidden="1" customHeight="1">
      <c r="A10" s="827"/>
      <c r="B10" s="827"/>
      <c r="C10" s="828"/>
      <c r="D10" s="828"/>
      <c r="E10" s="828"/>
      <c r="F10" s="828"/>
      <c r="G10" s="828"/>
      <c r="H10" s="828"/>
      <c r="I10" s="828"/>
      <c r="J10" s="828"/>
      <c r="K10" s="828"/>
      <c r="L10" s="828"/>
      <c r="M10" s="850"/>
      <c r="N10" s="850"/>
      <c r="O10" s="850"/>
      <c r="P10" s="850"/>
      <c r="Q10" s="827"/>
      <c r="R10" s="827"/>
      <c r="S10" s="850"/>
    </row>
    <row r="11" spans="1:19" ht="15" hidden="1" customHeight="1">
      <c r="A11" s="827"/>
      <c r="B11" s="827"/>
      <c r="C11" s="828"/>
      <c r="D11" s="828"/>
      <c r="E11" s="828"/>
      <c r="F11" s="828"/>
      <c r="G11" s="828"/>
      <c r="H11" s="828"/>
      <c r="I11" s="828"/>
      <c r="J11" s="828"/>
      <c r="K11" s="853"/>
      <c r="L11" s="853"/>
      <c r="M11" s="830"/>
      <c r="N11" s="853"/>
      <c r="O11" s="853"/>
      <c r="P11" s="853"/>
      <c r="Q11" s="827"/>
      <c r="R11" s="827"/>
      <c r="S11" s="853"/>
    </row>
    <row r="12" spans="1:19" ht="21" customHeight="1">
      <c r="A12" s="827"/>
      <c r="B12" s="828"/>
      <c r="C12" s="828"/>
      <c r="D12" s="828"/>
      <c r="E12" s="828"/>
      <c r="F12" s="828"/>
      <c r="G12" s="828"/>
      <c r="H12" s="828"/>
      <c r="I12" s="828"/>
      <c r="J12" s="828"/>
      <c r="K12" s="828"/>
      <c r="L12" s="704" t="s">
        <v>1232</v>
      </c>
      <c r="M12" s="705"/>
      <c r="N12" s="705"/>
      <c r="O12" s="705"/>
      <c r="P12" s="705"/>
      <c r="Q12" s="705"/>
      <c r="R12" s="705"/>
      <c r="S12" s="705"/>
    </row>
    <row r="13" spans="1:19" ht="9" customHeight="1">
      <c r="A13" s="827"/>
      <c r="B13" s="827"/>
      <c r="C13" s="828"/>
      <c r="D13" s="828"/>
      <c r="E13" s="828"/>
      <c r="F13" s="828"/>
      <c r="G13" s="828"/>
      <c r="H13" s="828"/>
      <c r="I13" s="828"/>
      <c r="J13" s="828"/>
      <c r="K13" s="831"/>
      <c r="L13" s="831"/>
      <c r="M13" s="831"/>
      <c r="N13" s="831"/>
      <c r="O13" s="831"/>
      <c r="P13" s="854"/>
      <c r="Q13" s="854"/>
      <c r="R13" s="855"/>
      <c r="S13" s="855"/>
    </row>
    <row r="14" spans="1:19" ht="21" customHeight="1">
      <c r="A14" s="827"/>
      <c r="B14" s="827"/>
      <c r="C14" s="828"/>
      <c r="D14" s="828"/>
      <c r="E14" s="828"/>
      <c r="F14" s="828"/>
      <c r="G14" s="828"/>
      <c r="H14" s="828"/>
      <c r="I14" s="828"/>
      <c r="J14" s="828"/>
      <c r="K14" s="831"/>
      <c r="L14" s="856" t="s">
        <v>16</v>
      </c>
      <c r="M14" s="856" t="s">
        <v>121</v>
      </c>
      <c r="N14" s="856" t="s">
        <v>135</v>
      </c>
      <c r="O14" s="857" t="s">
        <v>3037</v>
      </c>
      <c r="P14" s="858" t="s">
        <v>3038</v>
      </c>
      <c r="Q14" s="858" t="s">
        <v>3039</v>
      </c>
      <c r="R14" s="858" t="s">
        <v>3039</v>
      </c>
      <c r="S14" s="706" t="s">
        <v>109</v>
      </c>
    </row>
    <row r="15" spans="1:19" s="65" customFormat="1" ht="36" customHeight="1">
      <c r="A15" s="859" t="s">
        <v>1121</v>
      </c>
      <c r="B15" s="859"/>
      <c r="C15" s="859"/>
      <c r="D15" s="859"/>
      <c r="E15" s="859"/>
      <c r="F15" s="859"/>
      <c r="G15" s="859"/>
      <c r="H15" s="859"/>
      <c r="I15" s="859"/>
      <c r="J15" s="859"/>
      <c r="K15" s="859"/>
      <c r="L15" s="856"/>
      <c r="M15" s="856"/>
      <c r="N15" s="856"/>
      <c r="O15" s="858" t="s">
        <v>267</v>
      </c>
      <c r="P15" s="858" t="s">
        <v>267</v>
      </c>
      <c r="Q15" s="858" t="s">
        <v>268</v>
      </c>
      <c r="R15" s="858" t="s">
        <v>267</v>
      </c>
      <c r="S15" s="707"/>
    </row>
    <row r="16" spans="1:19" s="65" customFormat="1">
      <c r="A16" s="860" t="s">
        <v>18</v>
      </c>
      <c r="B16" s="859"/>
      <c r="C16" s="859"/>
      <c r="D16" s="859"/>
      <c r="E16" s="859"/>
      <c r="F16" s="859"/>
      <c r="G16" s="859"/>
      <c r="H16" s="859"/>
      <c r="I16" s="859"/>
      <c r="J16" s="859"/>
      <c r="K16" s="859"/>
      <c r="L16" s="861" t="s">
        <v>3035</v>
      </c>
      <c r="M16" s="840"/>
      <c r="N16" s="841"/>
      <c r="O16" s="841"/>
      <c r="P16" s="841"/>
      <c r="Q16" s="841"/>
      <c r="R16" s="841"/>
      <c r="S16" s="841"/>
    </row>
    <row r="17" spans="1:19" s="65" customFormat="1">
      <c r="A17" s="860" t="s">
        <v>18</v>
      </c>
      <c r="B17" s="859" t="s">
        <v>1480</v>
      </c>
      <c r="C17" s="859" t="s">
        <v>1483</v>
      </c>
      <c r="D17" s="859" t="s">
        <v>3040</v>
      </c>
      <c r="E17" s="859"/>
      <c r="F17" s="859"/>
      <c r="G17" s="859"/>
      <c r="H17" s="859"/>
      <c r="I17" s="859"/>
      <c r="J17" s="859"/>
      <c r="K17" s="859"/>
      <c r="L17" s="862">
        <v>1</v>
      </c>
      <c r="M17" s="863" t="s">
        <v>269</v>
      </c>
      <c r="N17" s="864" t="s">
        <v>270</v>
      </c>
      <c r="O17" s="865"/>
      <c r="P17" s="866"/>
      <c r="Q17" s="866"/>
      <c r="R17" s="866"/>
      <c r="S17" s="867"/>
    </row>
    <row r="18" spans="1:19" s="65" customFormat="1">
      <c r="A18" s="860" t="s">
        <v>18</v>
      </c>
      <c r="B18" s="859" t="s">
        <v>1480</v>
      </c>
      <c r="C18" s="859" t="s">
        <v>1483</v>
      </c>
      <c r="D18" s="859" t="s">
        <v>3041</v>
      </c>
      <c r="E18" s="859"/>
      <c r="F18" s="859"/>
      <c r="G18" s="859"/>
      <c r="H18" s="859"/>
      <c r="I18" s="859"/>
      <c r="J18" s="859"/>
      <c r="K18" s="859"/>
      <c r="L18" s="862">
        <v>2</v>
      </c>
      <c r="M18" s="863" t="s">
        <v>271</v>
      </c>
      <c r="N18" s="864" t="s">
        <v>270</v>
      </c>
      <c r="O18" s="866">
        <v>1</v>
      </c>
      <c r="P18" s="866">
        <v>1</v>
      </c>
      <c r="Q18" s="866">
        <v>1</v>
      </c>
      <c r="R18" s="866">
        <v>1</v>
      </c>
      <c r="S18" s="867"/>
    </row>
    <row r="19" spans="1:19" s="65" customFormat="1">
      <c r="A19" s="860" t="s">
        <v>18</v>
      </c>
      <c r="B19" s="859" t="s">
        <v>1480</v>
      </c>
      <c r="C19" s="859" t="s">
        <v>1483</v>
      </c>
      <c r="D19" s="859" t="s">
        <v>3042</v>
      </c>
      <c r="E19" s="859"/>
      <c r="F19" s="859"/>
      <c r="G19" s="859"/>
      <c r="H19" s="859"/>
      <c r="I19" s="859"/>
      <c r="J19" s="859"/>
      <c r="K19" s="859"/>
      <c r="L19" s="862">
        <v>3</v>
      </c>
      <c r="M19" s="863" t="s">
        <v>272</v>
      </c>
      <c r="N19" s="864" t="s">
        <v>270</v>
      </c>
      <c r="O19" s="866"/>
      <c r="P19" s="866"/>
      <c r="Q19" s="866"/>
      <c r="R19" s="866"/>
      <c r="S19" s="867"/>
    </row>
    <row r="20" spans="1:19" s="65" customFormat="1">
      <c r="A20" s="860" t="s">
        <v>18</v>
      </c>
      <c r="B20" s="859" t="s">
        <v>1480</v>
      </c>
      <c r="C20" s="859" t="s">
        <v>1483</v>
      </c>
      <c r="D20" s="859" t="s">
        <v>3043</v>
      </c>
      <c r="E20" s="859"/>
      <c r="F20" s="859"/>
      <c r="G20" s="859"/>
      <c r="H20" s="859"/>
      <c r="I20" s="859"/>
      <c r="J20" s="859"/>
      <c r="K20" s="859"/>
      <c r="L20" s="862">
        <v>4</v>
      </c>
      <c r="M20" s="863" t="s">
        <v>273</v>
      </c>
      <c r="N20" s="864" t="s">
        <v>270</v>
      </c>
      <c r="O20" s="866">
        <v>3</v>
      </c>
      <c r="P20" s="866">
        <v>3</v>
      </c>
      <c r="Q20" s="866">
        <v>3</v>
      </c>
      <c r="R20" s="866">
        <v>3</v>
      </c>
      <c r="S20" s="867"/>
    </row>
    <row r="21" spans="1:19" s="65" customFormat="1">
      <c r="A21" s="860" t="s">
        <v>18</v>
      </c>
      <c r="B21" s="859" t="s">
        <v>1480</v>
      </c>
      <c r="C21" s="859" t="s">
        <v>1483</v>
      </c>
      <c r="D21" s="859" t="s">
        <v>3044</v>
      </c>
      <c r="E21" s="859"/>
      <c r="F21" s="859"/>
      <c r="G21" s="859"/>
      <c r="H21" s="859"/>
      <c r="I21" s="859"/>
      <c r="J21" s="859"/>
      <c r="K21" s="859"/>
      <c r="L21" s="862">
        <v>5</v>
      </c>
      <c r="M21" s="863" t="s">
        <v>274</v>
      </c>
      <c r="N21" s="864" t="s">
        <v>275</v>
      </c>
      <c r="O21" s="868">
        <v>24</v>
      </c>
      <c r="P21" s="868">
        <v>24</v>
      </c>
      <c r="Q21" s="868">
        <v>24</v>
      </c>
      <c r="R21" s="868">
        <v>24</v>
      </c>
      <c r="S21" s="867"/>
    </row>
    <row r="22" spans="1:19" s="65" customFormat="1">
      <c r="A22" s="860" t="s">
        <v>18</v>
      </c>
      <c r="B22" s="859" t="s">
        <v>1481</v>
      </c>
      <c r="C22" s="859" t="s">
        <v>1483</v>
      </c>
      <c r="D22" s="869" t="s">
        <v>1192</v>
      </c>
      <c r="E22" s="859"/>
      <c r="F22" s="859"/>
      <c r="G22" s="859"/>
      <c r="H22" s="859"/>
      <c r="I22" s="859"/>
      <c r="J22" s="859"/>
      <c r="K22" s="859"/>
      <c r="L22" s="862"/>
      <c r="M22" s="863" t="s">
        <v>1192</v>
      </c>
      <c r="N22" s="864"/>
      <c r="O22" s="870"/>
      <c r="P22" s="871"/>
      <c r="Q22" s="871"/>
      <c r="R22" s="871"/>
      <c r="S22" s="872"/>
    </row>
    <row r="23" spans="1:19" s="65" customFormat="1">
      <c r="A23" s="859"/>
      <c r="B23" s="859"/>
      <c r="C23" s="859"/>
      <c r="D23" s="859"/>
      <c r="E23" s="859"/>
      <c r="F23" s="859"/>
      <c r="G23" s="859"/>
      <c r="H23" s="859"/>
      <c r="I23" s="859"/>
      <c r="J23" s="859"/>
      <c r="K23" s="859"/>
      <c r="L23" s="859"/>
      <c r="M23" s="859"/>
      <c r="N23" s="859"/>
      <c r="O23" s="859"/>
      <c r="P23" s="859"/>
      <c r="Q23" s="859"/>
      <c r="R23" s="859"/>
      <c r="S23" s="859"/>
    </row>
    <row r="24" spans="1:19" s="65" customFormat="1" ht="24" customHeight="1">
      <c r="A24" s="859"/>
      <c r="B24" s="859"/>
      <c r="C24" s="859"/>
      <c r="D24" s="859"/>
      <c r="E24" s="859"/>
      <c r="F24" s="859"/>
      <c r="G24" s="859"/>
      <c r="H24" s="859"/>
      <c r="I24" s="859"/>
      <c r="J24" s="859"/>
      <c r="K24" s="859"/>
      <c r="L24" s="873" t="s">
        <v>1233</v>
      </c>
      <c r="M24" s="874"/>
      <c r="N24" s="874"/>
      <c r="O24" s="874"/>
      <c r="P24" s="874"/>
      <c r="Q24" s="874"/>
      <c r="R24" s="874"/>
      <c r="S24" s="859"/>
    </row>
    <row r="25" spans="1:19" s="65" customFormat="1">
      <c r="A25" s="859"/>
      <c r="B25" s="859"/>
      <c r="C25" s="859"/>
      <c r="D25" s="859"/>
      <c r="E25" s="859"/>
      <c r="F25" s="859"/>
      <c r="G25" s="859"/>
      <c r="H25" s="859"/>
      <c r="I25" s="859"/>
      <c r="J25" s="859"/>
      <c r="K25" s="859"/>
      <c r="L25" s="875"/>
      <c r="M25" s="876" t="s">
        <v>1480</v>
      </c>
      <c r="N25" s="876" t="s">
        <v>1481</v>
      </c>
      <c r="O25" s="876" t="s">
        <v>1483</v>
      </c>
      <c r="P25" s="876" t="s">
        <v>1499</v>
      </c>
      <c r="Q25" s="876" t="s">
        <v>1500</v>
      </c>
      <c r="R25" s="876" t="s">
        <v>1485</v>
      </c>
      <c r="S25" s="859"/>
    </row>
    <row r="26" spans="1:19" s="65" customFormat="1" ht="45.75" customHeight="1">
      <c r="A26" s="859" t="s">
        <v>1121</v>
      </c>
      <c r="B26" s="859"/>
      <c r="C26" s="859"/>
      <c r="D26" s="859"/>
      <c r="E26" s="859"/>
      <c r="F26" s="859"/>
      <c r="G26" s="859"/>
      <c r="H26" s="859"/>
      <c r="I26" s="859"/>
      <c r="J26" s="859"/>
      <c r="K26" s="859"/>
      <c r="L26" s="877" t="s">
        <v>16</v>
      </c>
      <c r="M26" s="878" t="s">
        <v>279</v>
      </c>
      <c r="N26" s="878" t="s">
        <v>280</v>
      </c>
      <c r="O26" s="878" t="s">
        <v>1753</v>
      </c>
      <c r="P26" s="878" t="s">
        <v>1754</v>
      </c>
      <c r="Q26" s="878" t="s">
        <v>1755</v>
      </c>
      <c r="R26" s="878" t="s">
        <v>281</v>
      </c>
      <c r="S26" s="859"/>
    </row>
    <row r="27" spans="1:19" s="68" customFormat="1" ht="22.5">
      <c r="A27" s="879"/>
      <c r="B27" s="880"/>
      <c r="C27" s="881"/>
      <c r="D27" s="881" t="s">
        <v>2981</v>
      </c>
      <c r="E27" s="880"/>
      <c r="F27" s="881" t="s">
        <v>2983</v>
      </c>
      <c r="G27" s="881" t="s">
        <v>2982</v>
      </c>
      <c r="H27" s="880" t="s">
        <v>2984</v>
      </c>
      <c r="I27" s="880"/>
      <c r="J27" s="880"/>
      <c r="K27" s="808"/>
      <c r="L27" s="882">
        <v>1</v>
      </c>
      <c r="M27" s="883" t="s">
        <v>3045</v>
      </c>
      <c r="N27" s="884" t="s">
        <v>1431</v>
      </c>
      <c r="O27" s="884" t="s">
        <v>764</v>
      </c>
      <c r="P27" s="885" t="s">
        <v>2985</v>
      </c>
      <c r="Q27" s="885" t="s">
        <v>2986</v>
      </c>
      <c r="R27" s="886" t="s">
        <v>3006</v>
      </c>
      <c r="S27" s="887"/>
    </row>
    <row r="28" spans="1:19" s="68" customFormat="1" ht="22.5">
      <c r="A28" s="879"/>
      <c r="B28" s="880"/>
      <c r="C28" s="881"/>
      <c r="D28" s="881" t="s">
        <v>2981</v>
      </c>
      <c r="E28" s="880"/>
      <c r="F28" s="881" t="s">
        <v>2983</v>
      </c>
      <c r="G28" s="881" t="s">
        <v>2982</v>
      </c>
      <c r="H28" s="880" t="s">
        <v>2987</v>
      </c>
      <c r="I28" s="880"/>
      <c r="J28" s="880"/>
      <c r="K28" s="808"/>
      <c r="L28" s="882">
        <v>2</v>
      </c>
      <c r="M28" s="883" t="s">
        <v>3046</v>
      </c>
      <c r="N28" s="884" t="s">
        <v>1431</v>
      </c>
      <c r="O28" s="884" t="s">
        <v>764</v>
      </c>
      <c r="P28" s="885" t="s">
        <v>2985</v>
      </c>
      <c r="Q28" s="885" t="s">
        <v>2986</v>
      </c>
      <c r="R28" s="886" t="s">
        <v>3006</v>
      </c>
      <c r="S28" s="887"/>
    </row>
    <row r="29" spans="1:19" s="68" customFormat="1" ht="22.5">
      <c r="A29" s="879"/>
      <c r="B29" s="880"/>
      <c r="C29" s="881"/>
      <c r="D29" s="881" t="s">
        <v>2981</v>
      </c>
      <c r="E29" s="880"/>
      <c r="F29" s="881" t="s">
        <v>2983</v>
      </c>
      <c r="G29" s="881" t="s">
        <v>2982</v>
      </c>
      <c r="H29" s="880" t="s">
        <v>2988</v>
      </c>
      <c r="I29" s="880"/>
      <c r="J29" s="880"/>
      <c r="K29" s="808"/>
      <c r="L29" s="882">
        <v>3</v>
      </c>
      <c r="M29" s="883" t="s">
        <v>3047</v>
      </c>
      <c r="N29" s="884" t="s">
        <v>1431</v>
      </c>
      <c r="O29" s="884" t="s">
        <v>764</v>
      </c>
      <c r="P29" s="885" t="s">
        <v>2985</v>
      </c>
      <c r="Q29" s="885" t="s">
        <v>2986</v>
      </c>
      <c r="R29" s="886" t="s">
        <v>3006</v>
      </c>
      <c r="S29" s="887"/>
    </row>
    <row r="30" spans="1:19" s="68" customFormat="1" ht="22.5">
      <c r="A30" s="879"/>
      <c r="B30" s="880"/>
      <c r="C30" s="881"/>
      <c r="D30" s="881" t="s">
        <v>2981</v>
      </c>
      <c r="E30" s="880"/>
      <c r="F30" s="881" t="s">
        <v>2983</v>
      </c>
      <c r="G30" s="881" t="s">
        <v>2982</v>
      </c>
      <c r="H30" s="880" t="s">
        <v>2989</v>
      </c>
      <c r="I30" s="880"/>
      <c r="J30" s="880"/>
      <c r="K30" s="808"/>
      <c r="L30" s="882">
        <v>4</v>
      </c>
      <c r="M30" s="883" t="s">
        <v>3048</v>
      </c>
      <c r="N30" s="884" t="s">
        <v>1431</v>
      </c>
      <c r="O30" s="884" t="s">
        <v>764</v>
      </c>
      <c r="P30" s="885" t="s">
        <v>2985</v>
      </c>
      <c r="Q30" s="885" t="s">
        <v>2986</v>
      </c>
      <c r="R30" s="886" t="s">
        <v>3006</v>
      </c>
      <c r="S30" s="887"/>
    </row>
    <row r="31" spans="1:19" s="68" customFormat="1" ht="22.5">
      <c r="A31" s="879"/>
      <c r="B31" s="880"/>
      <c r="C31" s="881"/>
      <c r="D31" s="881" t="s">
        <v>2981</v>
      </c>
      <c r="E31" s="880"/>
      <c r="F31" s="881" t="s">
        <v>2983</v>
      </c>
      <c r="G31" s="881" t="s">
        <v>2982</v>
      </c>
      <c r="H31" s="880" t="s">
        <v>2990</v>
      </c>
      <c r="I31" s="880"/>
      <c r="J31" s="880"/>
      <c r="K31" s="808"/>
      <c r="L31" s="882">
        <v>5</v>
      </c>
      <c r="M31" s="883" t="s">
        <v>3049</v>
      </c>
      <c r="N31" s="884" t="s">
        <v>1431</v>
      </c>
      <c r="O31" s="884" t="s">
        <v>764</v>
      </c>
      <c r="P31" s="885" t="s">
        <v>18</v>
      </c>
      <c r="Q31" s="885" t="s">
        <v>2991</v>
      </c>
      <c r="R31" s="886" t="s">
        <v>3006</v>
      </c>
      <c r="S31" s="887"/>
    </row>
    <row r="32" spans="1:19" s="68" customFormat="1" ht="22.5">
      <c r="A32" s="879"/>
      <c r="B32" s="880"/>
      <c r="C32" s="881"/>
      <c r="D32" s="881" t="s">
        <v>2981</v>
      </c>
      <c r="E32" s="880"/>
      <c r="F32" s="881" t="s">
        <v>2983</v>
      </c>
      <c r="G32" s="881" t="s">
        <v>2982</v>
      </c>
      <c r="H32" s="880" t="s">
        <v>2992</v>
      </c>
      <c r="I32" s="880"/>
      <c r="J32" s="880"/>
      <c r="K32" s="808"/>
      <c r="L32" s="882">
        <v>6</v>
      </c>
      <c r="M32" s="883" t="s">
        <v>3050</v>
      </c>
      <c r="N32" s="884" t="s">
        <v>1431</v>
      </c>
      <c r="O32" s="884" t="s">
        <v>764</v>
      </c>
      <c r="P32" s="885" t="s">
        <v>2985</v>
      </c>
      <c r="Q32" s="885" t="s">
        <v>2986</v>
      </c>
      <c r="R32" s="886" t="s">
        <v>3006</v>
      </c>
      <c r="S32" s="887"/>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47" sqref="P47"/>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88"/>
      <c r="B1" s="888"/>
      <c r="C1" s="888"/>
      <c r="D1" s="888"/>
      <c r="E1" s="888"/>
      <c r="F1" s="888"/>
      <c r="G1" s="888"/>
      <c r="H1" s="888"/>
      <c r="I1" s="888"/>
      <c r="J1" s="888"/>
      <c r="K1" s="888"/>
      <c r="L1" s="889"/>
      <c r="M1" s="890"/>
      <c r="N1" s="888"/>
      <c r="O1" s="888">
        <v>2022</v>
      </c>
      <c r="P1" s="888">
        <v>2022</v>
      </c>
      <c r="Q1" s="888">
        <v>2022</v>
      </c>
      <c r="R1" s="888">
        <v>2022</v>
      </c>
      <c r="S1" s="888">
        <v>2023</v>
      </c>
      <c r="T1" s="888">
        <v>2024</v>
      </c>
      <c r="U1" s="888">
        <v>2024</v>
      </c>
      <c r="V1" s="888">
        <v>2024</v>
      </c>
      <c r="W1" s="888">
        <v>2024</v>
      </c>
      <c r="X1" s="888">
        <v>2024</v>
      </c>
      <c r="Y1" s="888">
        <v>2025</v>
      </c>
      <c r="Z1" s="888">
        <v>2025</v>
      </c>
      <c r="AA1" s="888">
        <v>2026</v>
      </c>
      <c r="AB1" s="888">
        <v>2026</v>
      </c>
      <c r="AC1" s="888">
        <v>2027</v>
      </c>
      <c r="AD1" s="888">
        <v>2027</v>
      </c>
      <c r="AE1" s="888">
        <v>2028</v>
      </c>
      <c r="AF1" s="888">
        <v>2028</v>
      </c>
      <c r="AG1" s="888">
        <v>2029</v>
      </c>
      <c r="AH1" s="888">
        <v>2029</v>
      </c>
      <c r="AI1" s="888">
        <v>2030</v>
      </c>
      <c r="AJ1" s="888">
        <v>2030</v>
      </c>
      <c r="AK1" s="888">
        <v>2031</v>
      </c>
      <c r="AL1" s="888">
        <v>2031</v>
      </c>
      <c r="AM1" s="888">
        <v>2032</v>
      </c>
      <c r="AN1" s="888">
        <v>2032</v>
      </c>
      <c r="AO1" s="888">
        <v>2033</v>
      </c>
      <c r="AP1" s="888">
        <v>2033</v>
      </c>
    </row>
    <row r="2" spans="1:42" hidden="1">
      <c r="A2" s="888"/>
      <c r="B2" s="888"/>
      <c r="C2" s="888"/>
      <c r="D2" s="888"/>
      <c r="E2" s="888"/>
      <c r="F2" s="888"/>
      <c r="G2" s="888"/>
      <c r="H2" s="888"/>
      <c r="I2" s="888"/>
      <c r="J2" s="888"/>
      <c r="K2" s="888"/>
      <c r="L2" s="889"/>
      <c r="M2" s="890"/>
      <c r="N2" s="888"/>
      <c r="O2" s="888" t="s">
        <v>267</v>
      </c>
      <c r="P2" s="888" t="s">
        <v>305</v>
      </c>
      <c r="Q2" s="888" t="s">
        <v>285</v>
      </c>
      <c r="R2" s="888" t="s">
        <v>109</v>
      </c>
      <c r="S2" s="888" t="s">
        <v>267</v>
      </c>
      <c r="T2" s="888" t="s">
        <v>268</v>
      </c>
      <c r="U2" s="888" t="s">
        <v>267</v>
      </c>
      <c r="V2" s="888" t="s">
        <v>286</v>
      </c>
      <c r="W2" s="888" t="s">
        <v>287</v>
      </c>
      <c r="X2" s="888" t="s">
        <v>109</v>
      </c>
      <c r="Y2" s="888" t="s">
        <v>268</v>
      </c>
      <c r="Z2" s="888" t="s">
        <v>267</v>
      </c>
      <c r="AA2" s="888" t="s">
        <v>268</v>
      </c>
      <c r="AB2" s="888" t="s">
        <v>267</v>
      </c>
      <c r="AC2" s="888" t="s">
        <v>268</v>
      </c>
      <c r="AD2" s="888" t="s">
        <v>267</v>
      </c>
      <c r="AE2" s="888" t="s">
        <v>268</v>
      </c>
      <c r="AF2" s="888" t="s">
        <v>267</v>
      </c>
      <c r="AG2" s="888" t="s">
        <v>268</v>
      </c>
      <c r="AH2" s="888" t="s">
        <v>267</v>
      </c>
      <c r="AI2" s="888" t="s">
        <v>268</v>
      </c>
      <c r="AJ2" s="888" t="s">
        <v>267</v>
      </c>
      <c r="AK2" s="888" t="s">
        <v>268</v>
      </c>
      <c r="AL2" s="888" t="s">
        <v>267</v>
      </c>
      <c r="AM2" s="888" t="s">
        <v>268</v>
      </c>
      <c r="AN2" s="888" t="s">
        <v>267</v>
      </c>
      <c r="AO2" s="888" t="s">
        <v>268</v>
      </c>
      <c r="AP2" s="888" t="s">
        <v>267</v>
      </c>
    </row>
    <row r="3" spans="1:42" hidden="1">
      <c r="A3" s="888"/>
      <c r="B3" s="888"/>
      <c r="C3" s="888"/>
      <c r="D3" s="888"/>
      <c r="E3" s="888"/>
      <c r="F3" s="888"/>
      <c r="G3" s="888"/>
      <c r="H3" s="888"/>
      <c r="I3" s="888"/>
      <c r="J3" s="888"/>
      <c r="K3" s="888"/>
      <c r="L3" s="889"/>
      <c r="M3" s="890"/>
      <c r="N3" s="888"/>
      <c r="O3" s="888" t="s">
        <v>3051</v>
      </c>
      <c r="P3" s="888" t="s">
        <v>3052</v>
      </c>
      <c r="Q3" s="888" t="s">
        <v>3053</v>
      </c>
      <c r="R3" s="888" t="s">
        <v>3054</v>
      </c>
      <c r="S3" s="888" t="s">
        <v>3055</v>
      </c>
      <c r="T3" s="888" t="s">
        <v>3056</v>
      </c>
      <c r="U3" s="888" t="s">
        <v>3057</v>
      </c>
      <c r="V3" s="888" t="s">
        <v>3058</v>
      </c>
      <c r="W3" s="888" t="s">
        <v>3059</v>
      </c>
      <c r="X3" s="888" t="s">
        <v>3060</v>
      </c>
      <c r="Y3" s="888" t="s">
        <v>3061</v>
      </c>
      <c r="Z3" s="888" t="s">
        <v>3062</v>
      </c>
      <c r="AA3" s="888" t="s">
        <v>3063</v>
      </c>
      <c r="AB3" s="888" t="s">
        <v>3064</v>
      </c>
      <c r="AC3" s="888" t="s">
        <v>3065</v>
      </c>
      <c r="AD3" s="888" t="s">
        <v>3066</v>
      </c>
      <c r="AE3" s="888" t="s">
        <v>3067</v>
      </c>
      <c r="AF3" s="888" t="s">
        <v>3068</v>
      </c>
      <c r="AG3" s="888" t="s">
        <v>3069</v>
      </c>
      <c r="AH3" s="888" t="s">
        <v>3070</v>
      </c>
      <c r="AI3" s="888" t="s">
        <v>3071</v>
      </c>
      <c r="AJ3" s="888" t="s">
        <v>3072</v>
      </c>
      <c r="AK3" s="888" t="s">
        <v>3073</v>
      </c>
      <c r="AL3" s="888" t="s">
        <v>3074</v>
      </c>
      <c r="AM3" s="888" t="s">
        <v>3075</v>
      </c>
      <c r="AN3" s="888" t="s">
        <v>3076</v>
      </c>
      <c r="AO3" s="888" t="s">
        <v>3077</v>
      </c>
      <c r="AP3" s="888" t="s">
        <v>3078</v>
      </c>
    </row>
    <row r="4" spans="1:42" hidden="1">
      <c r="A4" s="888"/>
      <c r="B4" s="888"/>
      <c r="C4" s="888"/>
      <c r="D4" s="888"/>
      <c r="E4" s="888"/>
      <c r="F4" s="888"/>
      <c r="G4" s="888"/>
      <c r="H4" s="888"/>
      <c r="I4" s="888"/>
      <c r="J4" s="888"/>
      <c r="K4" s="888"/>
      <c r="L4" s="889"/>
      <c r="M4" s="890"/>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row>
    <row r="5" spans="1:42" hidden="1">
      <c r="A5" s="888"/>
      <c r="B5" s="888"/>
      <c r="C5" s="888"/>
      <c r="D5" s="888"/>
      <c r="E5" s="888"/>
      <c r="F5" s="888"/>
      <c r="G5" s="888"/>
      <c r="H5" s="888"/>
      <c r="I5" s="888"/>
      <c r="J5" s="888"/>
      <c r="K5" s="888"/>
      <c r="L5" s="889"/>
      <c r="M5" s="890"/>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888"/>
      <c r="AM5" s="888"/>
      <c r="AN5" s="888"/>
      <c r="AO5" s="888"/>
      <c r="AP5" s="888"/>
    </row>
    <row r="6" spans="1:42" hidden="1">
      <c r="A6" s="888"/>
      <c r="B6" s="888"/>
      <c r="C6" s="888"/>
      <c r="D6" s="888"/>
      <c r="E6" s="888"/>
      <c r="F6" s="888"/>
      <c r="G6" s="888"/>
      <c r="H6" s="888"/>
      <c r="I6" s="888"/>
      <c r="J6" s="888"/>
      <c r="K6" s="888"/>
      <c r="L6" s="889"/>
      <c r="M6" s="890"/>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row>
    <row r="7" spans="1:42" hidden="1">
      <c r="A7" s="888"/>
      <c r="B7" s="888"/>
      <c r="C7" s="888"/>
      <c r="D7" s="888"/>
      <c r="E7" s="888"/>
      <c r="F7" s="888"/>
      <c r="G7" s="888"/>
      <c r="H7" s="888"/>
      <c r="I7" s="888"/>
      <c r="J7" s="888"/>
      <c r="K7" s="888"/>
      <c r="L7" s="889"/>
      <c r="M7" s="890"/>
      <c r="N7" s="888"/>
      <c r="O7" s="888"/>
      <c r="P7" s="888"/>
      <c r="Q7" s="888"/>
      <c r="R7" s="888"/>
      <c r="S7" s="888"/>
      <c r="T7" s="888"/>
      <c r="U7" s="888"/>
      <c r="V7" s="888"/>
      <c r="W7" s="888"/>
      <c r="X7" s="888"/>
      <c r="Y7" s="888" t="b">
        <v>1</v>
      </c>
      <c r="Z7" s="888" t="b">
        <v>1</v>
      </c>
      <c r="AA7" s="888" t="b">
        <v>1</v>
      </c>
      <c r="AB7" s="888" t="b">
        <v>1</v>
      </c>
      <c r="AC7" s="888" t="b">
        <v>1</v>
      </c>
      <c r="AD7" s="888" t="b">
        <v>1</v>
      </c>
      <c r="AE7" s="888" t="b">
        <v>1</v>
      </c>
      <c r="AF7" s="888" t="b">
        <v>1</v>
      </c>
      <c r="AG7" s="888" t="b">
        <v>0</v>
      </c>
      <c r="AH7" s="888" t="b">
        <v>0</v>
      </c>
      <c r="AI7" s="888" t="b">
        <v>0</v>
      </c>
      <c r="AJ7" s="888" t="b">
        <v>0</v>
      </c>
      <c r="AK7" s="888" t="b">
        <v>0</v>
      </c>
      <c r="AL7" s="888" t="b">
        <v>0</v>
      </c>
      <c r="AM7" s="888" t="b">
        <v>0</v>
      </c>
      <c r="AN7" s="888" t="b">
        <v>0</v>
      </c>
      <c r="AO7" s="888" t="b">
        <v>0</v>
      </c>
      <c r="AP7" s="888" t="b">
        <v>0</v>
      </c>
    </row>
    <row r="8" spans="1:42" hidden="1">
      <c r="A8" s="888"/>
      <c r="B8" s="888"/>
      <c r="C8" s="888"/>
      <c r="D8" s="888"/>
      <c r="E8" s="888"/>
      <c r="F8" s="888"/>
      <c r="G8" s="888"/>
      <c r="H8" s="888"/>
      <c r="I8" s="888"/>
      <c r="J8" s="888"/>
      <c r="K8" s="888"/>
      <c r="L8" s="889"/>
      <c r="M8" s="890"/>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row>
    <row r="9" spans="1:42" hidden="1">
      <c r="A9" s="888"/>
      <c r="B9" s="888"/>
      <c r="C9" s="888"/>
      <c r="D9" s="888"/>
      <c r="E9" s="888"/>
      <c r="F9" s="888"/>
      <c r="G9" s="888"/>
      <c r="H9" s="888"/>
      <c r="I9" s="888"/>
      <c r="J9" s="888"/>
      <c r="K9" s="888"/>
      <c r="L9" s="889"/>
      <c r="M9" s="890"/>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row>
    <row r="10" spans="1:42" hidden="1">
      <c r="A10" s="888"/>
      <c r="B10" s="888"/>
      <c r="C10" s="888"/>
      <c r="D10" s="888"/>
      <c r="E10" s="888"/>
      <c r="F10" s="888"/>
      <c r="G10" s="888"/>
      <c r="H10" s="888"/>
      <c r="I10" s="888"/>
      <c r="J10" s="888"/>
      <c r="K10" s="888"/>
      <c r="L10" s="889"/>
      <c r="M10" s="890"/>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row>
    <row r="11" spans="1:42" s="69" customFormat="1" ht="15" hidden="1" customHeight="1">
      <c r="A11" s="891"/>
      <c r="B11" s="891"/>
      <c r="C11" s="891"/>
      <c r="D11" s="891"/>
      <c r="E11" s="891"/>
      <c r="F11" s="891"/>
      <c r="G11" s="891"/>
      <c r="H11" s="891"/>
      <c r="I11" s="891"/>
      <c r="J11" s="891"/>
      <c r="K11" s="892"/>
      <c r="L11" s="893"/>
      <c r="M11" s="894"/>
      <c r="N11" s="895"/>
      <c r="O11" s="896"/>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row>
    <row r="12" spans="1:42" ht="22.5" customHeight="1">
      <c r="A12" s="888"/>
      <c r="B12" s="888"/>
      <c r="C12" s="888"/>
      <c r="D12" s="888"/>
      <c r="E12" s="888"/>
      <c r="F12" s="888"/>
      <c r="G12" s="888"/>
      <c r="H12" s="888"/>
      <c r="I12" s="888"/>
      <c r="J12" s="888"/>
      <c r="K12" s="888"/>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97"/>
      <c r="B13" s="897"/>
      <c r="C13" s="897"/>
      <c r="D13" s="897"/>
      <c r="E13" s="897"/>
      <c r="F13" s="897"/>
      <c r="G13" s="897"/>
      <c r="H13" s="897"/>
      <c r="I13" s="897"/>
      <c r="J13" s="897"/>
      <c r="K13" s="898"/>
      <c r="L13" s="899"/>
      <c r="M13" s="900"/>
      <c r="N13" s="901"/>
      <c r="O13" s="902"/>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97"/>
      <c r="AP13" s="897"/>
    </row>
    <row r="14" spans="1:42" ht="15" customHeight="1">
      <c r="A14" s="888"/>
      <c r="B14" s="888"/>
      <c r="C14" s="888"/>
      <c r="D14" s="888"/>
      <c r="E14" s="888"/>
      <c r="F14" s="888"/>
      <c r="G14" s="888"/>
      <c r="H14" s="888"/>
      <c r="I14" s="888"/>
      <c r="J14" s="888"/>
      <c r="K14" s="888"/>
      <c r="L14" s="903" t="s">
        <v>16</v>
      </c>
      <c r="M14" s="903" t="s">
        <v>284</v>
      </c>
      <c r="N14" s="903" t="s">
        <v>135</v>
      </c>
      <c r="O14" s="904" t="s">
        <v>3037</v>
      </c>
      <c r="P14" s="904" t="s">
        <v>3037</v>
      </c>
      <c r="Q14" s="904" t="s">
        <v>3037</v>
      </c>
      <c r="R14" s="904" t="s">
        <v>3037</v>
      </c>
      <c r="S14" s="904" t="s">
        <v>3038</v>
      </c>
      <c r="T14" s="904" t="s">
        <v>3039</v>
      </c>
      <c r="U14" s="904" t="s">
        <v>3039</v>
      </c>
      <c r="V14" s="904" t="s">
        <v>3039</v>
      </c>
      <c r="W14" s="904" t="s">
        <v>3039</v>
      </c>
      <c r="X14" s="904" t="s">
        <v>3039</v>
      </c>
      <c r="Y14" s="904" t="s">
        <v>3079</v>
      </c>
      <c r="Z14" s="904" t="s">
        <v>3079</v>
      </c>
      <c r="AA14" s="904" t="s">
        <v>3080</v>
      </c>
      <c r="AB14" s="904" t="s">
        <v>3080</v>
      </c>
      <c r="AC14" s="904" t="s">
        <v>3081</v>
      </c>
      <c r="AD14" s="904" t="s">
        <v>3081</v>
      </c>
      <c r="AE14" s="904" t="s">
        <v>3082</v>
      </c>
      <c r="AF14" s="904" t="s">
        <v>3082</v>
      </c>
      <c r="AG14" s="904" t="s">
        <v>3083</v>
      </c>
      <c r="AH14" s="904" t="s">
        <v>3083</v>
      </c>
      <c r="AI14" s="904" t="s">
        <v>3084</v>
      </c>
      <c r="AJ14" s="904" t="s">
        <v>3084</v>
      </c>
      <c r="AK14" s="904" t="s">
        <v>3085</v>
      </c>
      <c r="AL14" s="904" t="s">
        <v>3085</v>
      </c>
      <c r="AM14" s="904" t="s">
        <v>3086</v>
      </c>
      <c r="AN14" s="904" t="s">
        <v>3086</v>
      </c>
      <c r="AO14" s="904" t="s">
        <v>3087</v>
      </c>
      <c r="AP14" s="904" t="s">
        <v>3087</v>
      </c>
    </row>
    <row r="15" spans="1:42" ht="69" customHeight="1">
      <c r="A15" s="888" t="s">
        <v>1121</v>
      </c>
      <c r="B15" s="888"/>
      <c r="C15" s="888"/>
      <c r="D15" s="888"/>
      <c r="E15" s="888"/>
      <c r="F15" s="888"/>
      <c r="G15" s="888"/>
      <c r="H15" s="888"/>
      <c r="I15" s="888"/>
      <c r="J15" s="888"/>
      <c r="K15" s="888"/>
      <c r="L15" s="903"/>
      <c r="M15" s="903"/>
      <c r="N15" s="903"/>
      <c r="O15" s="159" t="s">
        <v>267</v>
      </c>
      <c r="P15" s="905"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60" t="s">
        <v>18</v>
      </c>
      <c r="B16" s="906"/>
      <c r="C16" s="906"/>
      <c r="D16" s="906"/>
      <c r="E16" s="906"/>
      <c r="F16" s="906"/>
      <c r="G16" s="906"/>
      <c r="H16" s="906"/>
      <c r="I16" s="906"/>
      <c r="J16" s="906"/>
      <c r="K16" s="906"/>
      <c r="L16" s="861" t="s">
        <v>3035</v>
      </c>
      <c r="M16" s="840"/>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907"/>
      <c r="AN16" s="907"/>
      <c r="AO16" s="907"/>
      <c r="AP16" s="907"/>
    </row>
    <row r="17" spans="1:42">
      <c r="A17" s="908" t="s">
        <v>18</v>
      </c>
      <c r="B17" s="888" t="s">
        <v>1191</v>
      </c>
      <c r="C17" s="888"/>
      <c r="D17" s="888"/>
      <c r="E17" s="888"/>
      <c r="F17" s="888"/>
      <c r="G17" s="888"/>
      <c r="H17" s="888"/>
      <c r="I17" s="888"/>
      <c r="J17" s="888"/>
      <c r="K17" s="888"/>
      <c r="L17" s="909"/>
      <c r="M17" s="910" t="s">
        <v>145</v>
      </c>
      <c r="N17" s="911"/>
      <c r="O17" s="911"/>
      <c r="P17" s="911"/>
      <c r="Q17" s="911"/>
      <c r="R17" s="911"/>
      <c r="S17" s="912">
        <v>2.03742</v>
      </c>
      <c r="T17" s="912">
        <v>2.0512800000000002</v>
      </c>
      <c r="U17" s="912">
        <v>2.0512800000000002</v>
      </c>
      <c r="V17" s="911"/>
      <c r="W17" s="911"/>
      <c r="X17" s="911"/>
      <c r="Y17" s="912">
        <v>1</v>
      </c>
      <c r="Z17" s="912">
        <v>1</v>
      </c>
      <c r="AA17" s="912">
        <v>1</v>
      </c>
      <c r="AB17" s="912">
        <v>1</v>
      </c>
      <c r="AC17" s="912">
        <v>1</v>
      </c>
      <c r="AD17" s="912">
        <v>1</v>
      </c>
      <c r="AE17" s="912">
        <v>1</v>
      </c>
      <c r="AF17" s="912">
        <v>1</v>
      </c>
      <c r="AG17" s="912">
        <v>1</v>
      </c>
      <c r="AH17" s="912">
        <v>1</v>
      </c>
      <c r="AI17" s="912">
        <v>1</v>
      </c>
      <c r="AJ17" s="912">
        <v>1</v>
      </c>
      <c r="AK17" s="912">
        <v>1</v>
      </c>
      <c r="AL17" s="912">
        <v>1</v>
      </c>
      <c r="AM17" s="912">
        <v>1</v>
      </c>
      <c r="AN17" s="912">
        <v>1</v>
      </c>
      <c r="AO17" s="912">
        <v>1</v>
      </c>
      <c r="AP17" s="912">
        <v>1</v>
      </c>
    </row>
    <row r="18" spans="1:42" ht="22.5">
      <c r="A18" s="908" t="s">
        <v>18</v>
      </c>
      <c r="B18" s="888" t="s">
        <v>1188</v>
      </c>
      <c r="C18" s="888" t="s">
        <v>1491</v>
      </c>
      <c r="D18" s="888"/>
      <c r="E18" s="888"/>
      <c r="F18" s="888"/>
      <c r="G18" s="888"/>
      <c r="H18" s="888"/>
      <c r="I18" s="888"/>
      <c r="J18" s="888"/>
      <c r="K18" s="888"/>
      <c r="L18" s="913">
        <v>1</v>
      </c>
      <c r="M18" s="914" t="s">
        <v>288</v>
      </c>
      <c r="N18" s="915" t="s">
        <v>137</v>
      </c>
      <c r="O18" s="916">
        <v>1</v>
      </c>
      <c r="P18" s="916">
        <v>1</v>
      </c>
      <c r="Q18" s="916">
        <v>1</v>
      </c>
      <c r="R18" s="916"/>
      <c r="S18" s="916">
        <v>1</v>
      </c>
      <c r="T18" s="916">
        <v>1</v>
      </c>
      <c r="U18" s="916">
        <v>1</v>
      </c>
      <c r="V18" s="339">
        <v>1</v>
      </c>
      <c r="W18" s="334">
        <v>0</v>
      </c>
      <c r="X18" s="917"/>
      <c r="Y18" s="916"/>
      <c r="Z18" s="916"/>
      <c r="AA18" s="916"/>
      <c r="AB18" s="916"/>
      <c r="AC18" s="916"/>
      <c r="AD18" s="916"/>
      <c r="AE18" s="916"/>
      <c r="AF18" s="916"/>
      <c r="AG18" s="916"/>
      <c r="AH18" s="916"/>
      <c r="AI18" s="916"/>
      <c r="AJ18" s="916"/>
      <c r="AK18" s="916"/>
      <c r="AL18" s="916"/>
      <c r="AM18" s="916"/>
      <c r="AN18" s="916"/>
      <c r="AO18" s="916"/>
      <c r="AP18" s="916"/>
    </row>
    <row r="19" spans="1:42">
      <c r="A19" s="908" t="s">
        <v>18</v>
      </c>
      <c r="B19" s="888" t="s">
        <v>1189</v>
      </c>
      <c r="C19" s="888" t="s">
        <v>1489</v>
      </c>
      <c r="D19" s="888"/>
      <c r="E19" s="888"/>
      <c r="F19" s="888"/>
      <c r="G19" s="888"/>
      <c r="H19" s="888"/>
      <c r="I19" s="888"/>
      <c r="J19" s="888"/>
      <c r="K19" s="888"/>
      <c r="L19" s="913">
        <v>2</v>
      </c>
      <c r="M19" s="918" t="s">
        <v>146</v>
      </c>
      <c r="N19" s="915" t="s">
        <v>137</v>
      </c>
      <c r="O19" s="916">
        <v>113.8</v>
      </c>
      <c r="P19" s="916">
        <v>113.8</v>
      </c>
      <c r="Q19" s="916">
        <v>113.8</v>
      </c>
      <c r="R19" s="917"/>
      <c r="S19" s="916">
        <v>105.8</v>
      </c>
      <c r="T19" s="916">
        <v>107.2</v>
      </c>
      <c r="U19" s="916">
        <v>107.2</v>
      </c>
      <c r="V19" s="339">
        <v>1.0132325141776939</v>
      </c>
      <c r="W19" s="334">
        <v>0</v>
      </c>
      <c r="X19" s="917"/>
      <c r="Y19" s="916"/>
      <c r="Z19" s="916"/>
      <c r="AA19" s="916"/>
      <c r="AB19" s="916"/>
      <c r="AC19" s="916"/>
      <c r="AD19" s="916"/>
      <c r="AE19" s="916"/>
      <c r="AF19" s="916"/>
      <c r="AG19" s="916"/>
      <c r="AH19" s="916"/>
      <c r="AI19" s="916"/>
      <c r="AJ19" s="916"/>
      <c r="AK19" s="916"/>
      <c r="AL19" s="916"/>
      <c r="AM19" s="916"/>
      <c r="AN19" s="916"/>
      <c r="AO19" s="916"/>
      <c r="AP19" s="916"/>
    </row>
    <row r="20" spans="1:42">
      <c r="A20" s="908" t="s">
        <v>18</v>
      </c>
      <c r="B20" s="888"/>
      <c r="C20" s="888" t="s">
        <v>1490</v>
      </c>
      <c r="D20" s="888"/>
      <c r="E20" s="888"/>
      <c r="F20" s="888"/>
      <c r="G20" s="888"/>
      <c r="H20" s="888"/>
      <c r="I20" s="888"/>
      <c r="J20" s="888"/>
      <c r="K20" s="888"/>
      <c r="L20" s="913">
        <v>3</v>
      </c>
      <c r="M20" s="914" t="s">
        <v>289</v>
      </c>
      <c r="N20" s="915" t="s">
        <v>137</v>
      </c>
      <c r="O20" s="916"/>
      <c r="P20" s="916"/>
      <c r="Q20" s="916"/>
      <c r="R20" s="917"/>
      <c r="S20" s="916"/>
      <c r="T20" s="916"/>
      <c r="U20" s="916"/>
      <c r="V20" s="339">
        <v>0</v>
      </c>
      <c r="W20" s="334">
        <v>0</v>
      </c>
      <c r="X20" s="917"/>
      <c r="Y20" s="916"/>
      <c r="Z20" s="916"/>
      <c r="AA20" s="916"/>
      <c r="AB20" s="916"/>
      <c r="AC20" s="916"/>
      <c r="AD20" s="916"/>
      <c r="AE20" s="916"/>
      <c r="AF20" s="916"/>
      <c r="AG20" s="916"/>
      <c r="AH20" s="916"/>
      <c r="AI20" s="916"/>
      <c r="AJ20" s="916"/>
      <c r="AK20" s="916"/>
      <c r="AL20" s="916"/>
      <c r="AM20" s="916"/>
      <c r="AN20" s="916"/>
      <c r="AO20" s="916"/>
      <c r="AP20" s="916"/>
    </row>
    <row r="21" spans="1:42">
      <c r="A21" s="908" t="s">
        <v>18</v>
      </c>
      <c r="B21" s="888" t="s">
        <v>1190</v>
      </c>
      <c r="C21" s="888" t="s">
        <v>1488</v>
      </c>
      <c r="D21" s="888"/>
      <c r="E21" s="888"/>
      <c r="F21" s="888"/>
      <c r="G21" s="888"/>
      <c r="H21" s="888"/>
      <c r="I21" s="888"/>
      <c r="J21" s="888"/>
      <c r="K21" s="888"/>
      <c r="L21" s="913">
        <v>4</v>
      </c>
      <c r="M21" s="918" t="s">
        <v>290</v>
      </c>
      <c r="N21" s="915" t="s">
        <v>137</v>
      </c>
      <c r="O21" s="916"/>
      <c r="P21" s="919"/>
      <c r="Q21" s="920"/>
      <c r="R21" s="917"/>
      <c r="S21" s="916"/>
      <c r="T21" s="919"/>
      <c r="U21" s="919"/>
      <c r="V21" s="339">
        <v>0</v>
      </c>
      <c r="W21" s="334">
        <v>0</v>
      </c>
      <c r="X21" s="917"/>
      <c r="Y21" s="916"/>
      <c r="Z21" s="916"/>
      <c r="AA21" s="916"/>
      <c r="AB21" s="916"/>
      <c r="AC21" s="916"/>
      <c r="AD21" s="916"/>
      <c r="AE21" s="916"/>
      <c r="AF21" s="916"/>
      <c r="AG21" s="916"/>
      <c r="AH21" s="916"/>
      <c r="AI21" s="916"/>
      <c r="AJ21" s="916"/>
      <c r="AK21" s="916"/>
      <c r="AL21" s="916"/>
      <c r="AM21" s="916"/>
      <c r="AN21" s="916"/>
      <c r="AO21" s="916"/>
      <c r="AP21" s="916"/>
    </row>
    <row r="22" spans="1:42">
      <c r="A22" s="908" t="s">
        <v>18</v>
      </c>
      <c r="B22" s="888"/>
      <c r="C22" s="888"/>
      <c r="D22" s="888"/>
      <c r="E22" s="888"/>
      <c r="F22" s="888"/>
      <c r="G22" s="888"/>
      <c r="H22" s="888"/>
      <c r="I22" s="888"/>
      <c r="J22" s="888"/>
      <c r="K22" s="888"/>
      <c r="L22" s="909"/>
      <c r="M22" s="910" t="s">
        <v>291</v>
      </c>
      <c r="N22" s="911"/>
      <c r="O22" s="921"/>
      <c r="P22" s="921"/>
      <c r="Q22" s="921"/>
      <c r="R22" s="922"/>
      <c r="S22" s="921"/>
      <c r="T22" s="921"/>
      <c r="U22" s="921"/>
      <c r="V22" s="923"/>
      <c r="W22" s="921"/>
      <c r="X22" s="922"/>
      <c r="Y22" s="921"/>
      <c r="Z22" s="921"/>
      <c r="AA22" s="921"/>
      <c r="AB22" s="921"/>
      <c r="AC22" s="921"/>
      <c r="AD22" s="921"/>
      <c r="AE22" s="921"/>
      <c r="AF22" s="921"/>
      <c r="AG22" s="921"/>
      <c r="AH22" s="921"/>
      <c r="AI22" s="921"/>
      <c r="AJ22" s="921"/>
      <c r="AK22" s="921"/>
      <c r="AL22" s="921"/>
      <c r="AM22" s="921"/>
      <c r="AN22" s="921"/>
      <c r="AO22" s="921"/>
      <c r="AP22" s="924"/>
    </row>
    <row r="23" spans="1:42">
      <c r="A23" s="908" t="s">
        <v>18</v>
      </c>
      <c r="B23" s="888" t="s">
        <v>1193</v>
      </c>
      <c r="C23" s="888" t="s">
        <v>1492</v>
      </c>
      <c r="D23" s="888"/>
      <c r="E23" s="888"/>
      <c r="F23" s="888"/>
      <c r="G23" s="888"/>
      <c r="H23" s="888"/>
      <c r="I23" s="888"/>
      <c r="J23" s="888"/>
      <c r="K23" s="888"/>
      <c r="L23" s="913">
        <v>1</v>
      </c>
      <c r="M23" s="918" t="s">
        <v>292</v>
      </c>
      <c r="N23" s="915" t="s">
        <v>137</v>
      </c>
      <c r="O23" s="919">
        <v>30</v>
      </c>
      <c r="P23" s="919">
        <v>30</v>
      </c>
      <c r="Q23" s="919">
        <v>30</v>
      </c>
      <c r="R23" s="919"/>
      <c r="S23" s="919">
        <v>30</v>
      </c>
      <c r="T23" s="919">
        <v>30</v>
      </c>
      <c r="U23" s="919">
        <v>30</v>
      </c>
      <c r="V23" s="339">
        <v>1</v>
      </c>
      <c r="W23" s="334">
        <v>0</v>
      </c>
      <c r="X23" s="917"/>
      <c r="Y23" s="919"/>
      <c r="Z23" s="919"/>
      <c r="AA23" s="919"/>
      <c r="AB23" s="919"/>
      <c r="AC23" s="919"/>
      <c r="AD23" s="919"/>
      <c r="AE23" s="919"/>
      <c r="AF23" s="919"/>
      <c r="AG23" s="919"/>
      <c r="AH23" s="919"/>
      <c r="AI23" s="919"/>
      <c r="AJ23" s="919"/>
      <c r="AK23" s="919"/>
      <c r="AL23" s="919"/>
      <c r="AM23" s="919"/>
      <c r="AN23" s="919"/>
      <c r="AO23" s="919"/>
      <c r="AP23" s="919"/>
    </row>
    <row r="24" spans="1:42">
      <c r="A24" s="908" t="s">
        <v>18</v>
      </c>
      <c r="B24" s="888"/>
      <c r="C24" s="888" t="s">
        <v>1493</v>
      </c>
      <c r="D24" s="888"/>
      <c r="E24" s="888"/>
      <c r="F24" s="888"/>
      <c r="G24" s="888"/>
      <c r="H24" s="888"/>
      <c r="I24" s="888"/>
      <c r="J24" s="888"/>
      <c r="K24" s="888"/>
      <c r="L24" s="913">
        <v>2</v>
      </c>
      <c r="M24" s="918" t="s">
        <v>293</v>
      </c>
      <c r="N24" s="915" t="s">
        <v>137</v>
      </c>
      <c r="O24" s="919">
        <v>20</v>
      </c>
      <c r="P24" s="919">
        <v>20</v>
      </c>
      <c r="Q24" s="919">
        <v>20</v>
      </c>
      <c r="R24" s="919"/>
      <c r="S24" s="919">
        <v>20</v>
      </c>
      <c r="T24" s="919">
        <v>20</v>
      </c>
      <c r="U24" s="919">
        <v>20</v>
      </c>
      <c r="V24" s="339">
        <v>1</v>
      </c>
      <c r="W24" s="334">
        <v>0</v>
      </c>
      <c r="X24" s="917"/>
      <c r="Y24" s="919"/>
      <c r="Z24" s="919"/>
      <c r="AA24" s="919"/>
      <c r="AB24" s="919"/>
      <c r="AC24" s="919"/>
      <c r="AD24" s="919"/>
      <c r="AE24" s="919"/>
      <c r="AF24" s="919"/>
      <c r="AG24" s="919"/>
      <c r="AH24" s="919"/>
      <c r="AI24" s="919"/>
      <c r="AJ24" s="919"/>
      <c r="AK24" s="919"/>
      <c r="AL24" s="919"/>
      <c r="AM24" s="919"/>
      <c r="AN24" s="919"/>
      <c r="AO24" s="919"/>
      <c r="AP24" s="919"/>
    </row>
    <row r="25" spans="1:42">
      <c r="A25" s="908" t="s">
        <v>18</v>
      </c>
      <c r="B25" s="888"/>
      <c r="C25" s="888"/>
      <c r="D25" s="888"/>
      <c r="E25" s="888"/>
      <c r="F25" s="888"/>
      <c r="G25" s="888"/>
      <c r="H25" s="888"/>
      <c r="I25" s="888"/>
      <c r="J25" s="888"/>
      <c r="K25" s="888"/>
      <c r="L25" s="164">
        <v>3</v>
      </c>
      <c r="M25" s="165" t="s">
        <v>294</v>
      </c>
      <c r="N25" s="925"/>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08" t="s">
        <v>18</v>
      </c>
      <c r="B26" s="888"/>
      <c r="C26" s="888" t="s">
        <v>1740</v>
      </c>
      <c r="D26" s="888"/>
      <c r="E26" s="888"/>
      <c r="F26" s="888"/>
      <c r="G26" s="888"/>
      <c r="H26" s="888"/>
      <c r="I26" s="888"/>
      <c r="J26" s="888"/>
      <c r="K26" s="888"/>
      <c r="L26" s="926" t="s">
        <v>1013</v>
      </c>
      <c r="M26" s="927" t="s">
        <v>295</v>
      </c>
      <c r="N26" s="925" t="s">
        <v>296</v>
      </c>
      <c r="O26" s="916">
        <v>241</v>
      </c>
      <c r="P26" s="919">
        <v>214</v>
      </c>
      <c r="Q26" s="920">
        <v>214</v>
      </c>
      <c r="R26" s="917"/>
      <c r="S26" s="916">
        <v>246</v>
      </c>
      <c r="T26" s="919">
        <v>283</v>
      </c>
      <c r="U26" s="919">
        <v>283</v>
      </c>
      <c r="V26" s="339">
        <v>1.1504065040650406</v>
      </c>
      <c r="W26" s="334">
        <v>0</v>
      </c>
      <c r="X26" s="917"/>
      <c r="Y26" s="916"/>
      <c r="Z26" s="916"/>
      <c r="AA26" s="916"/>
      <c r="AB26" s="916"/>
      <c r="AC26" s="916"/>
      <c r="AD26" s="916"/>
      <c r="AE26" s="916"/>
      <c r="AF26" s="916"/>
      <c r="AG26" s="916"/>
      <c r="AH26" s="916"/>
      <c r="AI26" s="916"/>
      <c r="AJ26" s="916"/>
      <c r="AK26" s="916"/>
      <c r="AL26" s="916"/>
      <c r="AM26" s="916"/>
      <c r="AN26" s="916"/>
      <c r="AO26" s="916"/>
      <c r="AP26" s="916"/>
    </row>
    <row r="27" spans="1:42" ht="22.5">
      <c r="A27" s="908" t="s">
        <v>18</v>
      </c>
      <c r="B27" s="888"/>
      <c r="C27" s="888" t="s">
        <v>1741</v>
      </c>
      <c r="D27" s="888"/>
      <c r="E27" s="888"/>
      <c r="F27" s="888"/>
      <c r="G27" s="888"/>
      <c r="H27" s="888"/>
      <c r="I27" s="888"/>
      <c r="J27" s="888"/>
      <c r="K27" s="888"/>
      <c r="L27" s="926" t="s">
        <v>1014</v>
      </c>
      <c r="M27" s="927" t="s">
        <v>297</v>
      </c>
      <c r="N27" s="925" t="s">
        <v>296</v>
      </c>
      <c r="O27" s="916">
        <v>1064.8800000000001</v>
      </c>
      <c r="P27" s="916">
        <v>1064.8800000000001</v>
      </c>
      <c r="Q27" s="916">
        <v>1064.8800000000001</v>
      </c>
      <c r="R27" s="917"/>
      <c r="S27" s="919">
        <v>1224.96</v>
      </c>
      <c r="T27" s="919">
        <v>1409.4</v>
      </c>
      <c r="U27" s="919">
        <v>1409.4</v>
      </c>
      <c r="V27" s="339">
        <v>1.1505681818181819</v>
      </c>
      <c r="W27" s="334">
        <v>0</v>
      </c>
      <c r="X27" s="917"/>
      <c r="Y27" s="916"/>
      <c r="Z27" s="916"/>
      <c r="AA27" s="916"/>
      <c r="AB27" s="916"/>
      <c r="AC27" s="916"/>
      <c r="AD27" s="916"/>
      <c r="AE27" s="916"/>
      <c r="AF27" s="916"/>
      <c r="AG27" s="916"/>
      <c r="AH27" s="916"/>
      <c r="AI27" s="916"/>
      <c r="AJ27" s="916"/>
      <c r="AK27" s="916"/>
      <c r="AL27" s="916"/>
      <c r="AM27" s="916"/>
      <c r="AN27" s="916"/>
      <c r="AO27" s="916"/>
      <c r="AP27" s="916"/>
    </row>
    <row r="28" spans="1:42" ht="22.5">
      <c r="A28" s="908" t="s">
        <v>18</v>
      </c>
      <c r="B28" s="888"/>
      <c r="C28" s="888" t="s">
        <v>1742</v>
      </c>
      <c r="D28" s="888"/>
      <c r="E28" s="888"/>
      <c r="F28" s="888"/>
      <c r="G28" s="888"/>
      <c r="H28" s="888"/>
      <c r="I28" s="888"/>
      <c r="J28" s="888"/>
      <c r="K28" s="888"/>
      <c r="L28" s="926" t="s">
        <v>1015</v>
      </c>
      <c r="M28" s="927" t="s">
        <v>298</v>
      </c>
      <c r="N28" s="925" t="s">
        <v>296</v>
      </c>
      <c r="O28" s="916">
        <v>241</v>
      </c>
      <c r="P28" s="919">
        <v>214</v>
      </c>
      <c r="Q28" s="920">
        <v>214</v>
      </c>
      <c r="R28" s="917"/>
      <c r="S28" s="916">
        <v>246</v>
      </c>
      <c r="T28" s="919">
        <v>283</v>
      </c>
      <c r="U28" s="919">
        <v>283</v>
      </c>
      <c r="V28" s="339">
        <v>1.1504065040650406</v>
      </c>
      <c r="W28" s="334">
        <v>0</v>
      </c>
      <c r="X28" s="917"/>
      <c r="Y28" s="916"/>
      <c r="Z28" s="916"/>
      <c r="AA28" s="916"/>
      <c r="AB28" s="916"/>
      <c r="AC28" s="916"/>
      <c r="AD28" s="916"/>
      <c r="AE28" s="916"/>
      <c r="AF28" s="916"/>
      <c r="AG28" s="916"/>
      <c r="AH28" s="916"/>
      <c r="AI28" s="916"/>
      <c r="AJ28" s="916"/>
      <c r="AK28" s="916"/>
      <c r="AL28" s="916"/>
      <c r="AM28" s="916"/>
      <c r="AN28" s="916"/>
      <c r="AO28" s="916"/>
      <c r="AP28" s="916"/>
    </row>
    <row r="29" spans="1:42" ht="22.5">
      <c r="A29" s="908" t="s">
        <v>18</v>
      </c>
      <c r="B29" s="888"/>
      <c r="C29" s="888" t="s">
        <v>1743</v>
      </c>
      <c r="D29" s="888"/>
      <c r="E29" s="888"/>
      <c r="F29" s="888"/>
      <c r="G29" s="888"/>
      <c r="H29" s="888"/>
      <c r="I29" s="888"/>
      <c r="J29" s="888"/>
      <c r="K29" s="888"/>
      <c r="L29" s="926" t="s">
        <v>1016</v>
      </c>
      <c r="M29" s="927" t="s">
        <v>299</v>
      </c>
      <c r="N29" s="925" t="s">
        <v>296</v>
      </c>
      <c r="O29" s="916">
        <v>1064.8800000000001</v>
      </c>
      <c r="P29" s="916">
        <v>1064.8800000000001</v>
      </c>
      <c r="Q29" s="916">
        <v>1064.8800000000001</v>
      </c>
      <c r="R29" s="917"/>
      <c r="S29" s="919">
        <v>1224.96</v>
      </c>
      <c r="T29" s="919">
        <v>1409.4</v>
      </c>
      <c r="U29" s="919">
        <v>1409.4</v>
      </c>
      <c r="V29" s="339">
        <v>1.1505681818181819</v>
      </c>
      <c r="W29" s="334">
        <v>0</v>
      </c>
      <c r="X29" s="917"/>
      <c r="Y29" s="916"/>
      <c r="Z29" s="916"/>
      <c r="AA29" s="916"/>
      <c r="AB29" s="916"/>
      <c r="AC29" s="916"/>
      <c r="AD29" s="916"/>
      <c r="AE29" s="916"/>
      <c r="AF29" s="916"/>
      <c r="AG29" s="916"/>
      <c r="AH29" s="916"/>
      <c r="AI29" s="916"/>
      <c r="AJ29" s="916"/>
      <c r="AK29" s="916"/>
      <c r="AL29" s="916"/>
      <c r="AM29" s="916"/>
      <c r="AN29" s="916"/>
      <c r="AO29" s="916"/>
      <c r="AP29" s="916"/>
    </row>
    <row r="30" spans="1:42">
      <c r="A30" s="908" t="s">
        <v>18</v>
      </c>
      <c r="B30" s="888"/>
      <c r="C30" s="888" t="s">
        <v>1484</v>
      </c>
      <c r="D30" s="888"/>
      <c r="E30" s="888"/>
      <c r="F30" s="888"/>
      <c r="G30" s="888"/>
      <c r="H30" s="888"/>
      <c r="I30" s="888"/>
      <c r="J30" s="888"/>
      <c r="K30" s="888"/>
      <c r="L30" s="913">
        <v>4</v>
      </c>
      <c r="M30" s="928" t="s">
        <v>300</v>
      </c>
      <c r="N30" s="915" t="s">
        <v>137</v>
      </c>
      <c r="O30" s="916"/>
      <c r="P30" s="919"/>
      <c r="Q30" s="920"/>
      <c r="R30" s="917"/>
      <c r="S30" s="916"/>
      <c r="T30" s="919"/>
      <c r="U30" s="919"/>
      <c r="V30" s="339">
        <v>0</v>
      </c>
      <c r="W30" s="334">
        <v>0</v>
      </c>
      <c r="X30" s="917"/>
      <c r="Y30" s="916"/>
      <c r="Z30" s="916"/>
      <c r="AA30" s="916"/>
      <c r="AB30" s="916"/>
      <c r="AC30" s="916"/>
      <c r="AD30" s="916"/>
      <c r="AE30" s="916"/>
      <c r="AF30" s="916"/>
      <c r="AG30" s="916"/>
      <c r="AH30" s="916"/>
      <c r="AI30" s="916"/>
      <c r="AJ30" s="916"/>
      <c r="AK30" s="916"/>
      <c r="AL30" s="916"/>
      <c r="AM30" s="916"/>
      <c r="AN30" s="916"/>
      <c r="AO30" s="916"/>
      <c r="AP30" s="916"/>
    </row>
    <row r="31" spans="1:42">
      <c r="A31" s="908" t="s">
        <v>18</v>
      </c>
      <c r="B31" s="888"/>
      <c r="C31" s="888" t="s">
        <v>1485</v>
      </c>
      <c r="D31" s="888"/>
      <c r="E31" s="888"/>
      <c r="F31" s="888"/>
      <c r="G31" s="888"/>
      <c r="H31" s="888"/>
      <c r="I31" s="888"/>
      <c r="J31" s="888"/>
      <c r="K31" s="888"/>
      <c r="L31" s="913">
        <v>5</v>
      </c>
      <c r="M31" s="928" t="s">
        <v>301</v>
      </c>
      <c r="N31" s="915" t="s">
        <v>137</v>
      </c>
      <c r="O31" s="916"/>
      <c r="P31" s="919"/>
      <c r="Q31" s="920"/>
      <c r="R31" s="917"/>
      <c r="S31" s="916"/>
      <c r="T31" s="919"/>
      <c r="U31" s="919"/>
      <c r="V31" s="339">
        <v>0</v>
      </c>
      <c r="W31" s="334">
        <v>0</v>
      </c>
      <c r="X31" s="917"/>
      <c r="Y31" s="916"/>
      <c r="Z31" s="916"/>
      <c r="AA31" s="916"/>
      <c r="AB31" s="916"/>
      <c r="AC31" s="916"/>
      <c r="AD31" s="916"/>
      <c r="AE31" s="916"/>
      <c r="AF31" s="916"/>
      <c r="AG31" s="916"/>
      <c r="AH31" s="916"/>
      <c r="AI31" s="916"/>
      <c r="AJ31" s="916"/>
      <c r="AK31" s="916"/>
      <c r="AL31" s="916"/>
      <c r="AM31" s="916"/>
      <c r="AN31" s="916"/>
      <c r="AO31" s="916"/>
      <c r="AP31" s="916"/>
    </row>
    <row r="32" spans="1:42" s="80" customFormat="1">
      <c r="A32" s="908" t="s">
        <v>18</v>
      </c>
      <c r="B32" s="929"/>
      <c r="C32" s="929" t="s">
        <v>1486</v>
      </c>
      <c r="D32" s="929"/>
      <c r="E32" s="929"/>
      <c r="F32" s="929"/>
      <c r="G32" s="929"/>
      <c r="H32" s="929"/>
      <c r="I32" s="929"/>
      <c r="J32" s="929"/>
      <c r="K32" s="929"/>
      <c r="L32" s="930" t="s">
        <v>124</v>
      </c>
      <c r="M32" s="931" t="s">
        <v>302</v>
      </c>
      <c r="N32" s="915"/>
      <c r="O32" s="932"/>
      <c r="P32" s="932"/>
      <c r="Q32" s="932"/>
      <c r="R32" s="933"/>
      <c r="S32" s="932"/>
      <c r="T32" s="932"/>
      <c r="U32" s="932"/>
      <c r="V32" s="339">
        <v>0</v>
      </c>
      <c r="W32" s="334">
        <v>0</v>
      </c>
      <c r="X32" s="933"/>
      <c r="Y32" s="932"/>
      <c r="Z32" s="932"/>
      <c r="AA32" s="932"/>
      <c r="AB32" s="932"/>
      <c r="AC32" s="932"/>
      <c r="AD32" s="932"/>
      <c r="AE32" s="932"/>
      <c r="AF32" s="932"/>
      <c r="AG32" s="932"/>
      <c r="AH32" s="932"/>
      <c r="AI32" s="932"/>
      <c r="AJ32" s="932"/>
      <c r="AK32" s="932"/>
      <c r="AL32" s="932"/>
      <c r="AM32" s="932"/>
      <c r="AN32" s="932"/>
      <c r="AO32" s="932"/>
      <c r="AP32" s="932"/>
    </row>
    <row r="33" spans="1:42" s="80" customFormat="1">
      <c r="A33" s="908" t="s">
        <v>18</v>
      </c>
      <c r="B33" s="929"/>
      <c r="C33" s="929" t="s">
        <v>1487</v>
      </c>
      <c r="D33" s="929"/>
      <c r="E33" s="929"/>
      <c r="F33" s="929"/>
      <c r="G33" s="929"/>
      <c r="H33" s="929"/>
      <c r="I33" s="929"/>
      <c r="J33" s="929"/>
      <c r="K33" s="929"/>
      <c r="L33" s="930" t="s">
        <v>125</v>
      </c>
      <c r="M33" s="914" t="s">
        <v>303</v>
      </c>
      <c r="N33" s="915"/>
      <c r="O33" s="932"/>
      <c r="P33" s="932"/>
      <c r="Q33" s="932"/>
      <c r="R33" s="933"/>
      <c r="S33" s="932"/>
      <c r="T33" s="932"/>
      <c r="U33" s="932"/>
      <c r="V33" s="339">
        <v>0</v>
      </c>
      <c r="W33" s="334">
        <v>0</v>
      </c>
      <c r="X33" s="933"/>
      <c r="Y33" s="932"/>
      <c r="Z33" s="932"/>
      <c r="AA33" s="932"/>
      <c r="AB33" s="932"/>
      <c r="AC33" s="932"/>
      <c r="AD33" s="932"/>
      <c r="AE33" s="932"/>
      <c r="AF33" s="932"/>
      <c r="AG33" s="932"/>
      <c r="AH33" s="932"/>
      <c r="AI33" s="932"/>
      <c r="AJ33" s="932"/>
      <c r="AK33" s="932"/>
      <c r="AL33" s="932"/>
      <c r="AM33" s="932"/>
      <c r="AN33" s="932"/>
      <c r="AO33" s="932"/>
      <c r="AP33" s="932"/>
    </row>
    <row r="34" spans="1:42" hidden="1">
      <c r="A34" s="888" t="s">
        <v>1121</v>
      </c>
      <c r="B34" s="888"/>
      <c r="C34" s="888"/>
      <c r="D34" s="888"/>
      <c r="E34" s="888"/>
      <c r="F34" s="888"/>
      <c r="G34" s="888"/>
      <c r="H34" s="888"/>
      <c r="I34" s="888"/>
      <c r="J34" s="888"/>
      <c r="K34" s="888"/>
      <c r="L34" s="934"/>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row>
    <row r="35" spans="1:42">
      <c r="A35" s="888"/>
      <c r="B35" s="888"/>
      <c r="C35" s="888"/>
      <c r="D35" s="888"/>
      <c r="E35" s="888"/>
      <c r="F35" s="888"/>
      <c r="G35" s="888"/>
      <c r="H35" s="888"/>
      <c r="I35" s="888"/>
      <c r="J35" s="888"/>
      <c r="K35" s="888"/>
      <c r="L35" s="889"/>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row>
    <row r="36" spans="1:42">
      <c r="A36" s="888"/>
      <c r="B36" s="888"/>
      <c r="C36" s="888"/>
      <c r="D36" s="888"/>
      <c r="E36" s="888"/>
      <c r="F36" s="888"/>
      <c r="G36" s="888"/>
      <c r="H36" s="888"/>
      <c r="I36" s="888"/>
      <c r="J36" s="888"/>
      <c r="K36" s="888"/>
      <c r="L36" s="889"/>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row>
    <row r="37" spans="1:42">
      <c r="A37" s="888"/>
      <c r="B37" s="888"/>
      <c r="C37" s="888"/>
      <c r="D37" s="888"/>
      <c r="E37" s="888"/>
      <c r="F37" s="888"/>
      <c r="G37" s="888"/>
      <c r="H37" s="888"/>
      <c r="I37" s="888"/>
      <c r="J37" s="888"/>
      <c r="K37" s="888"/>
      <c r="L37" s="889"/>
      <c r="M37" s="888"/>
      <c r="N37" s="888"/>
      <c r="O37" s="888"/>
      <c r="P37" s="888"/>
      <c r="Q37" s="888"/>
      <c r="R37" s="888"/>
      <c r="S37" s="888"/>
      <c r="T37" s="888"/>
      <c r="U37" s="888"/>
      <c r="V37" s="888"/>
      <c r="W37" s="888"/>
      <c r="X37" s="888"/>
      <c r="Y37" s="888"/>
      <c r="Z37" s="888"/>
      <c r="AA37" s="888"/>
      <c r="AB37" s="888"/>
      <c r="AC37" s="888"/>
      <c r="AD37" s="888"/>
      <c r="AE37" s="888"/>
      <c r="AF37" s="888"/>
      <c r="AG37" s="888"/>
      <c r="AH37" s="888"/>
      <c r="AI37" s="888"/>
      <c r="AJ37" s="888"/>
      <c r="AK37" s="888"/>
      <c r="AL37" s="888"/>
      <c r="AM37" s="888"/>
      <c r="AN37" s="888"/>
      <c r="AO37" s="888"/>
      <c r="AP37" s="888"/>
    </row>
    <row r="38" spans="1:42">
      <c r="A38" s="888"/>
      <c r="B38" s="888"/>
      <c r="C38" s="888"/>
      <c r="D38" s="888"/>
      <c r="E38" s="888"/>
      <c r="F38" s="888"/>
      <c r="G38" s="888"/>
      <c r="H38" s="888"/>
      <c r="I38" s="888"/>
      <c r="J38" s="888"/>
      <c r="K38" s="888"/>
      <c r="L38" s="889"/>
      <c r="M38" s="888"/>
      <c r="N38" s="888"/>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8"/>
      <c r="AN38" s="888"/>
      <c r="AO38" s="888"/>
      <c r="AP38" s="888"/>
    </row>
    <row r="39" spans="1:42">
      <c r="A39" s="888"/>
      <c r="B39" s="888"/>
      <c r="C39" s="888"/>
      <c r="D39" s="888"/>
      <c r="E39" s="888"/>
      <c r="F39" s="888"/>
      <c r="G39" s="888"/>
      <c r="H39" s="888"/>
      <c r="I39" s="888"/>
      <c r="J39" s="888"/>
      <c r="K39" s="888"/>
      <c r="L39" s="889"/>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8"/>
      <c r="AM39" s="888"/>
      <c r="AN39" s="888"/>
      <c r="AO39" s="888"/>
      <c r="AP39" s="888"/>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N11" zoomScale="59" zoomScaleNormal="100" zoomScaleSheetLayoutView="59" workbookViewId="0">
      <selection activeCell="O22" sqref="O22:AG22"/>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6"/>
      <c r="B1" s="936"/>
      <c r="C1" s="936"/>
      <c r="D1" s="936"/>
      <c r="E1" s="936"/>
      <c r="F1" s="936"/>
      <c r="G1" s="936"/>
      <c r="H1" s="936"/>
      <c r="I1" s="936"/>
      <c r="J1" s="936"/>
      <c r="K1" s="936"/>
      <c r="L1" s="906"/>
      <c r="M1" s="906"/>
      <c r="N1" s="906"/>
      <c r="O1" s="936">
        <v>2022</v>
      </c>
      <c r="P1" s="936">
        <v>2022</v>
      </c>
      <c r="Q1" s="936">
        <v>2022</v>
      </c>
      <c r="R1" s="936">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906"/>
    </row>
    <row r="2" spans="1:39" hidden="1">
      <c r="A2" s="936"/>
      <c r="B2" s="936"/>
      <c r="C2" s="936"/>
      <c r="D2" s="936"/>
      <c r="E2" s="936"/>
      <c r="F2" s="936"/>
      <c r="G2" s="936"/>
      <c r="H2" s="936"/>
      <c r="I2" s="936"/>
      <c r="J2" s="936"/>
      <c r="K2" s="936"/>
      <c r="L2" s="906"/>
      <c r="M2" s="906"/>
      <c r="N2" s="936"/>
      <c r="O2" s="936" t="s">
        <v>267</v>
      </c>
      <c r="P2" s="936" t="s">
        <v>305</v>
      </c>
      <c r="Q2" s="936" t="s">
        <v>285</v>
      </c>
      <c r="R2" s="936" t="s">
        <v>267</v>
      </c>
      <c r="S2" s="936" t="s">
        <v>268</v>
      </c>
      <c r="T2" s="936" t="s">
        <v>268</v>
      </c>
      <c r="U2" s="936" t="s">
        <v>268</v>
      </c>
      <c r="V2" s="936" t="s">
        <v>268</v>
      </c>
      <c r="W2" s="936" t="s">
        <v>268</v>
      </c>
      <c r="X2" s="936" t="s">
        <v>268</v>
      </c>
      <c r="Y2" s="936" t="s">
        <v>268</v>
      </c>
      <c r="Z2" s="936" t="s">
        <v>268</v>
      </c>
      <c r="AA2" s="936" t="s">
        <v>268</v>
      </c>
      <c r="AB2" s="936" t="s">
        <v>268</v>
      </c>
      <c r="AC2" s="936" t="s">
        <v>267</v>
      </c>
      <c r="AD2" s="936" t="s">
        <v>267</v>
      </c>
      <c r="AE2" s="936" t="s">
        <v>267</v>
      </c>
      <c r="AF2" s="936" t="s">
        <v>267</v>
      </c>
      <c r="AG2" s="936" t="s">
        <v>267</v>
      </c>
      <c r="AH2" s="936" t="s">
        <v>267</v>
      </c>
      <c r="AI2" s="936" t="s">
        <v>267</v>
      </c>
      <c r="AJ2" s="936" t="s">
        <v>267</v>
      </c>
      <c r="AK2" s="936" t="s">
        <v>267</v>
      </c>
      <c r="AL2" s="936" t="s">
        <v>267</v>
      </c>
      <c r="AM2" s="906"/>
    </row>
    <row r="3" spans="1:39" hidden="1">
      <c r="A3" s="936"/>
      <c r="B3" s="936"/>
      <c r="C3" s="936"/>
      <c r="D3" s="936"/>
      <c r="E3" s="936"/>
      <c r="F3" s="936"/>
      <c r="G3" s="936"/>
      <c r="H3" s="936"/>
      <c r="I3" s="936"/>
      <c r="J3" s="936"/>
      <c r="K3" s="936"/>
      <c r="L3" s="906"/>
      <c r="M3" s="906"/>
      <c r="N3" s="906"/>
      <c r="O3" s="936" t="s">
        <v>3051</v>
      </c>
      <c r="P3" s="936" t="s">
        <v>3052</v>
      </c>
      <c r="Q3" s="936" t="s">
        <v>3053</v>
      </c>
      <c r="R3" s="936" t="s">
        <v>3055</v>
      </c>
      <c r="S3" s="936" t="s">
        <v>3056</v>
      </c>
      <c r="T3" s="936" t="s">
        <v>3061</v>
      </c>
      <c r="U3" s="936" t="s">
        <v>3063</v>
      </c>
      <c r="V3" s="936" t="s">
        <v>3065</v>
      </c>
      <c r="W3" s="936" t="s">
        <v>3067</v>
      </c>
      <c r="X3" s="936" t="s">
        <v>3069</v>
      </c>
      <c r="Y3" s="936" t="s">
        <v>3071</v>
      </c>
      <c r="Z3" s="936" t="s">
        <v>3073</v>
      </c>
      <c r="AA3" s="936" t="s">
        <v>3075</v>
      </c>
      <c r="AB3" s="936" t="s">
        <v>3077</v>
      </c>
      <c r="AC3" s="936" t="s">
        <v>3057</v>
      </c>
      <c r="AD3" s="936" t="s">
        <v>3062</v>
      </c>
      <c r="AE3" s="936" t="s">
        <v>3064</v>
      </c>
      <c r="AF3" s="936" t="s">
        <v>3066</v>
      </c>
      <c r="AG3" s="936" t="s">
        <v>3068</v>
      </c>
      <c r="AH3" s="936" t="s">
        <v>3070</v>
      </c>
      <c r="AI3" s="936" t="s">
        <v>3072</v>
      </c>
      <c r="AJ3" s="936" t="s">
        <v>3074</v>
      </c>
      <c r="AK3" s="936" t="s">
        <v>3076</v>
      </c>
      <c r="AL3" s="936" t="s">
        <v>3078</v>
      </c>
      <c r="AM3" s="906"/>
    </row>
    <row r="4" spans="1:39" hidden="1">
      <c r="A4" s="936"/>
      <c r="B4" s="936"/>
      <c r="C4" s="936"/>
      <c r="D4" s="936"/>
      <c r="E4" s="936"/>
      <c r="F4" s="936"/>
      <c r="G4" s="936"/>
      <c r="H4" s="936"/>
      <c r="I4" s="936"/>
      <c r="J4" s="936"/>
      <c r="K4" s="936"/>
      <c r="L4" s="906"/>
      <c r="M4" s="906"/>
      <c r="N4" s="90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06"/>
    </row>
    <row r="5" spans="1:39" hidden="1">
      <c r="A5" s="936"/>
      <c r="B5" s="936"/>
      <c r="C5" s="936"/>
      <c r="D5" s="936"/>
      <c r="E5" s="936"/>
      <c r="F5" s="936"/>
      <c r="G5" s="936"/>
      <c r="H5" s="936"/>
      <c r="I5" s="936"/>
      <c r="J5" s="936"/>
      <c r="K5" s="936"/>
      <c r="L5" s="906"/>
      <c r="M5" s="906"/>
      <c r="N5" s="90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06"/>
    </row>
    <row r="6" spans="1:39" hidden="1">
      <c r="A6" s="936"/>
      <c r="B6" s="936"/>
      <c r="C6" s="936"/>
      <c r="D6" s="936"/>
      <c r="E6" s="936"/>
      <c r="F6" s="936"/>
      <c r="G6" s="936"/>
      <c r="H6" s="936"/>
      <c r="I6" s="936"/>
      <c r="J6" s="936"/>
      <c r="K6" s="936"/>
      <c r="L6" s="906"/>
      <c r="M6" s="906"/>
      <c r="N6" s="90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06"/>
    </row>
    <row r="7" spans="1:39" hidden="1">
      <c r="A7" s="936"/>
      <c r="B7" s="936"/>
      <c r="C7" s="936"/>
      <c r="D7" s="936"/>
      <c r="E7" s="936"/>
      <c r="F7" s="936"/>
      <c r="G7" s="936"/>
      <c r="H7" s="936"/>
      <c r="I7" s="936"/>
      <c r="J7" s="936"/>
      <c r="K7" s="936"/>
      <c r="L7" s="906"/>
      <c r="M7" s="906"/>
      <c r="N7" s="906"/>
      <c r="O7" s="936"/>
      <c r="P7" s="936"/>
      <c r="Q7" s="936"/>
      <c r="R7" s="936"/>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906"/>
    </row>
    <row r="8" spans="1:39" hidden="1">
      <c r="A8" s="936"/>
      <c r="B8" s="936"/>
      <c r="C8" s="936"/>
      <c r="D8" s="936"/>
      <c r="E8" s="936"/>
      <c r="F8" s="936"/>
      <c r="G8" s="936"/>
      <c r="H8" s="936"/>
      <c r="I8" s="936"/>
      <c r="J8" s="936"/>
      <c r="K8" s="936"/>
      <c r="L8" s="906"/>
      <c r="M8" s="906"/>
      <c r="N8" s="90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06"/>
    </row>
    <row r="9" spans="1:39" hidden="1">
      <c r="A9" s="936"/>
      <c r="B9" s="936"/>
      <c r="C9" s="936"/>
      <c r="D9" s="936"/>
      <c r="E9" s="936"/>
      <c r="F9" s="936"/>
      <c r="G9" s="936"/>
      <c r="H9" s="936"/>
      <c r="I9" s="936"/>
      <c r="J9" s="936"/>
      <c r="K9" s="936"/>
      <c r="L9" s="906"/>
      <c r="M9" s="906"/>
      <c r="N9" s="90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06"/>
    </row>
    <row r="10" spans="1:39" hidden="1">
      <c r="A10" s="936"/>
      <c r="B10" s="936"/>
      <c r="C10" s="936"/>
      <c r="D10" s="936"/>
      <c r="E10" s="936"/>
      <c r="F10" s="936"/>
      <c r="G10" s="936"/>
      <c r="H10" s="936"/>
      <c r="I10" s="936"/>
      <c r="J10" s="936"/>
      <c r="K10" s="936"/>
      <c r="L10" s="906"/>
      <c r="M10" s="906"/>
      <c r="N10" s="90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06"/>
    </row>
    <row r="11" spans="1:39" ht="15" hidden="1" customHeight="1">
      <c r="A11" s="936"/>
      <c r="B11" s="936"/>
      <c r="C11" s="936"/>
      <c r="D11" s="936"/>
      <c r="E11" s="936"/>
      <c r="F11" s="936"/>
      <c r="G11" s="936"/>
      <c r="H11" s="936"/>
      <c r="I11" s="936"/>
      <c r="J11" s="936"/>
      <c r="K11" s="936"/>
      <c r="L11" s="906"/>
      <c r="M11" s="894"/>
      <c r="N11" s="90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06"/>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6"/>
      <c r="B13" s="936"/>
      <c r="C13" s="936"/>
      <c r="D13" s="936"/>
      <c r="E13" s="936"/>
      <c r="F13" s="936"/>
      <c r="G13" s="936"/>
      <c r="H13" s="936"/>
      <c r="I13" s="936"/>
      <c r="J13" s="936"/>
      <c r="K13" s="936"/>
      <c r="L13" s="906"/>
      <c r="M13" s="906"/>
      <c r="N13" s="906"/>
      <c r="O13" s="936"/>
      <c r="P13" s="936"/>
      <c r="Q13" s="936"/>
      <c r="R13" s="936"/>
      <c r="S13" s="936"/>
      <c r="T13" s="936"/>
      <c r="U13" s="936"/>
      <c r="V13" s="936"/>
      <c r="W13" s="936"/>
      <c r="X13" s="936"/>
      <c r="Y13" s="936"/>
      <c r="Z13" s="936"/>
      <c r="AA13" s="936"/>
      <c r="AB13" s="936"/>
      <c r="AC13" s="936"/>
      <c r="AD13" s="936"/>
      <c r="AE13" s="936"/>
      <c r="AF13" s="936"/>
      <c r="AG13" s="936"/>
      <c r="AH13" s="936"/>
      <c r="AI13" s="936"/>
      <c r="AJ13" s="936"/>
      <c r="AK13" s="936"/>
      <c r="AL13" s="936"/>
      <c r="AM13" s="906"/>
    </row>
    <row r="14" spans="1:39" s="87" customFormat="1" ht="15" customHeight="1">
      <c r="A14" s="734"/>
      <c r="B14" s="734"/>
      <c r="C14" s="734"/>
      <c r="D14" s="734"/>
      <c r="E14" s="734"/>
      <c r="F14" s="734"/>
      <c r="G14" s="734" t="b">
        <v>1</v>
      </c>
      <c r="H14" s="734"/>
      <c r="I14" s="734"/>
      <c r="J14" s="734"/>
      <c r="K14" s="734"/>
      <c r="L14" s="937" t="s">
        <v>1244</v>
      </c>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row>
    <row r="15" spans="1:39" s="88" customFormat="1" ht="15" customHeight="1">
      <c r="A15" s="906"/>
      <c r="B15" s="906"/>
      <c r="C15" s="906"/>
      <c r="D15" s="906"/>
      <c r="E15" s="906"/>
      <c r="F15" s="906"/>
      <c r="G15" s="734" t="b">
        <v>1</v>
      </c>
      <c r="H15" s="906"/>
      <c r="I15" s="906"/>
      <c r="J15" s="906"/>
      <c r="K15" s="906"/>
      <c r="L15" s="938" t="s">
        <v>16</v>
      </c>
      <c r="M15" s="939" t="s">
        <v>121</v>
      </c>
      <c r="N15" s="903" t="s">
        <v>135</v>
      </c>
      <c r="O15" s="940" t="s">
        <v>3037</v>
      </c>
      <c r="P15" s="940" t="s">
        <v>3037</v>
      </c>
      <c r="Q15" s="940" t="s">
        <v>3037</v>
      </c>
      <c r="R15" s="941" t="s">
        <v>3038</v>
      </c>
      <c r="S15" s="942" t="s">
        <v>3039</v>
      </c>
      <c r="T15" s="942" t="s">
        <v>3079</v>
      </c>
      <c r="U15" s="942" t="s">
        <v>3080</v>
      </c>
      <c r="V15" s="942" t="s">
        <v>3081</v>
      </c>
      <c r="W15" s="942" t="s">
        <v>3082</v>
      </c>
      <c r="X15" s="942" t="s">
        <v>3083</v>
      </c>
      <c r="Y15" s="942" t="s">
        <v>3084</v>
      </c>
      <c r="Z15" s="942" t="s">
        <v>3085</v>
      </c>
      <c r="AA15" s="942" t="s">
        <v>3086</v>
      </c>
      <c r="AB15" s="942" t="s">
        <v>3087</v>
      </c>
      <c r="AC15" s="942" t="s">
        <v>3039</v>
      </c>
      <c r="AD15" s="942" t="s">
        <v>3079</v>
      </c>
      <c r="AE15" s="942" t="s">
        <v>3080</v>
      </c>
      <c r="AF15" s="942" t="s">
        <v>3081</v>
      </c>
      <c r="AG15" s="942" t="s">
        <v>3082</v>
      </c>
      <c r="AH15" s="942" t="s">
        <v>3083</v>
      </c>
      <c r="AI15" s="942" t="s">
        <v>3084</v>
      </c>
      <c r="AJ15" s="942" t="s">
        <v>3085</v>
      </c>
      <c r="AK15" s="942" t="s">
        <v>3086</v>
      </c>
      <c r="AL15" s="942" t="s">
        <v>3087</v>
      </c>
      <c r="AM15" s="943" t="s">
        <v>304</v>
      </c>
    </row>
    <row r="16" spans="1:39" s="88" customFormat="1" ht="69.95" customHeight="1">
      <c r="A16" s="906"/>
      <c r="B16" s="906"/>
      <c r="C16" s="906"/>
      <c r="D16" s="906"/>
      <c r="E16" s="906"/>
      <c r="F16" s="906"/>
      <c r="G16" s="734" t="b">
        <v>1</v>
      </c>
      <c r="H16" s="906"/>
      <c r="I16" s="906"/>
      <c r="J16" s="906"/>
      <c r="K16" s="906"/>
      <c r="L16" s="938"/>
      <c r="M16" s="944"/>
      <c r="N16" s="903"/>
      <c r="O16" s="942" t="s">
        <v>267</v>
      </c>
      <c r="P16" s="942" t="s">
        <v>305</v>
      </c>
      <c r="Q16" s="942" t="s">
        <v>285</v>
      </c>
      <c r="R16" s="942" t="s">
        <v>267</v>
      </c>
      <c r="S16" s="945" t="s">
        <v>268</v>
      </c>
      <c r="T16" s="945" t="s">
        <v>268</v>
      </c>
      <c r="U16" s="945" t="s">
        <v>268</v>
      </c>
      <c r="V16" s="945" t="s">
        <v>268</v>
      </c>
      <c r="W16" s="945" t="s">
        <v>268</v>
      </c>
      <c r="X16" s="945" t="s">
        <v>268</v>
      </c>
      <c r="Y16" s="945" t="s">
        <v>268</v>
      </c>
      <c r="Z16" s="945" t="s">
        <v>268</v>
      </c>
      <c r="AA16" s="945" t="s">
        <v>268</v>
      </c>
      <c r="AB16" s="945" t="s">
        <v>268</v>
      </c>
      <c r="AC16" s="945" t="s">
        <v>267</v>
      </c>
      <c r="AD16" s="945" t="s">
        <v>267</v>
      </c>
      <c r="AE16" s="945" t="s">
        <v>267</v>
      </c>
      <c r="AF16" s="945" t="s">
        <v>267</v>
      </c>
      <c r="AG16" s="945" t="s">
        <v>267</v>
      </c>
      <c r="AH16" s="945" t="s">
        <v>267</v>
      </c>
      <c r="AI16" s="945" t="s">
        <v>267</v>
      </c>
      <c r="AJ16" s="945" t="s">
        <v>267</v>
      </c>
      <c r="AK16" s="945" t="s">
        <v>267</v>
      </c>
      <c r="AL16" s="945" t="s">
        <v>267</v>
      </c>
      <c r="AM16" s="943"/>
    </row>
    <row r="17" spans="1:39">
      <c r="A17" s="946" t="s">
        <v>18</v>
      </c>
      <c r="B17" s="936"/>
      <c r="C17" s="936"/>
      <c r="D17" s="936"/>
      <c r="E17" s="936"/>
      <c r="F17" s="936"/>
      <c r="G17" s="936"/>
      <c r="H17" s="936"/>
      <c r="I17" s="936"/>
      <c r="J17" s="936"/>
      <c r="K17" s="936"/>
      <c r="L17" s="947" t="s">
        <v>3035</v>
      </c>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840"/>
      <c r="AM17" s="840"/>
    </row>
    <row r="18" spans="1:39">
      <c r="A18" s="946" t="s">
        <v>18</v>
      </c>
      <c r="B18" s="936"/>
      <c r="C18" s="936"/>
      <c r="D18" s="936"/>
      <c r="E18" s="936"/>
      <c r="F18" s="936"/>
      <c r="G18" s="936"/>
      <c r="H18" s="936"/>
      <c r="I18" s="936"/>
      <c r="J18" s="936"/>
      <c r="K18" s="936"/>
      <c r="L18" s="948" t="s">
        <v>18</v>
      </c>
      <c r="M18" s="949" t="s">
        <v>309</v>
      </c>
      <c r="N18" s="942"/>
      <c r="O18" s="950" t="s">
        <v>997</v>
      </c>
      <c r="P18" s="951"/>
      <c r="Q18" s="951"/>
      <c r="R18" s="951"/>
      <c r="S18" s="951"/>
      <c r="T18" s="951"/>
      <c r="U18" s="951"/>
      <c r="V18" s="951"/>
      <c r="W18" s="951"/>
      <c r="X18" s="951"/>
      <c r="Y18" s="951"/>
      <c r="Z18" s="951"/>
      <c r="AA18" s="951"/>
      <c r="AB18" s="951"/>
      <c r="AC18" s="951"/>
      <c r="AD18" s="951"/>
      <c r="AE18" s="951"/>
      <c r="AF18" s="951"/>
      <c r="AG18" s="951"/>
      <c r="AH18" s="951"/>
      <c r="AI18" s="951"/>
      <c r="AJ18" s="951"/>
      <c r="AK18" s="951"/>
      <c r="AL18" s="952"/>
      <c r="AM18" s="953"/>
    </row>
    <row r="19" spans="1:39">
      <c r="A19" s="946" t="s">
        <v>18</v>
      </c>
      <c r="B19" s="936"/>
      <c r="C19" s="936" t="s">
        <v>1481</v>
      </c>
      <c r="D19" s="936"/>
      <c r="E19" s="936"/>
      <c r="F19" s="936"/>
      <c r="G19" s="936"/>
      <c r="H19" s="936"/>
      <c r="I19" s="936"/>
      <c r="J19" s="936"/>
      <c r="K19" s="936"/>
      <c r="L19" s="948" t="s">
        <v>102</v>
      </c>
      <c r="M19" s="954" t="s">
        <v>306</v>
      </c>
      <c r="N19" s="942" t="s">
        <v>307</v>
      </c>
      <c r="O19" s="955">
        <v>60</v>
      </c>
      <c r="P19" s="955">
        <v>60</v>
      </c>
      <c r="Q19" s="955">
        <v>60</v>
      </c>
      <c r="R19" s="955">
        <v>60</v>
      </c>
      <c r="S19" s="955">
        <v>60</v>
      </c>
      <c r="T19" s="955">
        <v>60</v>
      </c>
      <c r="U19" s="955">
        <v>60</v>
      </c>
      <c r="V19" s="955">
        <v>60</v>
      </c>
      <c r="W19" s="955">
        <v>60</v>
      </c>
      <c r="X19" s="955">
        <v>60</v>
      </c>
      <c r="Y19" s="955">
        <v>60</v>
      </c>
      <c r="Z19" s="955">
        <v>60</v>
      </c>
      <c r="AA19" s="955">
        <v>60</v>
      </c>
      <c r="AB19" s="955">
        <v>60</v>
      </c>
      <c r="AC19" s="955">
        <v>60</v>
      </c>
      <c r="AD19" s="955">
        <v>60</v>
      </c>
      <c r="AE19" s="955">
        <v>60</v>
      </c>
      <c r="AF19" s="955">
        <v>60</v>
      </c>
      <c r="AG19" s="955">
        <v>60</v>
      </c>
      <c r="AH19" s="955"/>
      <c r="AI19" s="955"/>
      <c r="AJ19" s="955"/>
      <c r="AK19" s="955"/>
      <c r="AL19" s="955"/>
      <c r="AM19" s="953"/>
    </row>
    <row r="20" spans="1:39">
      <c r="A20" s="946" t="s">
        <v>18</v>
      </c>
      <c r="B20" s="936"/>
      <c r="C20" s="936" t="s">
        <v>1483</v>
      </c>
      <c r="D20" s="936"/>
      <c r="E20" s="936"/>
      <c r="F20" s="936"/>
      <c r="G20" s="936"/>
      <c r="H20" s="936"/>
      <c r="I20" s="936"/>
      <c r="J20" s="936"/>
      <c r="K20" s="936"/>
      <c r="L20" s="948" t="s">
        <v>103</v>
      </c>
      <c r="M20" s="954" t="s">
        <v>308</v>
      </c>
      <c r="N20" s="942" t="s">
        <v>307</v>
      </c>
      <c r="O20" s="955">
        <v>60</v>
      </c>
      <c r="P20" s="955">
        <v>60</v>
      </c>
      <c r="Q20" s="955">
        <v>60</v>
      </c>
      <c r="R20" s="955">
        <v>60</v>
      </c>
      <c r="S20" s="955">
        <v>60</v>
      </c>
      <c r="T20" s="955">
        <v>60</v>
      </c>
      <c r="U20" s="955">
        <v>60</v>
      </c>
      <c r="V20" s="955">
        <v>60</v>
      </c>
      <c r="W20" s="955">
        <v>60</v>
      </c>
      <c r="X20" s="955">
        <v>60</v>
      </c>
      <c r="Y20" s="955">
        <v>60</v>
      </c>
      <c r="Z20" s="955">
        <v>60</v>
      </c>
      <c r="AA20" s="955">
        <v>60</v>
      </c>
      <c r="AB20" s="955">
        <v>60</v>
      </c>
      <c r="AC20" s="955">
        <v>60</v>
      </c>
      <c r="AD20" s="955">
        <v>60</v>
      </c>
      <c r="AE20" s="955">
        <v>60</v>
      </c>
      <c r="AF20" s="955">
        <v>60</v>
      </c>
      <c r="AG20" s="955">
        <v>60</v>
      </c>
      <c r="AH20" s="955"/>
      <c r="AI20" s="955"/>
      <c r="AJ20" s="955"/>
      <c r="AK20" s="955"/>
      <c r="AL20" s="955"/>
      <c r="AM20" s="953"/>
    </row>
    <row r="21" spans="1:39">
      <c r="A21" s="946" t="s">
        <v>18</v>
      </c>
      <c r="B21" s="936"/>
      <c r="C21" s="936" t="s">
        <v>1484</v>
      </c>
      <c r="D21" s="936"/>
      <c r="E21" s="936"/>
      <c r="F21" s="936"/>
      <c r="G21" s="936"/>
      <c r="H21" s="936"/>
      <c r="I21" s="936"/>
      <c r="J21" s="936"/>
      <c r="K21" s="936"/>
      <c r="L21" s="948">
        <v>4</v>
      </c>
      <c r="M21" s="956" t="s">
        <v>1134</v>
      </c>
      <c r="N21" s="904" t="s">
        <v>310</v>
      </c>
      <c r="O21" s="957">
        <v>24</v>
      </c>
      <c r="P21" s="957">
        <v>25.2</v>
      </c>
      <c r="Q21" s="957">
        <v>25.2</v>
      </c>
      <c r="R21" s="957">
        <v>25.2</v>
      </c>
      <c r="S21" s="957">
        <v>25.2</v>
      </c>
      <c r="T21" s="957">
        <v>25.2</v>
      </c>
      <c r="U21" s="957">
        <v>25.2</v>
      </c>
      <c r="V21" s="957">
        <v>25.2</v>
      </c>
      <c r="W21" s="957">
        <v>25.2</v>
      </c>
      <c r="X21" s="957">
        <v>25.2</v>
      </c>
      <c r="Y21" s="957">
        <v>25.2</v>
      </c>
      <c r="Z21" s="957">
        <v>25.2</v>
      </c>
      <c r="AA21" s="957">
        <v>25.2</v>
      </c>
      <c r="AB21" s="957">
        <v>25.2</v>
      </c>
      <c r="AC21" s="957">
        <v>25.2</v>
      </c>
      <c r="AD21" s="957">
        <v>25.2</v>
      </c>
      <c r="AE21" s="957">
        <v>25.2</v>
      </c>
      <c r="AF21" s="957">
        <v>25.2</v>
      </c>
      <c r="AG21" s="957">
        <v>25.2</v>
      </c>
      <c r="AH21" s="957">
        <v>0</v>
      </c>
      <c r="AI21" s="957">
        <v>0</v>
      </c>
      <c r="AJ21" s="957">
        <v>0</v>
      </c>
      <c r="AK21" s="957">
        <v>0</v>
      </c>
      <c r="AL21" s="957">
        <v>0</v>
      </c>
      <c r="AM21" s="953"/>
    </row>
    <row r="22" spans="1:39">
      <c r="A22" s="946" t="s">
        <v>18</v>
      </c>
      <c r="B22" s="936"/>
      <c r="C22" s="936" t="s">
        <v>1499</v>
      </c>
      <c r="D22" s="936"/>
      <c r="E22" s="936"/>
      <c r="F22" s="936"/>
      <c r="G22" s="936"/>
      <c r="H22" s="936"/>
      <c r="I22" s="936"/>
      <c r="J22" s="936"/>
      <c r="K22" s="936"/>
      <c r="L22" s="948" t="s">
        <v>140</v>
      </c>
      <c r="M22" s="927" t="s">
        <v>311</v>
      </c>
      <c r="N22" s="904" t="s">
        <v>310</v>
      </c>
      <c r="O22" s="932">
        <v>24</v>
      </c>
      <c r="P22" s="932">
        <v>25.2</v>
      </c>
      <c r="Q22" s="932">
        <v>25.2</v>
      </c>
      <c r="R22" s="932">
        <v>25.2</v>
      </c>
      <c r="S22" s="932">
        <v>25.2</v>
      </c>
      <c r="T22" s="932">
        <v>25.2</v>
      </c>
      <c r="U22" s="932">
        <v>25.2</v>
      </c>
      <c r="V22" s="932">
        <v>25.2</v>
      </c>
      <c r="W22" s="932">
        <v>25.2</v>
      </c>
      <c r="X22" s="932">
        <v>25.2</v>
      </c>
      <c r="Y22" s="932">
        <v>25.2</v>
      </c>
      <c r="Z22" s="932">
        <v>25.2</v>
      </c>
      <c r="AA22" s="932">
        <v>25.2</v>
      </c>
      <c r="AB22" s="932">
        <v>25.2</v>
      </c>
      <c r="AC22" s="932">
        <v>25.2</v>
      </c>
      <c r="AD22" s="932">
        <v>25.2</v>
      </c>
      <c r="AE22" s="932">
        <v>25.2</v>
      </c>
      <c r="AF22" s="932">
        <v>25.2</v>
      </c>
      <c r="AG22" s="932">
        <v>25.2</v>
      </c>
      <c r="AH22" s="932"/>
      <c r="AI22" s="932"/>
      <c r="AJ22" s="932"/>
      <c r="AK22" s="932"/>
      <c r="AL22" s="932"/>
      <c r="AM22" s="933"/>
    </row>
    <row r="23" spans="1:39">
      <c r="A23" s="946" t="s">
        <v>18</v>
      </c>
      <c r="B23" s="936"/>
      <c r="C23" s="936" t="s">
        <v>1500</v>
      </c>
      <c r="D23" s="936"/>
      <c r="E23" s="936"/>
      <c r="F23" s="936"/>
      <c r="G23" s="936"/>
      <c r="H23" s="936"/>
      <c r="I23" s="936"/>
      <c r="J23" s="936"/>
      <c r="K23" s="936"/>
      <c r="L23" s="948" t="s">
        <v>372</v>
      </c>
      <c r="M23" s="927" t="s">
        <v>312</v>
      </c>
      <c r="N23" s="904" t="s">
        <v>310</v>
      </c>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933"/>
    </row>
    <row r="24" spans="1:39" ht="22.5">
      <c r="A24" s="946" t="s">
        <v>18</v>
      </c>
      <c r="B24" s="936"/>
      <c r="C24" s="936" t="s">
        <v>1501</v>
      </c>
      <c r="D24" s="936"/>
      <c r="E24" s="936"/>
      <c r="F24" s="936"/>
      <c r="G24" s="936"/>
      <c r="H24" s="936"/>
      <c r="I24" s="936"/>
      <c r="J24" s="936"/>
      <c r="K24" s="936"/>
      <c r="L24" s="948" t="s">
        <v>373</v>
      </c>
      <c r="M24" s="956" t="s">
        <v>1130</v>
      </c>
      <c r="N24" s="904" t="s">
        <v>310</v>
      </c>
      <c r="O24" s="932"/>
      <c r="P24" s="932"/>
      <c r="Q24" s="932"/>
      <c r="R24" s="932"/>
      <c r="S24" s="932"/>
      <c r="T24" s="932"/>
      <c r="U24" s="932"/>
      <c r="V24" s="932"/>
      <c r="W24" s="932"/>
      <c r="X24" s="932"/>
      <c r="Y24" s="932"/>
      <c r="Z24" s="932"/>
      <c r="AA24" s="932"/>
      <c r="AB24" s="932"/>
      <c r="AC24" s="932"/>
      <c r="AD24" s="932"/>
      <c r="AE24" s="932"/>
      <c r="AF24" s="932"/>
      <c r="AG24" s="932"/>
      <c r="AH24" s="932"/>
      <c r="AI24" s="932"/>
      <c r="AJ24" s="932"/>
      <c r="AK24" s="932"/>
      <c r="AL24" s="932"/>
      <c r="AM24" s="933"/>
    </row>
    <row r="25" spans="1:39">
      <c r="A25" s="946" t="s">
        <v>18</v>
      </c>
      <c r="B25" s="936"/>
      <c r="C25" s="936" t="s">
        <v>1485</v>
      </c>
      <c r="D25" s="936"/>
      <c r="E25" s="936"/>
      <c r="F25" s="936"/>
      <c r="G25" s="936"/>
      <c r="H25" s="936"/>
      <c r="I25" s="936"/>
      <c r="J25" s="936"/>
      <c r="K25" s="936"/>
      <c r="L25" s="948" t="s">
        <v>120</v>
      </c>
      <c r="M25" s="956" t="s">
        <v>313</v>
      </c>
      <c r="N25" s="904" t="s">
        <v>310</v>
      </c>
      <c r="O25" s="957">
        <v>0</v>
      </c>
      <c r="P25" s="957">
        <v>0</v>
      </c>
      <c r="Q25" s="957">
        <v>0</v>
      </c>
      <c r="R25" s="957">
        <v>0</v>
      </c>
      <c r="S25" s="957">
        <v>0</v>
      </c>
      <c r="T25" s="957">
        <v>0</v>
      </c>
      <c r="U25" s="957">
        <v>0</v>
      </c>
      <c r="V25" s="957">
        <v>0</v>
      </c>
      <c r="W25" s="957">
        <v>0</v>
      </c>
      <c r="X25" s="957">
        <v>0</v>
      </c>
      <c r="Y25" s="957">
        <v>0</v>
      </c>
      <c r="Z25" s="957">
        <v>0</v>
      </c>
      <c r="AA25" s="957">
        <v>0</v>
      </c>
      <c r="AB25" s="957">
        <v>0</v>
      </c>
      <c r="AC25" s="957">
        <v>0</v>
      </c>
      <c r="AD25" s="957">
        <v>0</v>
      </c>
      <c r="AE25" s="957">
        <v>0</v>
      </c>
      <c r="AF25" s="957">
        <v>0</v>
      </c>
      <c r="AG25" s="957">
        <v>0</v>
      </c>
      <c r="AH25" s="957">
        <v>0</v>
      </c>
      <c r="AI25" s="957">
        <v>0</v>
      </c>
      <c r="AJ25" s="957">
        <v>0</v>
      </c>
      <c r="AK25" s="957">
        <v>0</v>
      </c>
      <c r="AL25" s="957">
        <v>0</v>
      </c>
      <c r="AM25" s="933"/>
    </row>
    <row r="26" spans="1:39">
      <c r="A26" s="946" t="s">
        <v>18</v>
      </c>
      <c r="B26" s="936"/>
      <c r="C26" s="936" t="s">
        <v>1502</v>
      </c>
      <c r="D26" s="936"/>
      <c r="E26" s="936"/>
      <c r="F26" s="936"/>
      <c r="G26" s="936"/>
      <c r="H26" s="936"/>
      <c r="I26" s="936"/>
      <c r="J26" s="936"/>
      <c r="K26" s="936"/>
      <c r="L26" s="948" t="s">
        <v>122</v>
      </c>
      <c r="M26" s="927" t="s">
        <v>1090</v>
      </c>
      <c r="N26" s="904" t="s">
        <v>310</v>
      </c>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3"/>
    </row>
    <row r="27" spans="1:39">
      <c r="A27" s="946" t="s">
        <v>18</v>
      </c>
      <c r="B27" s="936"/>
      <c r="C27" s="936" t="s">
        <v>1503</v>
      </c>
      <c r="D27" s="936"/>
      <c r="E27" s="936"/>
      <c r="F27" s="936"/>
      <c r="G27" s="936"/>
      <c r="H27" s="936"/>
      <c r="I27" s="936"/>
      <c r="J27" s="936"/>
      <c r="K27" s="936"/>
      <c r="L27" s="948" t="s">
        <v>123</v>
      </c>
      <c r="M27" s="927" t="s">
        <v>314</v>
      </c>
      <c r="N27" s="904" t="s">
        <v>310</v>
      </c>
      <c r="O27" s="932"/>
      <c r="P27" s="932"/>
      <c r="Q27" s="932"/>
      <c r="R27" s="932"/>
      <c r="S27" s="932"/>
      <c r="T27" s="932"/>
      <c r="U27" s="932"/>
      <c r="V27" s="932"/>
      <c r="W27" s="932"/>
      <c r="X27" s="932"/>
      <c r="Y27" s="932"/>
      <c r="Z27" s="932"/>
      <c r="AA27" s="932"/>
      <c r="AB27" s="932"/>
      <c r="AC27" s="932"/>
      <c r="AD27" s="932"/>
      <c r="AE27" s="932"/>
      <c r="AF27" s="932"/>
      <c r="AG27" s="932"/>
      <c r="AH27" s="932"/>
      <c r="AI27" s="932"/>
      <c r="AJ27" s="932"/>
      <c r="AK27" s="932"/>
      <c r="AL27" s="932"/>
      <c r="AM27" s="933"/>
    </row>
    <row r="28" spans="1:39">
      <c r="A28" s="946" t="s">
        <v>18</v>
      </c>
      <c r="B28" s="936"/>
      <c r="C28" s="936" t="s">
        <v>1486</v>
      </c>
      <c r="D28" s="936"/>
      <c r="E28" s="936"/>
      <c r="F28" s="936"/>
      <c r="G28" s="936"/>
      <c r="H28" s="936"/>
      <c r="I28" s="936"/>
      <c r="J28" s="936"/>
      <c r="K28" s="936"/>
      <c r="L28" s="948" t="s">
        <v>124</v>
      </c>
      <c r="M28" s="949" t="s">
        <v>315</v>
      </c>
      <c r="N28" s="904" t="s">
        <v>310</v>
      </c>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33"/>
    </row>
    <row r="29" spans="1:39">
      <c r="A29" s="946" t="s">
        <v>18</v>
      </c>
      <c r="B29" s="936"/>
      <c r="C29" s="936" t="s">
        <v>1487</v>
      </c>
      <c r="D29" s="936"/>
      <c r="E29" s="936"/>
      <c r="F29" s="936"/>
      <c r="G29" s="936"/>
      <c r="H29" s="936"/>
      <c r="I29" s="936"/>
      <c r="J29" s="936"/>
      <c r="K29" s="936"/>
      <c r="L29" s="948" t="s">
        <v>125</v>
      </c>
      <c r="M29" s="949" t="s">
        <v>316</v>
      </c>
      <c r="N29" s="904" t="s">
        <v>310</v>
      </c>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3"/>
    </row>
    <row r="30" spans="1:39">
      <c r="A30" s="946" t="s">
        <v>18</v>
      </c>
      <c r="B30" s="936"/>
      <c r="C30" s="936" t="s">
        <v>1494</v>
      </c>
      <c r="D30" s="936"/>
      <c r="E30" s="936"/>
      <c r="F30" s="936"/>
      <c r="G30" s="936"/>
      <c r="H30" s="936"/>
      <c r="I30" s="936"/>
      <c r="J30" s="936"/>
      <c r="K30" s="936"/>
      <c r="L30" s="948" t="s">
        <v>126</v>
      </c>
      <c r="M30" s="956" t="s">
        <v>317</v>
      </c>
      <c r="N30" s="904" t="s">
        <v>310</v>
      </c>
      <c r="O30" s="957">
        <v>24</v>
      </c>
      <c r="P30" s="957">
        <v>25.2</v>
      </c>
      <c r="Q30" s="957">
        <v>25.2</v>
      </c>
      <c r="R30" s="957">
        <v>25.2</v>
      </c>
      <c r="S30" s="957">
        <v>25.2</v>
      </c>
      <c r="T30" s="957">
        <v>25.2</v>
      </c>
      <c r="U30" s="957">
        <v>25.2</v>
      </c>
      <c r="V30" s="957">
        <v>25.2</v>
      </c>
      <c r="W30" s="957">
        <v>25.2</v>
      </c>
      <c r="X30" s="957">
        <v>25.2</v>
      </c>
      <c r="Y30" s="957">
        <v>25.2</v>
      </c>
      <c r="Z30" s="957">
        <v>25.2</v>
      </c>
      <c r="AA30" s="957">
        <v>25.2</v>
      </c>
      <c r="AB30" s="957">
        <v>25.2</v>
      </c>
      <c r="AC30" s="957">
        <v>25.2</v>
      </c>
      <c r="AD30" s="957">
        <v>25.2</v>
      </c>
      <c r="AE30" s="957">
        <v>25.2</v>
      </c>
      <c r="AF30" s="957">
        <v>25.2</v>
      </c>
      <c r="AG30" s="957">
        <v>25.2</v>
      </c>
      <c r="AH30" s="957">
        <v>0</v>
      </c>
      <c r="AI30" s="957">
        <v>0</v>
      </c>
      <c r="AJ30" s="957">
        <v>0</v>
      </c>
      <c r="AK30" s="957">
        <v>0</v>
      </c>
      <c r="AL30" s="957">
        <v>0</v>
      </c>
      <c r="AM30" s="933"/>
    </row>
    <row r="31" spans="1:39" ht="22.5">
      <c r="A31" s="946" t="s">
        <v>18</v>
      </c>
      <c r="B31" s="936"/>
      <c r="C31" s="936" t="s">
        <v>1504</v>
      </c>
      <c r="D31" s="936"/>
      <c r="E31" s="936"/>
      <c r="F31" s="936"/>
      <c r="G31" s="936"/>
      <c r="H31" s="936"/>
      <c r="I31" s="936"/>
      <c r="J31" s="936"/>
      <c r="K31" s="936"/>
      <c r="L31" s="948" t="s">
        <v>141</v>
      </c>
      <c r="M31" s="927" t="s">
        <v>318</v>
      </c>
      <c r="N31" s="904" t="s">
        <v>310</v>
      </c>
      <c r="O31" s="932">
        <v>24</v>
      </c>
      <c r="P31" s="932">
        <v>25.2</v>
      </c>
      <c r="Q31" s="932">
        <v>25.2</v>
      </c>
      <c r="R31" s="932">
        <v>25.2</v>
      </c>
      <c r="S31" s="932">
        <v>25.2</v>
      </c>
      <c r="T31" s="932">
        <v>25.2</v>
      </c>
      <c r="U31" s="932">
        <v>25.2</v>
      </c>
      <c r="V31" s="932">
        <v>25.2</v>
      </c>
      <c r="W31" s="932">
        <v>25.2</v>
      </c>
      <c r="X31" s="932">
        <v>25.2</v>
      </c>
      <c r="Y31" s="932">
        <v>25.2</v>
      </c>
      <c r="Z31" s="932">
        <v>25.2</v>
      </c>
      <c r="AA31" s="932">
        <v>25.2</v>
      </c>
      <c r="AB31" s="932">
        <v>25.2</v>
      </c>
      <c r="AC31" s="932">
        <v>25.2</v>
      </c>
      <c r="AD31" s="932">
        <v>25.2</v>
      </c>
      <c r="AE31" s="932">
        <v>25.2</v>
      </c>
      <c r="AF31" s="932">
        <v>25.2</v>
      </c>
      <c r="AG31" s="932">
        <v>25.2</v>
      </c>
      <c r="AH31" s="932"/>
      <c r="AI31" s="932"/>
      <c r="AJ31" s="932"/>
      <c r="AK31" s="932"/>
      <c r="AL31" s="932"/>
      <c r="AM31" s="933"/>
    </row>
    <row r="32" spans="1:39">
      <c r="A32" s="946" t="s">
        <v>18</v>
      </c>
      <c r="B32" s="936"/>
      <c r="C32" s="936" t="s">
        <v>1505</v>
      </c>
      <c r="D32" s="936"/>
      <c r="E32" s="936"/>
      <c r="F32" s="936"/>
      <c r="G32" s="936"/>
      <c r="H32" s="936"/>
      <c r="I32" s="936"/>
      <c r="J32" s="936"/>
      <c r="K32" s="936"/>
      <c r="L32" s="948" t="s">
        <v>183</v>
      </c>
      <c r="M32" s="927" t="s">
        <v>319</v>
      </c>
      <c r="N32" s="904" t="s">
        <v>310</v>
      </c>
      <c r="O32" s="932"/>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3"/>
    </row>
    <row r="33" spans="1:39" ht="22.5">
      <c r="A33" s="946" t="s">
        <v>18</v>
      </c>
      <c r="B33" s="936"/>
      <c r="C33" s="936" t="s">
        <v>1506</v>
      </c>
      <c r="D33" s="936"/>
      <c r="E33" s="936"/>
      <c r="F33" s="936"/>
      <c r="G33" s="936"/>
      <c r="H33" s="936"/>
      <c r="I33" s="936"/>
      <c r="J33" s="936"/>
      <c r="K33" s="936"/>
      <c r="L33" s="948" t="s">
        <v>389</v>
      </c>
      <c r="M33" s="927" t="s">
        <v>1131</v>
      </c>
      <c r="N33" s="904" t="s">
        <v>310</v>
      </c>
      <c r="O33" s="932"/>
      <c r="P33" s="932"/>
      <c r="Q33" s="932"/>
      <c r="R33" s="932"/>
      <c r="S33" s="932"/>
      <c r="T33" s="932"/>
      <c r="U33" s="932"/>
      <c r="V33" s="932"/>
      <c r="W33" s="932"/>
      <c r="X33" s="932"/>
      <c r="Y33" s="932"/>
      <c r="Z33" s="932"/>
      <c r="AA33" s="932"/>
      <c r="AB33" s="932"/>
      <c r="AC33" s="932"/>
      <c r="AD33" s="932"/>
      <c r="AE33" s="932"/>
      <c r="AF33" s="932"/>
      <c r="AG33" s="932"/>
      <c r="AH33" s="932"/>
      <c r="AI33" s="932"/>
      <c r="AJ33" s="932"/>
      <c r="AK33" s="932"/>
      <c r="AL33" s="932"/>
      <c r="AM33" s="933"/>
    </row>
    <row r="34" spans="1:39">
      <c r="A34" s="946" t="s">
        <v>18</v>
      </c>
      <c r="B34" s="936"/>
      <c r="C34" s="936" t="s">
        <v>1495</v>
      </c>
      <c r="D34" s="936"/>
      <c r="E34" s="936"/>
      <c r="F34" s="936"/>
      <c r="G34" s="936"/>
      <c r="H34" s="936"/>
      <c r="I34" s="936"/>
      <c r="J34" s="936"/>
      <c r="K34" s="936"/>
      <c r="L34" s="948" t="s">
        <v>127</v>
      </c>
      <c r="M34" s="949" t="s">
        <v>1150</v>
      </c>
      <c r="N34" s="904" t="s">
        <v>310</v>
      </c>
      <c r="O34" s="932"/>
      <c r="P34" s="932">
        <v>1.2</v>
      </c>
      <c r="Q34" s="932">
        <v>1.2</v>
      </c>
      <c r="R34" s="932">
        <v>1.2</v>
      </c>
      <c r="S34" s="932">
        <v>1.2</v>
      </c>
      <c r="T34" s="932">
        <v>1.2</v>
      </c>
      <c r="U34" s="932">
        <v>1.2</v>
      </c>
      <c r="V34" s="932">
        <v>1.2</v>
      </c>
      <c r="W34" s="932">
        <v>1.2</v>
      </c>
      <c r="X34" s="932">
        <v>1.2</v>
      </c>
      <c r="Y34" s="932">
        <v>1.2</v>
      </c>
      <c r="Z34" s="932">
        <v>1.2</v>
      </c>
      <c r="AA34" s="932">
        <v>1.2</v>
      </c>
      <c r="AB34" s="932">
        <v>1.2</v>
      </c>
      <c r="AC34" s="932">
        <v>1.2</v>
      </c>
      <c r="AD34" s="932">
        <v>1.2</v>
      </c>
      <c r="AE34" s="932">
        <v>1.2</v>
      </c>
      <c r="AF34" s="932">
        <v>1.2</v>
      </c>
      <c r="AG34" s="932">
        <v>1.2</v>
      </c>
      <c r="AH34" s="932"/>
      <c r="AI34" s="932"/>
      <c r="AJ34" s="932"/>
      <c r="AK34" s="932"/>
      <c r="AL34" s="932"/>
      <c r="AM34" s="933"/>
    </row>
    <row r="35" spans="1:39">
      <c r="A35" s="946" t="s">
        <v>18</v>
      </c>
      <c r="B35" s="936"/>
      <c r="C35" s="936" t="s">
        <v>1507</v>
      </c>
      <c r="D35" s="936"/>
      <c r="E35" s="936"/>
      <c r="F35" s="936"/>
      <c r="G35" s="936"/>
      <c r="H35" s="936"/>
      <c r="I35" s="936"/>
      <c r="J35" s="936"/>
      <c r="K35" s="936"/>
      <c r="L35" s="948" t="s">
        <v>1248</v>
      </c>
      <c r="M35" s="958" t="s">
        <v>321</v>
      </c>
      <c r="N35" s="959" t="s">
        <v>137</v>
      </c>
      <c r="O35" s="957">
        <v>0</v>
      </c>
      <c r="P35" s="957">
        <v>4.7619047619047619</v>
      </c>
      <c r="Q35" s="957">
        <v>4.7619047619047619</v>
      </c>
      <c r="R35" s="957">
        <v>4.7619047619047619</v>
      </c>
      <c r="S35" s="957">
        <v>4.7619047619047619</v>
      </c>
      <c r="T35" s="957">
        <v>4.7619047619047619</v>
      </c>
      <c r="U35" s="957">
        <v>4.7619047619047619</v>
      </c>
      <c r="V35" s="957">
        <v>4.7619047619047619</v>
      </c>
      <c r="W35" s="957">
        <v>4.7619047619047619</v>
      </c>
      <c r="X35" s="957">
        <v>4.7619047619047619</v>
      </c>
      <c r="Y35" s="957">
        <v>4.7619047619047619</v>
      </c>
      <c r="Z35" s="957">
        <v>4.7619047619047619</v>
      </c>
      <c r="AA35" s="957">
        <v>4.7619047619047619</v>
      </c>
      <c r="AB35" s="957">
        <v>4.7619047619047619</v>
      </c>
      <c r="AC35" s="957">
        <v>4.7619047619047619</v>
      </c>
      <c r="AD35" s="957">
        <v>4.7619047619047619</v>
      </c>
      <c r="AE35" s="957">
        <v>4.7619047619047619</v>
      </c>
      <c r="AF35" s="957">
        <v>4.7619047619047619</v>
      </c>
      <c r="AG35" s="957">
        <v>4.7619047619047619</v>
      </c>
      <c r="AH35" s="957">
        <v>0</v>
      </c>
      <c r="AI35" s="957">
        <v>0</v>
      </c>
      <c r="AJ35" s="957">
        <v>0</v>
      </c>
      <c r="AK35" s="957">
        <v>0</v>
      </c>
      <c r="AL35" s="957">
        <v>0</v>
      </c>
      <c r="AM35" s="933"/>
    </row>
    <row r="36" spans="1:39">
      <c r="A36" s="946" t="s">
        <v>18</v>
      </c>
      <c r="B36" s="936"/>
      <c r="C36" s="936" t="s">
        <v>1496</v>
      </c>
      <c r="D36" s="936"/>
      <c r="E36" s="936"/>
      <c r="F36" s="936"/>
      <c r="G36" s="936"/>
      <c r="H36" s="936"/>
      <c r="I36" s="936"/>
      <c r="J36" s="936"/>
      <c r="K36" s="936"/>
      <c r="L36" s="948" t="s">
        <v>128</v>
      </c>
      <c r="M36" s="949" t="s">
        <v>322</v>
      </c>
      <c r="N36" s="904" t="s">
        <v>310</v>
      </c>
      <c r="O36" s="957">
        <v>24</v>
      </c>
      <c r="P36" s="957">
        <v>24</v>
      </c>
      <c r="Q36" s="957">
        <v>24</v>
      </c>
      <c r="R36" s="957">
        <v>24</v>
      </c>
      <c r="S36" s="957">
        <v>24</v>
      </c>
      <c r="T36" s="957">
        <v>24</v>
      </c>
      <c r="U36" s="957">
        <v>24</v>
      </c>
      <c r="V36" s="957">
        <v>24</v>
      </c>
      <c r="W36" s="957">
        <v>24</v>
      </c>
      <c r="X36" s="957">
        <v>24</v>
      </c>
      <c r="Y36" s="957">
        <v>24</v>
      </c>
      <c r="Z36" s="957">
        <v>24</v>
      </c>
      <c r="AA36" s="957">
        <v>24</v>
      </c>
      <c r="AB36" s="957">
        <v>24</v>
      </c>
      <c r="AC36" s="957">
        <v>24</v>
      </c>
      <c r="AD36" s="957">
        <v>24</v>
      </c>
      <c r="AE36" s="957">
        <v>24</v>
      </c>
      <c r="AF36" s="957">
        <v>24</v>
      </c>
      <c r="AG36" s="957">
        <v>24</v>
      </c>
      <c r="AH36" s="957">
        <v>0</v>
      </c>
      <c r="AI36" s="957">
        <v>0</v>
      </c>
      <c r="AJ36" s="957">
        <v>0</v>
      </c>
      <c r="AK36" s="957">
        <v>0</v>
      </c>
      <c r="AL36" s="957">
        <v>0</v>
      </c>
      <c r="AM36" s="933"/>
    </row>
    <row r="37" spans="1:39">
      <c r="A37" s="946" t="s">
        <v>18</v>
      </c>
      <c r="B37" s="936"/>
      <c r="C37" s="936" t="s">
        <v>1508</v>
      </c>
      <c r="D37" s="936"/>
      <c r="E37" s="936"/>
      <c r="F37" s="936"/>
      <c r="G37" s="936"/>
      <c r="H37" s="936"/>
      <c r="I37" s="936"/>
      <c r="J37" s="936"/>
      <c r="K37" s="936"/>
      <c r="L37" s="948" t="s">
        <v>1196</v>
      </c>
      <c r="M37" s="927" t="s">
        <v>323</v>
      </c>
      <c r="N37" s="904" t="s">
        <v>310</v>
      </c>
      <c r="O37" s="957">
        <v>0</v>
      </c>
      <c r="P37" s="957">
        <v>0</v>
      </c>
      <c r="Q37" s="957">
        <v>0</v>
      </c>
      <c r="R37" s="957">
        <v>0</v>
      </c>
      <c r="S37" s="957">
        <v>0</v>
      </c>
      <c r="T37" s="957">
        <v>0</v>
      </c>
      <c r="U37" s="957">
        <v>0</v>
      </c>
      <c r="V37" s="957">
        <v>0</v>
      </c>
      <c r="W37" s="957">
        <v>0</v>
      </c>
      <c r="X37" s="957">
        <v>0</v>
      </c>
      <c r="Y37" s="957">
        <v>0</v>
      </c>
      <c r="Z37" s="957">
        <v>0</v>
      </c>
      <c r="AA37" s="957">
        <v>0</v>
      </c>
      <c r="AB37" s="957">
        <v>0</v>
      </c>
      <c r="AC37" s="957">
        <v>0</v>
      </c>
      <c r="AD37" s="957">
        <v>0</v>
      </c>
      <c r="AE37" s="957">
        <v>0</v>
      </c>
      <c r="AF37" s="957">
        <v>0</v>
      </c>
      <c r="AG37" s="957">
        <v>0</v>
      </c>
      <c r="AH37" s="957">
        <v>0</v>
      </c>
      <c r="AI37" s="957">
        <v>0</v>
      </c>
      <c r="AJ37" s="957">
        <v>0</v>
      </c>
      <c r="AK37" s="957">
        <v>0</v>
      </c>
      <c r="AL37" s="957">
        <v>0</v>
      </c>
      <c r="AM37" s="933"/>
    </row>
    <row r="38" spans="1:39">
      <c r="A38" s="946" t="s">
        <v>18</v>
      </c>
      <c r="B38" s="936"/>
      <c r="C38" s="936" t="s">
        <v>1509</v>
      </c>
      <c r="D38" s="936"/>
      <c r="E38" s="936"/>
      <c r="F38" s="936"/>
      <c r="G38" s="936"/>
      <c r="H38" s="936"/>
      <c r="I38" s="936"/>
      <c r="J38" s="936"/>
      <c r="K38" s="936"/>
      <c r="L38" s="948" t="s">
        <v>1249</v>
      </c>
      <c r="M38" s="960" t="s">
        <v>324</v>
      </c>
      <c r="N38" s="904" t="s">
        <v>310</v>
      </c>
      <c r="O38" s="932"/>
      <c r="P38" s="932"/>
      <c r="Q38" s="932"/>
      <c r="R38" s="932"/>
      <c r="S38" s="932"/>
      <c r="T38" s="932"/>
      <c r="U38" s="932"/>
      <c r="V38" s="932"/>
      <c r="W38" s="932"/>
      <c r="X38" s="932"/>
      <c r="Y38" s="932"/>
      <c r="Z38" s="932"/>
      <c r="AA38" s="932"/>
      <c r="AB38" s="932"/>
      <c r="AC38" s="932"/>
      <c r="AD38" s="932"/>
      <c r="AE38" s="932"/>
      <c r="AF38" s="932"/>
      <c r="AG38" s="932"/>
      <c r="AH38" s="932"/>
      <c r="AI38" s="932"/>
      <c r="AJ38" s="932"/>
      <c r="AK38" s="932"/>
      <c r="AL38" s="932"/>
      <c r="AM38" s="933"/>
    </row>
    <row r="39" spans="1:39">
      <c r="A39" s="946" t="s">
        <v>18</v>
      </c>
      <c r="B39" s="936"/>
      <c r="C39" s="936" t="s">
        <v>1510</v>
      </c>
      <c r="D39" s="936"/>
      <c r="E39" s="936"/>
      <c r="F39" s="936"/>
      <c r="G39" s="936"/>
      <c r="H39" s="936"/>
      <c r="I39" s="936"/>
      <c r="J39" s="936"/>
      <c r="K39" s="936"/>
      <c r="L39" s="948" t="s">
        <v>1250</v>
      </c>
      <c r="M39" s="960" t="s">
        <v>325</v>
      </c>
      <c r="N39" s="904" t="s">
        <v>310</v>
      </c>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3"/>
    </row>
    <row r="40" spans="1:39">
      <c r="A40" s="946" t="s">
        <v>18</v>
      </c>
      <c r="B40" s="936"/>
      <c r="C40" s="936" t="s">
        <v>1511</v>
      </c>
      <c r="D40" s="936"/>
      <c r="E40" s="936"/>
      <c r="F40" s="936"/>
      <c r="G40" s="936"/>
      <c r="H40" s="936"/>
      <c r="I40" s="936"/>
      <c r="J40" s="936"/>
      <c r="K40" s="936"/>
      <c r="L40" s="948" t="s">
        <v>1251</v>
      </c>
      <c r="M40" s="960" t="s">
        <v>326</v>
      </c>
      <c r="N40" s="904" t="s">
        <v>310</v>
      </c>
      <c r="O40" s="932"/>
      <c r="P40" s="932"/>
      <c r="Q40" s="932"/>
      <c r="R40" s="932"/>
      <c r="S40" s="932"/>
      <c r="T40" s="932"/>
      <c r="U40" s="932"/>
      <c r="V40" s="932"/>
      <c r="W40" s="932"/>
      <c r="X40" s="932"/>
      <c r="Y40" s="932"/>
      <c r="Z40" s="932"/>
      <c r="AA40" s="932"/>
      <c r="AB40" s="932"/>
      <c r="AC40" s="932"/>
      <c r="AD40" s="932"/>
      <c r="AE40" s="932"/>
      <c r="AF40" s="932"/>
      <c r="AG40" s="932"/>
      <c r="AH40" s="932"/>
      <c r="AI40" s="932"/>
      <c r="AJ40" s="932"/>
      <c r="AK40" s="932"/>
      <c r="AL40" s="932"/>
      <c r="AM40" s="933"/>
    </row>
    <row r="41" spans="1:39">
      <c r="A41" s="946" t="s">
        <v>18</v>
      </c>
      <c r="B41" s="936" t="s">
        <v>1128</v>
      </c>
      <c r="C41" s="936" t="s">
        <v>1512</v>
      </c>
      <c r="D41" s="936"/>
      <c r="E41" s="936"/>
      <c r="F41" s="936"/>
      <c r="G41" s="936"/>
      <c r="H41" s="936"/>
      <c r="I41" s="936"/>
      <c r="J41" s="936"/>
      <c r="K41" s="936"/>
      <c r="L41" s="948" t="s">
        <v>1252</v>
      </c>
      <c r="M41" s="927" t="s">
        <v>327</v>
      </c>
      <c r="N41" s="904" t="s">
        <v>310</v>
      </c>
      <c r="O41" s="957">
        <v>0</v>
      </c>
      <c r="P41" s="957">
        <v>0</v>
      </c>
      <c r="Q41" s="957">
        <v>0</v>
      </c>
      <c r="R41" s="957">
        <v>0</v>
      </c>
      <c r="S41" s="957">
        <v>0</v>
      </c>
      <c r="T41" s="957">
        <v>0</v>
      </c>
      <c r="U41" s="957">
        <v>0</v>
      </c>
      <c r="V41" s="957">
        <v>0</v>
      </c>
      <c r="W41" s="957">
        <v>0</v>
      </c>
      <c r="X41" s="957">
        <v>0</v>
      </c>
      <c r="Y41" s="957">
        <v>0</v>
      </c>
      <c r="Z41" s="957">
        <v>0</v>
      </c>
      <c r="AA41" s="957">
        <v>0</v>
      </c>
      <c r="AB41" s="957">
        <v>0</v>
      </c>
      <c r="AC41" s="957">
        <v>0</v>
      </c>
      <c r="AD41" s="957">
        <v>0</v>
      </c>
      <c r="AE41" s="957">
        <v>0</v>
      </c>
      <c r="AF41" s="957">
        <v>0</v>
      </c>
      <c r="AG41" s="957">
        <v>0</v>
      </c>
      <c r="AH41" s="957">
        <v>0</v>
      </c>
      <c r="AI41" s="957">
        <v>0</v>
      </c>
      <c r="AJ41" s="957">
        <v>0</v>
      </c>
      <c r="AK41" s="957">
        <v>0</v>
      </c>
      <c r="AL41" s="957">
        <v>0</v>
      </c>
      <c r="AM41" s="933"/>
    </row>
    <row r="42" spans="1:39">
      <c r="A42" s="946" t="s">
        <v>18</v>
      </c>
      <c r="B42" s="936"/>
      <c r="C42" s="936" t="s">
        <v>1513</v>
      </c>
      <c r="D42" s="936"/>
      <c r="E42" s="936"/>
      <c r="F42" s="936"/>
      <c r="G42" s="936"/>
      <c r="H42" s="936"/>
      <c r="I42" s="936"/>
      <c r="J42" s="936"/>
      <c r="K42" s="936"/>
      <c r="L42" s="948" t="s">
        <v>1253</v>
      </c>
      <c r="M42" s="960" t="s">
        <v>328</v>
      </c>
      <c r="N42" s="904" t="s">
        <v>310</v>
      </c>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3"/>
    </row>
    <row r="43" spans="1:39">
      <c r="A43" s="946" t="s">
        <v>18</v>
      </c>
      <c r="B43" s="936"/>
      <c r="C43" s="936" t="s">
        <v>1514</v>
      </c>
      <c r="D43" s="936"/>
      <c r="E43" s="936"/>
      <c r="F43" s="936"/>
      <c r="G43" s="936"/>
      <c r="H43" s="936"/>
      <c r="I43" s="936"/>
      <c r="J43" s="936"/>
      <c r="K43" s="936"/>
      <c r="L43" s="948" t="s">
        <v>1254</v>
      </c>
      <c r="M43" s="960" t="s">
        <v>329</v>
      </c>
      <c r="N43" s="904" t="s">
        <v>310</v>
      </c>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3"/>
    </row>
    <row r="44" spans="1:39">
      <c r="A44" s="946" t="s">
        <v>18</v>
      </c>
      <c r="B44" s="936" t="s">
        <v>1128</v>
      </c>
      <c r="C44" s="936" t="s">
        <v>1515</v>
      </c>
      <c r="D44" s="936"/>
      <c r="E44" s="936"/>
      <c r="F44" s="936"/>
      <c r="G44" s="936"/>
      <c r="H44" s="936"/>
      <c r="I44" s="936"/>
      <c r="J44" s="936"/>
      <c r="K44" s="936"/>
      <c r="L44" s="948" t="s">
        <v>1255</v>
      </c>
      <c r="M44" s="927" t="s">
        <v>1151</v>
      </c>
      <c r="N44" s="904" t="s">
        <v>310</v>
      </c>
      <c r="O44" s="957">
        <v>24</v>
      </c>
      <c r="P44" s="957">
        <v>24</v>
      </c>
      <c r="Q44" s="957">
        <v>24</v>
      </c>
      <c r="R44" s="957">
        <v>24</v>
      </c>
      <c r="S44" s="957">
        <v>24</v>
      </c>
      <c r="T44" s="957">
        <v>24</v>
      </c>
      <c r="U44" s="957">
        <v>24</v>
      </c>
      <c r="V44" s="957">
        <v>24</v>
      </c>
      <c r="W44" s="957">
        <v>24</v>
      </c>
      <c r="X44" s="957">
        <v>24</v>
      </c>
      <c r="Y44" s="957">
        <v>24</v>
      </c>
      <c r="Z44" s="957">
        <v>24</v>
      </c>
      <c r="AA44" s="957">
        <v>24</v>
      </c>
      <c r="AB44" s="957">
        <v>24</v>
      </c>
      <c r="AC44" s="957">
        <v>24</v>
      </c>
      <c r="AD44" s="957">
        <v>24</v>
      </c>
      <c r="AE44" s="957">
        <v>24</v>
      </c>
      <c r="AF44" s="957">
        <v>24</v>
      </c>
      <c r="AG44" s="957">
        <v>24</v>
      </c>
      <c r="AH44" s="957">
        <v>0</v>
      </c>
      <c r="AI44" s="957">
        <v>0</v>
      </c>
      <c r="AJ44" s="957">
        <v>0</v>
      </c>
      <c r="AK44" s="957">
        <v>0</v>
      </c>
      <c r="AL44" s="957">
        <v>0</v>
      </c>
      <c r="AM44" s="933"/>
    </row>
    <row r="45" spans="1:39">
      <c r="A45" s="946" t="s">
        <v>18</v>
      </c>
      <c r="B45" s="936"/>
      <c r="C45" s="936" t="s">
        <v>1516</v>
      </c>
      <c r="D45" s="936"/>
      <c r="E45" s="936"/>
      <c r="F45" s="936"/>
      <c r="G45" s="936"/>
      <c r="H45" s="936"/>
      <c r="I45" s="936"/>
      <c r="J45" s="936"/>
      <c r="K45" s="936"/>
      <c r="L45" s="948" t="s">
        <v>1256</v>
      </c>
      <c r="M45" s="960" t="s">
        <v>330</v>
      </c>
      <c r="N45" s="904" t="s">
        <v>310</v>
      </c>
      <c r="O45" s="957">
        <v>1.9</v>
      </c>
      <c r="P45" s="957">
        <v>1.5</v>
      </c>
      <c r="Q45" s="957">
        <v>1.5</v>
      </c>
      <c r="R45" s="957">
        <v>1.5</v>
      </c>
      <c r="S45" s="957">
        <v>1.5</v>
      </c>
      <c r="T45" s="957">
        <v>1.5</v>
      </c>
      <c r="U45" s="957">
        <v>1.5</v>
      </c>
      <c r="V45" s="957">
        <v>1.5</v>
      </c>
      <c r="W45" s="957">
        <v>1.5</v>
      </c>
      <c r="X45" s="957">
        <v>1.5</v>
      </c>
      <c r="Y45" s="957">
        <v>1.5</v>
      </c>
      <c r="Z45" s="957">
        <v>1.5</v>
      </c>
      <c r="AA45" s="957">
        <v>1.5</v>
      </c>
      <c r="AB45" s="957">
        <v>1.5</v>
      </c>
      <c r="AC45" s="957">
        <v>1.5</v>
      </c>
      <c r="AD45" s="957">
        <v>1.5</v>
      </c>
      <c r="AE45" s="957">
        <v>1.5</v>
      </c>
      <c r="AF45" s="957">
        <v>1.5</v>
      </c>
      <c r="AG45" s="957">
        <v>1.5</v>
      </c>
      <c r="AH45" s="957">
        <v>0</v>
      </c>
      <c r="AI45" s="957">
        <v>0</v>
      </c>
      <c r="AJ45" s="957">
        <v>0</v>
      </c>
      <c r="AK45" s="957">
        <v>0</v>
      </c>
      <c r="AL45" s="957">
        <v>0</v>
      </c>
      <c r="AM45" s="933"/>
    </row>
    <row r="46" spans="1:39">
      <c r="A46" s="946" t="s">
        <v>18</v>
      </c>
      <c r="B46" s="936"/>
      <c r="C46" s="936" t="s">
        <v>1517</v>
      </c>
      <c r="D46" s="936"/>
      <c r="E46" s="936"/>
      <c r="F46" s="936"/>
      <c r="G46" s="936"/>
      <c r="H46" s="936"/>
      <c r="I46" s="936"/>
      <c r="J46" s="936"/>
      <c r="K46" s="936"/>
      <c r="L46" s="948" t="s">
        <v>1257</v>
      </c>
      <c r="M46" s="961" t="s">
        <v>328</v>
      </c>
      <c r="N46" s="904" t="s">
        <v>310</v>
      </c>
      <c r="O46" s="932">
        <v>1.9</v>
      </c>
      <c r="P46" s="932">
        <v>1.5</v>
      </c>
      <c r="Q46" s="932">
        <v>1.5</v>
      </c>
      <c r="R46" s="932">
        <v>1.5</v>
      </c>
      <c r="S46" s="932">
        <v>1.5</v>
      </c>
      <c r="T46" s="932">
        <v>1.5</v>
      </c>
      <c r="U46" s="932">
        <v>1.5</v>
      </c>
      <c r="V46" s="932">
        <v>1.5</v>
      </c>
      <c r="W46" s="932">
        <v>1.5</v>
      </c>
      <c r="X46" s="932">
        <v>1.5</v>
      </c>
      <c r="Y46" s="932">
        <v>1.5</v>
      </c>
      <c r="Z46" s="932">
        <v>1.5</v>
      </c>
      <c r="AA46" s="932">
        <v>1.5</v>
      </c>
      <c r="AB46" s="932">
        <v>1.5</v>
      </c>
      <c r="AC46" s="932">
        <v>1.5</v>
      </c>
      <c r="AD46" s="932">
        <v>1.5</v>
      </c>
      <c r="AE46" s="932">
        <v>1.5</v>
      </c>
      <c r="AF46" s="932">
        <v>1.5</v>
      </c>
      <c r="AG46" s="932">
        <v>1.5</v>
      </c>
      <c r="AH46" s="932"/>
      <c r="AI46" s="932"/>
      <c r="AJ46" s="932"/>
      <c r="AK46" s="932"/>
      <c r="AL46" s="932"/>
      <c r="AM46" s="933"/>
    </row>
    <row r="47" spans="1:39">
      <c r="A47" s="946" t="s">
        <v>18</v>
      </c>
      <c r="B47" s="936"/>
      <c r="C47" s="936" t="s">
        <v>1518</v>
      </c>
      <c r="D47" s="936"/>
      <c r="E47" s="936"/>
      <c r="F47" s="936"/>
      <c r="G47" s="936"/>
      <c r="H47" s="936"/>
      <c r="I47" s="936"/>
      <c r="J47" s="936"/>
      <c r="K47" s="936"/>
      <c r="L47" s="948" t="s">
        <v>1258</v>
      </c>
      <c r="M47" s="961" t="s">
        <v>329</v>
      </c>
      <c r="N47" s="904" t="s">
        <v>310</v>
      </c>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3"/>
    </row>
    <row r="48" spans="1:39">
      <c r="A48" s="946" t="s">
        <v>18</v>
      </c>
      <c r="B48" s="936" t="s">
        <v>1129</v>
      </c>
      <c r="C48" s="936" t="s">
        <v>1519</v>
      </c>
      <c r="D48" s="936"/>
      <c r="E48" s="936"/>
      <c r="F48" s="936"/>
      <c r="G48" s="936"/>
      <c r="H48" s="936"/>
      <c r="I48" s="936"/>
      <c r="J48" s="936"/>
      <c r="K48" s="936"/>
      <c r="L48" s="948" t="s">
        <v>1259</v>
      </c>
      <c r="M48" s="960" t="s">
        <v>331</v>
      </c>
      <c r="N48" s="904" t="s">
        <v>310</v>
      </c>
      <c r="O48" s="957">
        <v>22.1</v>
      </c>
      <c r="P48" s="957">
        <v>22.5</v>
      </c>
      <c r="Q48" s="957">
        <v>22.5</v>
      </c>
      <c r="R48" s="957">
        <v>22.5</v>
      </c>
      <c r="S48" s="957">
        <v>22.5</v>
      </c>
      <c r="T48" s="957">
        <v>22.5</v>
      </c>
      <c r="U48" s="957">
        <v>22.5</v>
      </c>
      <c r="V48" s="957">
        <v>22.5</v>
      </c>
      <c r="W48" s="957">
        <v>22.5</v>
      </c>
      <c r="X48" s="957">
        <v>22.5</v>
      </c>
      <c r="Y48" s="957">
        <v>22.5</v>
      </c>
      <c r="Z48" s="957">
        <v>22.5</v>
      </c>
      <c r="AA48" s="957">
        <v>22.5</v>
      </c>
      <c r="AB48" s="957">
        <v>22.5</v>
      </c>
      <c r="AC48" s="957">
        <v>22.5</v>
      </c>
      <c r="AD48" s="957">
        <v>22.5</v>
      </c>
      <c r="AE48" s="957">
        <v>22.5</v>
      </c>
      <c r="AF48" s="957">
        <v>22.5</v>
      </c>
      <c r="AG48" s="957">
        <v>22.5</v>
      </c>
      <c r="AH48" s="957">
        <v>0</v>
      </c>
      <c r="AI48" s="957">
        <v>0</v>
      </c>
      <c r="AJ48" s="957">
        <v>0</v>
      </c>
      <c r="AK48" s="957">
        <v>0</v>
      </c>
      <c r="AL48" s="957">
        <v>0</v>
      </c>
      <c r="AM48" s="933"/>
    </row>
    <row r="49" spans="1:39">
      <c r="A49" s="946" t="s">
        <v>18</v>
      </c>
      <c r="B49" s="936"/>
      <c r="C49" s="936" t="s">
        <v>1520</v>
      </c>
      <c r="D49" s="936"/>
      <c r="E49" s="936"/>
      <c r="F49" s="936"/>
      <c r="G49" s="936"/>
      <c r="H49" s="936"/>
      <c r="I49" s="936"/>
      <c r="J49" s="936"/>
      <c r="K49" s="936"/>
      <c r="L49" s="948" t="s">
        <v>1260</v>
      </c>
      <c r="M49" s="961" t="s">
        <v>328</v>
      </c>
      <c r="N49" s="904" t="s">
        <v>310</v>
      </c>
      <c r="O49" s="932">
        <v>22.1</v>
      </c>
      <c r="P49" s="932">
        <v>22.5</v>
      </c>
      <c r="Q49" s="932">
        <v>22.5</v>
      </c>
      <c r="R49" s="932">
        <v>22.5</v>
      </c>
      <c r="S49" s="932">
        <v>22.5</v>
      </c>
      <c r="T49" s="932">
        <v>22.5</v>
      </c>
      <c r="U49" s="932">
        <v>22.5</v>
      </c>
      <c r="V49" s="932">
        <v>22.5</v>
      </c>
      <c r="W49" s="932">
        <v>22.5</v>
      </c>
      <c r="X49" s="932">
        <v>22.5</v>
      </c>
      <c r="Y49" s="932">
        <v>22.5</v>
      </c>
      <c r="Z49" s="932">
        <v>22.5</v>
      </c>
      <c r="AA49" s="932">
        <v>22.5</v>
      </c>
      <c r="AB49" s="932">
        <v>22.5</v>
      </c>
      <c r="AC49" s="932">
        <v>22.5</v>
      </c>
      <c r="AD49" s="932">
        <v>22.5</v>
      </c>
      <c r="AE49" s="932">
        <v>22.5</v>
      </c>
      <c r="AF49" s="932">
        <v>22.5</v>
      </c>
      <c r="AG49" s="932">
        <v>22.5</v>
      </c>
      <c r="AH49" s="932"/>
      <c r="AI49" s="932"/>
      <c r="AJ49" s="932"/>
      <c r="AK49" s="932"/>
      <c r="AL49" s="932"/>
      <c r="AM49" s="933"/>
    </row>
    <row r="50" spans="1:39">
      <c r="A50" s="946" t="s">
        <v>18</v>
      </c>
      <c r="B50" s="936"/>
      <c r="C50" s="936" t="s">
        <v>1521</v>
      </c>
      <c r="D50" s="936"/>
      <c r="E50" s="936"/>
      <c r="F50" s="936"/>
      <c r="G50" s="936"/>
      <c r="H50" s="936"/>
      <c r="I50" s="936"/>
      <c r="J50" s="936"/>
      <c r="K50" s="936"/>
      <c r="L50" s="948" t="s">
        <v>1261</v>
      </c>
      <c r="M50" s="961" t="s">
        <v>329</v>
      </c>
      <c r="N50" s="904" t="s">
        <v>310</v>
      </c>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3"/>
    </row>
    <row r="51" spans="1:39">
      <c r="A51" s="946" t="s">
        <v>18</v>
      </c>
      <c r="B51" s="936"/>
      <c r="C51" s="936" t="s">
        <v>1522</v>
      </c>
      <c r="D51" s="936"/>
      <c r="E51" s="936"/>
      <c r="F51" s="936"/>
      <c r="G51" s="936"/>
      <c r="H51" s="936"/>
      <c r="I51" s="936"/>
      <c r="J51" s="936"/>
      <c r="K51" s="936"/>
      <c r="L51" s="948" t="s">
        <v>1262</v>
      </c>
      <c r="M51" s="960" t="s">
        <v>332</v>
      </c>
      <c r="N51" s="904" t="s">
        <v>310</v>
      </c>
      <c r="O51" s="957">
        <v>0</v>
      </c>
      <c r="P51" s="957">
        <v>0</v>
      </c>
      <c r="Q51" s="957">
        <v>0</v>
      </c>
      <c r="R51" s="957">
        <v>0</v>
      </c>
      <c r="S51" s="957">
        <v>0</v>
      </c>
      <c r="T51" s="957">
        <v>0</v>
      </c>
      <c r="U51" s="957">
        <v>0</v>
      </c>
      <c r="V51" s="957">
        <v>0</v>
      </c>
      <c r="W51" s="957">
        <v>0</v>
      </c>
      <c r="X51" s="957">
        <v>0</v>
      </c>
      <c r="Y51" s="957">
        <v>0</v>
      </c>
      <c r="Z51" s="957">
        <v>0</v>
      </c>
      <c r="AA51" s="957">
        <v>0</v>
      </c>
      <c r="AB51" s="957">
        <v>0</v>
      </c>
      <c r="AC51" s="957">
        <v>0</v>
      </c>
      <c r="AD51" s="957">
        <v>0</v>
      </c>
      <c r="AE51" s="957">
        <v>0</v>
      </c>
      <c r="AF51" s="957">
        <v>0</v>
      </c>
      <c r="AG51" s="957">
        <v>0</v>
      </c>
      <c r="AH51" s="957">
        <v>0</v>
      </c>
      <c r="AI51" s="957">
        <v>0</v>
      </c>
      <c r="AJ51" s="957">
        <v>0</v>
      </c>
      <c r="AK51" s="957">
        <v>0</v>
      </c>
      <c r="AL51" s="957">
        <v>0</v>
      </c>
      <c r="AM51" s="933"/>
    </row>
    <row r="52" spans="1:39">
      <c r="A52" s="946" t="s">
        <v>18</v>
      </c>
      <c r="B52" s="936"/>
      <c r="C52" s="936" t="s">
        <v>1523</v>
      </c>
      <c r="D52" s="936"/>
      <c r="E52" s="936"/>
      <c r="F52" s="936"/>
      <c r="G52" s="936"/>
      <c r="H52" s="936"/>
      <c r="I52" s="936"/>
      <c r="J52" s="936"/>
      <c r="K52" s="936"/>
      <c r="L52" s="948" t="s">
        <v>1263</v>
      </c>
      <c r="M52" s="961" t="s">
        <v>328</v>
      </c>
      <c r="N52" s="904" t="s">
        <v>310</v>
      </c>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3"/>
    </row>
    <row r="53" spans="1:39">
      <c r="A53" s="946" t="s">
        <v>18</v>
      </c>
      <c r="B53" s="936"/>
      <c r="C53" s="936" t="s">
        <v>1524</v>
      </c>
      <c r="D53" s="936"/>
      <c r="E53" s="936"/>
      <c r="F53" s="936"/>
      <c r="G53" s="936"/>
      <c r="H53" s="936"/>
      <c r="I53" s="936"/>
      <c r="J53" s="936"/>
      <c r="K53" s="936"/>
      <c r="L53" s="948" t="s">
        <v>1264</v>
      </c>
      <c r="M53" s="961" t="s">
        <v>329</v>
      </c>
      <c r="N53" s="904" t="s">
        <v>310</v>
      </c>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53"/>
    </row>
    <row r="54" spans="1:39" ht="22.5">
      <c r="A54" s="946" t="s">
        <v>18</v>
      </c>
      <c r="B54" s="936"/>
      <c r="C54" s="936" t="s">
        <v>1525</v>
      </c>
      <c r="D54" s="936"/>
      <c r="E54" s="936"/>
      <c r="F54" s="936"/>
      <c r="G54" s="936"/>
      <c r="H54" s="936"/>
      <c r="I54" s="936"/>
      <c r="J54" s="936"/>
      <c r="K54" s="936"/>
      <c r="L54" s="948" t="s">
        <v>1265</v>
      </c>
      <c r="M54" s="962" t="s">
        <v>1116</v>
      </c>
      <c r="N54" s="904" t="s">
        <v>310</v>
      </c>
      <c r="O54" s="955"/>
      <c r="P54" s="955"/>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3"/>
    </row>
    <row r="55" spans="1:39" s="88" customFormat="1">
      <c r="A55" s="906"/>
      <c r="B55" s="906"/>
      <c r="C55" s="906"/>
      <c r="D55" s="906"/>
      <c r="E55" s="906"/>
      <c r="F55" s="906"/>
      <c r="G55" s="734" t="b">
        <v>1</v>
      </c>
      <c r="H55" s="906"/>
      <c r="I55" s="906"/>
      <c r="J55" s="906"/>
      <c r="K55" s="906"/>
      <c r="L55" s="963"/>
      <c r="M55" s="963"/>
      <c r="N55" s="963"/>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5"/>
    </row>
    <row r="56" spans="1:39" s="87" customFormat="1" ht="15" hidden="1" customHeight="1">
      <c r="A56" s="734"/>
      <c r="B56" s="734"/>
      <c r="C56" s="734"/>
      <c r="D56" s="734"/>
      <c r="E56" s="734"/>
      <c r="F56" s="734"/>
      <c r="G56" s="734" t="b">
        <v>0</v>
      </c>
      <c r="H56" s="734"/>
      <c r="I56" s="734"/>
      <c r="J56" s="734"/>
      <c r="K56" s="734"/>
      <c r="L56" s="937" t="s">
        <v>1245</v>
      </c>
      <c r="M56" s="966"/>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row>
    <row r="57" spans="1:39" s="88" customFormat="1" ht="15" hidden="1" customHeight="1">
      <c r="A57" s="906"/>
      <c r="B57" s="906"/>
      <c r="C57" s="906"/>
      <c r="D57" s="906"/>
      <c r="E57" s="906"/>
      <c r="F57" s="906"/>
      <c r="G57" s="734" t="b">
        <v>0</v>
      </c>
      <c r="H57" s="906"/>
      <c r="I57" s="906"/>
      <c r="J57" s="906"/>
      <c r="K57" s="906"/>
      <c r="L57" s="967" t="s">
        <v>16</v>
      </c>
      <c r="M57" s="968" t="s">
        <v>121</v>
      </c>
      <c r="N57" s="969" t="s">
        <v>135</v>
      </c>
      <c r="O57" s="940" t="s">
        <v>3037</v>
      </c>
      <c r="P57" s="940" t="s">
        <v>3037</v>
      </c>
      <c r="Q57" s="940" t="s">
        <v>3037</v>
      </c>
      <c r="R57" s="941" t="s">
        <v>3038</v>
      </c>
      <c r="S57" s="942" t="s">
        <v>3039</v>
      </c>
      <c r="T57" s="942" t="s">
        <v>3079</v>
      </c>
      <c r="U57" s="942" t="s">
        <v>3080</v>
      </c>
      <c r="V57" s="942" t="s">
        <v>3081</v>
      </c>
      <c r="W57" s="942" t="s">
        <v>3082</v>
      </c>
      <c r="X57" s="942" t="s">
        <v>3083</v>
      </c>
      <c r="Y57" s="942" t="s">
        <v>3084</v>
      </c>
      <c r="Z57" s="942" t="s">
        <v>3085</v>
      </c>
      <c r="AA57" s="942" t="s">
        <v>3086</v>
      </c>
      <c r="AB57" s="942" t="s">
        <v>3087</v>
      </c>
      <c r="AC57" s="942" t="s">
        <v>3039</v>
      </c>
      <c r="AD57" s="942" t="s">
        <v>3079</v>
      </c>
      <c r="AE57" s="942" t="s">
        <v>3080</v>
      </c>
      <c r="AF57" s="942" t="s">
        <v>3081</v>
      </c>
      <c r="AG57" s="942" t="s">
        <v>3082</v>
      </c>
      <c r="AH57" s="942" t="s">
        <v>3083</v>
      </c>
      <c r="AI57" s="942" t="s">
        <v>3084</v>
      </c>
      <c r="AJ57" s="942" t="s">
        <v>3085</v>
      </c>
      <c r="AK57" s="942" t="s">
        <v>3086</v>
      </c>
      <c r="AL57" s="942" t="s">
        <v>3087</v>
      </c>
      <c r="AM57" s="943" t="s">
        <v>304</v>
      </c>
    </row>
    <row r="58" spans="1:39" s="88" customFormat="1" ht="69.95" hidden="1" customHeight="1">
      <c r="A58" s="906"/>
      <c r="B58" s="906"/>
      <c r="C58" s="906"/>
      <c r="D58" s="906"/>
      <c r="E58" s="906"/>
      <c r="F58" s="906"/>
      <c r="G58" s="734" t="b">
        <v>0</v>
      </c>
      <c r="H58" s="906"/>
      <c r="I58" s="906"/>
      <c r="J58" s="906"/>
      <c r="K58" s="906"/>
      <c r="L58" s="967"/>
      <c r="M58" s="968"/>
      <c r="N58" s="969"/>
      <c r="O58" s="942" t="s">
        <v>267</v>
      </c>
      <c r="P58" s="942" t="s">
        <v>305</v>
      </c>
      <c r="Q58" s="942" t="s">
        <v>285</v>
      </c>
      <c r="R58" s="942" t="s">
        <v>267</v>
      </c>
      <c r="S58" s="945" t="s">
        <v>268</v>
      </c>
      <c r="T58" s="945" t="s">
        <v>268</v>
      </c>
      <c r="U58" s="945" t="s">
        <v>268</v>
      </c>
      <c r="V58" s="945" t="s">
        <v>268</v>
      </c>
      <c r="W58" s="945" t="s">
        <v>268</v>
      </c>
      <c r="X58" s="945" t="s">
        <v>268</v>
      </c>
      <c r="Y58" s="945" t="s">
        <v>268</v>
      </c>
      <c r="Z58" s="945" t="s">
        <v>268</v>
      </c>
      <c r="AA58" s="945" t="s">
        <v>268</v>
      </c>
      <c r="AB58" s="945" t="s">
        <v>268</v>
      </c>
      <c r="AC58" s="945" t="s">
        <v>267</v>
      </c>
      <c r="AD58" s="945" t="s">
        <v>267</v>
      </c>
      <c r="AE58" s="945" t="s">
        <v>267</v>
      </c>
      <c r="AF58" s="945" t="s">
        <v>267</v>
      </c>
      <c r="AG58" s="945" t="s">
        <v>267</v>
      </c>
      <c r="AH58" s="945" t="s">
        <v>267</v>
      </c>
      <c r="AI58" s="945" t="s">
        <v>267</v>
      </c>
      <c r="AJ58" s="945" t="s">
        <v>267</v>
      </c>
      <c r="AK58" s="945" t="s">
        <v>267</v>
      </c>
      <c r="AL58" s="945" t="s">
        <v>267</v>
      </c>
      <c r="AM58" s="943"/>
    </row>
    <row r="59" spans="1:39" ht="15" hidden="1" customHeight="1">
      <c r="A59" s="936"/>
      <c r="B59" s="936"/>
      <c r="C59" s="936"/>
      <c r="D59" s="936"/>
      <c r="E59" s="936"/>
      <c r="F59" s="936"/>
      <c r="G59" s="734" t="b">
        <v>0</v>
      </c>
      <c r="H59" s="936"/>
      <c r="I59" s="936"/>
      <c r="J59" s="936"/>
      <c r="K59" s="936"/>
      <c r="L59" s="963"/>
      <c r="M59" s="963"/>
      <c r="N59" s="963"/>
      <c r="O59" s="963"/>
      <c r="P59" s="963"/>
      <c r="Q59" s="963"/>
      <c r="R59" s="963"/>
      <c r="S59" s="963"/>
      <c r="T59" s="963"/>
      <c r="U59" s="963"/>
      <c r="V59" s="963"/>
      <c r="W59" s="963"/>
      <c r="X59" s="963"/>
      <c r="Y59" s="963"/>
      <c r="Z59" s="963"/>
      <c r="AA59" s="963"/>
      <c r="AB59" s="963"/>
      <c r="AC59" s="963"/>
      <c r="AD59" s="963"/>
      <c r="AE59" s="963"/>
      <c r="AF59" s="963"/>
      <c r="AG59" s="963"/>
      <c r="AH59" s="963"/>
      <c r="AI59" s="963"/>
      <c r="AJ59" s="963"/>
      <c r="AK59" s="963"/>
      <c r="AL59" s="963"/>
      <c r="AM59" s="963"/>
    </row>
    <row r="60" spans="1:39" s="87" customFormat="1" ht="15" hidden="1" customHeight="1">
      <c r="A60" s="734"/>
      <c r="B60" s="734"/>
      <c r="C60" s="734"/>
      <c r="D60" s="734"/>
      <c r="E60" s="734"/>
      <c r="F60" s="734"/>
      <c r="G60" s="734" t="b">
        <v>0</v>
      </c>
      <c r="H60" s="734"/>
      <c r="I60" s="734"/>
      <c r="J60" s="734"/>
      <c r="K60" s="734"/>
      <c r="L60" s="937" t="s">
        <v>1246</v>
      </c>
      <c r="M60" s="937"/>
      <c r="N60" s="937"/>
      <c r="O60" s="937"/>
      <c r="P60" s="937"/>
      <c r="Q60" s="937"/>
      <c r="R60" s="937"/>
      <c r="S60" s="937"/>
      <c r="T60" s="937"/>
      <c r="U60" s="937"/>
      <c r="V60" s="937"/>
      <c r="W60" s="937"/>
      <c r="X60" s="937"/>
      <c r="Y60" s="937"/>
      <c r="Z60" s="937"/>
      <c r="AA60" s="937"/>
      <c r="AB60" s="937"/>
      <c r="AC60" s="937"/>
      <c r="AD60" s="937"/>
      <c r="AE60" s="937"/>
      <c r="AF60" s="937"/>
      <c r="AG60" s="937"/>
      <c r="AH60" s="937"/>
      <c r="AI60" s="937"/>
      <c r="AJ60" s="937"/>
      <c r="AK60" s="937"/>
      <c r="AL60" s="937"/>
      <c r="AM60" s="937"/>
    </row>
    <row r="61" spans="1:39" s="88" customFormat="1" ht="15" hidden="1" customHeight="1">
      <c r="A61" s="906"/>
      <c r="B61" s="906"/>
      <c r="C61" s="906"/>
      <c r="D61" s="906"/>
      <c r="E61" s="906"/>
      <c r="F61" s="906"/>
      <c r="G61" s="734" t="b">
        <v>0</v>
      </c>
      <c r="H61" s="906"/>
      <c r="I61" s="906"/>
      <c r="J61" s="906"/>
      <c r="K61" s="906"/>
      <c r="L61" s="938" t="s">
        <v>16</v>
      </c>
      <c r="M61" s="939" t="s">
        <v>121</v>
      </c>
      <c r="N61" s="903" t="s">
        <v>135</v>
      </c>
      <c r="O61" s="940" t="s">
        <v>3037</v>
      </c>
      <c r="P61" s="940" t="s">
        <v>3037</v>
      </c>
      <c r="Q61" s="940" t="s">
        <v>3037</v>
      </c>
      <c r="R61" s="941" t="s">
        <v>3038</v>
      </c>
      <c r="S61" s="942" t="s">
        <v>3039</v>
      </c>
      <c r="T61" s="942" t="s">
        <v>3079</v>
      </c>
      <c r="U61" s="942" t="s">
        <v>3080</v>
      </c>
      <c r="V61" s="942" t="s">
        <v>3081</v>
      </c>
      <c r="W61" s="942" t="s">
        <v>3082</v>
      </c>
      <c r="X61" s="942" t="s">
        <v>3083</v>
      </c>
      <c r="Y61" s="942" t="s">
        <v>3084</v>
      </c>
      <c r="Z61" s="942" t="s">
        <v>3085</v>
      </c>
      <c r="AA61" s="942" t="s">
        <v>3086</v>
      </c>
      <c r="AB61" s="942" t="s">
        <v>3087</v>
      </c>
      <c r="AC61" s="942" t="s">
        <v>3039</v>
      </c>
      <c r="AD61" s="942" t="s">
        <v>3079</v>
      </c>
      <c r="AE61" s="942" t="s">
        <v>3080</v>
      </c>
      <c r="AF61" s="942" t="s">
        <v>3081</v>
      </c>
      <c r="AG61" s="942" t="s">
        <v>3082</v>
      </c>
      <c r="AH61" s="942" t="s">
        <v>3083</v>
      </c>
      <c r="AI61" s="942" t="s">
        <v>3084</v>
      </c>
      <c r="AJ61" s="942" t="s">
        <v>3085</v>
      </c>
      <c r="AK61" s="942" t="s">
        <v>3086</v>
      </c>
      <c r="AL61" s="942" t="s">
        <v>3087</v>
      </c>
      <c r="AM61" s="943" t="s">
        <v>304</v>
      </c>
    </row>
    <row r="62" spans="1:39" s="88" customFormat="1" ht="69.95" hidden="1" customHeight="1">
      <c r="A62" s="906"/>
      <c r="B62" s="906"/>
      <c r="C62" s="906"/>
      <c r="D62" s="906"/>
      <c r="E62" s="906"/>
      <c r="F62" s="906"/>
      <c r="G62" s="734" t="b">
        <v>0</v>
      </c>
      <c r="H62" s="906"/>
      <c r="I62" s="906"/>
      <c r="J62" s="906"/>
      <c r="K62" s="906"/>
      <c r="L62" s="938"/>
      <c r="M62" s="944"/>
      <c r="N62" s="903"/>
      <c r="O62" s="942" t="s">
        <v>267</v>
      </c>
      <c r="P62" s="942" t="s">
        <v>305</v>
      </c>
      <c r="Q62" s="942" t="s">
        <v>285</v>
      </c>
      <c r="R62" s="942" t="s">
        <v>267</v>
      </c>
      <c r="S62" s="945" t="s">
        <v>268</v>
      </c>
      <c r="T62" s="945" t="s">
        <v>268</v>
      </c>
      <c r="U62" s="945" t="s">
        <v>268</v>
      </c>
      <c r="V62" s="945" t="s">
        <v>268</v>
      </c>
      <c r="W62" s="945" t="s">
        <v>268</v>
      </c>
      <c r="X62" s="945" t="s">
        <v>268</v>
      </c>
      <c r="Y62" s="945" t="s">
        <v>268</v>
      </c>
      <c r="Z62" s="945" t="s">
        <v>268</v>
      </c>
      <c r="AA62" s="945" t="s">
        <v>268</v>
      </c>
      <c r="AB62" s="945" t="s">
        <v>268</v>
      </c>
      <c r="AC62" s="945" t="s">
        <v>267</v>
      </c>
      <c r="AD62" s="945" t="s">
        <v>267</v>
      </c>
      <c r="AE62" s="945" t="s">
        <v>267</v>
      </c>
      <c r="AF62" s="945" t="s">
        <v>267</v>
      </c>
      <c r="AG62" s="945" t="s">
        <v>267</v>
      </c>
      <c r="AH62" s="945" t="s">
        <v>267</v>
      </c>
      <c r="AI62" s="945" t="s">
        <v>267</v>
      </c>
      <c r="AJ62" s="945" t="s">
        <v>267</v>
      </c>
      <c r="AK62" s="945" t="s">
        <v>267</v>
      </c>
      <c r="AL62" s="945" t="s">
        <v>267</v>
      </c>
      <c r="AM62" s="943"/>
    </row>
    <row r="63" spans="1:39" ht="15" hidden="1" customHeight="1">
      <c r="A63" s="936"/>
      <c r="B63" s="936"/>
      <c r="C63" s="936"/>
      <c r="D63" s="936"/>
      <c r="E63" s="936"/>
      <c r="F63" s="936"/>
      <c r="G63" s="734" t="b">
        <v>0</v>
      </c>
      <c r="H63" s="936"/>
      <c r="I63" s="936"/>
      <c r="J63" s="936"/>
      <c r="K63" s="936"/>
      <c r="L63" s="906"/>
      <c r="M63" s="906"/>
      <c r="N63" s="90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06"/>
    </row>
    <row r="64" spans="1:39" s="87" customFormat="1" ht="15" hidden="1" customHeight="1">
      <c r="A64" s="734"/>
      <c r="B64" s="734"/>
      <c r="C64" s="734"/>
      <c r="D64" s="734"/>
      <c r="E64" s="734"/>
      <c r="F64" s="734"/>
      <c r="G64" s="734" t="b">
        <v>0</v>
      </c>
      <c r="H64" s="734"/>
      <c r="I64" s="734"/>
      <c r="J64" s="734"/>
      <c r="K64" s="734"/>
      <c r="L64" s="970" t="s">
        <v>1247</v>
      </c>
      <c r="M64" s="970"/>
      <c r="N64" s="970"/>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row>
    <row r="65" spans="1:39" s="88" customFormat="1" ht="15" hidden="1" customHeight="1">
      <c r="A65" s="906"/>
      <c r="B65" s="906"/>
      <c r="C65" s="906"/>
      <c r="D65" s="906"/>
      <c r="E65" s="906"/>
      <c r="F65" s="906"/>
      <c r="G65" s="734" t="b">
        <v>0</v>
      </c>
      <c r="H65" s="906"/>
      <c r="I65" s="906"/>
      <c r="J65" s="906"/>
      <c r="K65" s="906"/>
      <c r="L65" s="938" t="s">
        <v>16</v>
      </c>
      <c r="M65" s="939" t="s">
        <v>121</v>
      </c>
      <c r="N65" s="903" t="s">
        <v>135</v>
      </c>
      <c r="O65" s="940" t="s">
        <v>3037</v>
      </c>
      <c r="P65" s="940" t="s">
        <v>3037</v>
      </c>
      <c r="Q65" s="940" t="s">
        <v>3037</v>
      </c>
      <c r="R65" s="941" t="s">
        <v>3038</v>
      </c>
      <c r="S65" s="942" t="s">
        <v>3039</v>
      </c>
      <c r="T65" s="942" t="s">
        <v>3079</v>
      </c>
      <c r="U65" s="942" t="s">
        <v>3080</v>
      </c>
      <c r="V65" s="942" t="s">
        <v>3081</v>
      </c>
      <c r="W65" s="942" t="s">
        <v>3082</v>
      </c>
      <c r="X65" s="942" t="s">
        <v>3083</v>
      </c>
      <c r="Y65" s="942" t="s">
        <v>3084</v>
      </c>
      <c r="Z65" s="942" t="s">
        <v>3085</v>
      </c>
      <c r="AA65" s="942" t="s">
        <v>3086</v>
      </c>
      <c r="AB65" s="942" t="s">
        <v>3087</v>
      </c>
      <c r="AC65" s="942" t="s">
        <v>3039</v>
      </c>
      <c r="AD65" s="942" t="s">
        <v>3079</v>
      </c>
      <c r="AE65" s="942" t="s">
        <v>3080</v>
      </c>
      <c r="AF65" s="942" t="s">
        <v>3081</v>
      </c>
      <c r="AG65" s="942" t="s">
        <v>3082</v>
      </c>
      <c r="AH65" s="942" t="s">
        <v>3083</v>
      </c>
      <c r="AI65" s="942" t="s">
        <v>3084</v>
      </c>
      <c r="AJ65" s="942" t="s">
        <v>3085</v>
      </c>
      <c r="AK65" s="942" t="s">
        <v>3086</v>
      </c>
      <c r="AL65" s="942" t="s">
        <v>3087</v>
      </c>
      <c r="AM65" s="943" t="s">
        <v>304</v>
      </c>
    </row>
    <row r="66" spans="1:39" s="88" customFormat="1" ht="69.95" hidden="1" customHeight="1">
      <c r="A66" s="906"/>
      <c r="B66" s="906"/>
      <c r="C66" s="906"/>
      <c r="D66" s="906"/>
      <c r="E66" s="906"/>
      <c r="F66" s="906"/>
      <c r="G66" s="734" t="b">
        <v>0</v>
      </c>
      <c r="H66" s="906"/>
      <c r="I66" s="906"/>
      <c r="J66" s="906"/>
      <c r="K66" s="906"/>
      <c r="L66" s="938"/>
      <c r="M66" s="944"/>
      <c r="N66" s="903"/>
      <c r="O66" s="942" t="s">
        <v>267</v>
      </c>
      <c r="P66" s="942" t="s">
        <v>305</v>
      </c>
      <c r="Q66" s="942" t="s">
        <v>285</v>
      </c>
      <c r="R66" s="942" t="s">
        <v>267</v>
      </c>
      <c r="S66" s="945" t="s">
        <v>268</v>
      </c>
      <c r="T66" s="945" t="s">
        <v>268</v>
      </c>
      <c r="U66" s="945" t="s">
        <v>268</v>
      </c>
      <c r="V66" s="945" t="s">
        <v>268</v>
      </c>
      <c r="W66" s="945" t="s">
        <v>268</v>
      </c>
      <c r="X66" s="945" t="s">
        <v>268</v>
      </c>
      <c r="Y66" s="945" t="s">
        <v>268</v>
      </c>
      <c r="Z66" s="945" t="s">
        <v>268</v>
      </c>
      <c r="AA66" s="945" t="s">
        <v>268</v>
      </c>
      <c r="AB66" s="945" t="s">
        <v>268</v>
      </c>
      <c r="AC66" s="945" t="s">
        <v>267</v>
      </c>
      <c r="AD66" s="945" t="s">
        <v>267</v>
      </c>
      <c r="AE66" s="945" t="s">
        <v>267</v>
      </c>
      <c r="AF66" s="945" t="s">
        <v>267</v>
      </c>
      <c r="AG66" s="945" t="s">
        <v>267</v>
      </c>
      <c r="AH66" s="945" t="s">
        <v>267</v>
      </c>
      <c r="AI66" s="945" t="s">
        <v>267</v>
      </c>
      <c r="AJ66" s="945" t="s">
        <v>267</v>
      </c>
      <c r="AK66" s="945" t="s">
        <v>267</v>
      </c>
      <c r="AL66" s="945" t="s">
        <v>267</v>
      </c>
      <c r="AM66" s="943"/>
    </row>
    <row r="67" spans="1:39" hidden="1">
      <c r="A67" s="936"/>
      <c r="B67" s="936"/>
      <c r="C67" s="936"/>
      <c r="D67" s="936"/>
      <c r="E67" s="936"/>
      <c r="F67" s="936"/>
      <c r="G67" s="734" t="b">
        <v>0</v>
      </c>
      <c r="H67" s="936"/>
      <c r="I67" s="936"/>
      <c r="J67" s="936"/>
      <c r="K67" s="936"/>
      <c r="L67" s="906"/>
      <c r="M67" s="906"/>
      <c r="N67" s="906"/>
      <c r="O67" s="936"/>
      <c r="P67" s="936"/>
      <c r="Q67" s="936"/>
      <c r="R67" s="936"/>
      <c r="S67" s="936"/>
      <c r="T67" s="936"/>
      <c r="U67" s="936"/>
      <c r="V67" s="936"/>
      <c r="W67" s="936"/>
      <c r="X67" s="936"/>
      <c r="Y67" s="936"/>
      <c r="Z67" s="936"/>
      <c r="AA67" s="936"/>
      <c r="AB67" s="936"/>
      <c r="AC67" s="936"/>
      <c r="AD67" s="936"/>
      <c r="AE67" s="936"/>
      <c r="AF67" s="936"/>
      <c r="AG67" s="936"/>
      <c r="AH67" s="936"/>
      <c r="AI67" s="936"/>
      <c r="AJ67" s="936"/>
      <c r="AK67" s="936"/>
      <c r="AL67" s="936"/>
      <c r="AM67" s="906"/>
    </row>
    <row r="68" spans="1:39" ht="15" customHeight="1">
      <c r="A68" s="936"/>
      <c r="B68" s="936"/>
      <c r="C68" s="936"/>
      <c r="D68" s="936"/>
      <c r="E68" s="936"/>
      <c r="F68" s="936"/>
      <c r="G68" s="734"/>
      <c r="H68" s="936"/>
      <c r="I68" s="936"/>
      <c r="J68" s="936"/>
      <c r="K68" s="936"/>
      <c r="L68" s="971" t="s">
        <v>1425</v>
      </c>
      <c r="M68" s="971"/>
      <c r="N68" s="971"/>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row>
    <row r="69" spans="1:39" ht="15" customHeight="1">
      <c r="A69" s="936"/>
      <c r="B69" s="936"/>
      <c r="C69" s="936"/>
      <c r="D69" s="936"/>
      <c r="E69" s="936"/>
      <c r="F69" s="936"/>
      <c r="G69" s="734"/>
      <c r="H69" s="936"/>
      <c r="I69" s="936"/>
      <c r="J69" s="936"/>
      <c r="K69" s="808"/>
      <c r="L69" s="973"/>
      <c r="M69" s="974"/>
      <c r="N69" s="974"/>
      <c r="O69" s="974"/>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4"/>
      <c r="AM69" s="975"/>
    </row>
  </sheetData>
  <sheetProtection formatColumns="0" formatRows="0" autoFilter="0"/>
  <mergeCells count="22">
    <mergeCell ref="L61:L62"/>
    <mergeCell ref="M61:M62"/>
    <mergeCell ref="L14:AM14"/>
    <mergeCell ref="N15:N16"/>
    <mergeCell ref="AM15:AM16"/>
    <mergeCell ref="L15:L16"/>
    <mergeCell ref="M15:M16"/>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2"/>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V42" sqref="V42"/>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6"/>
      <c r="B1" s="936"/>
      <c r="C1" s="936"/>
      <c r="D1" s="936"/>
      <c r="E1" s="936"/>
      <c r="F1" s="936"/>
      <c r="G1" s="936"/>
      <c r="H1" s="936"/>
      <c r="I1" s="936"/>
      <c r="J1" s="936"/>
      <c r="K1" s="936"/>
      <c r="L1" s="936"/>
      <c r="M1" s="936"/>
      <c r="N1" s="936"/>
      <c r="O1" s="936">
        <v>2022</v>
      </c>
      <c r="P1" s="936">
        <v>2022</v>
      </c>
      <c r="Q1" s="936">
        <v>2022</v>
      </c>
      <c r="R1" s="936">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936"/>
    </row>
    <row r="2" spans="1:39" hidden="1">
      <c r="A2" s="936"/>
      <c r="B2" s="936"/>
      <c r="C2" s="936"/>
      <c r="D2" s="936"/>
      <c r="E2" s="936"/>
      <c r="F2" s="936"/>
      <c r="G2" s="936"/>
      <c r="H2" s="936"/>
      <c r="I2" s="936"/>
      <c r="J2" s="936"/>
      <c r="K2" s="936"/>
      <c r="L2" s="936"/>
      <c r="M2" s="936"/>
      <c r="N2" s="936"/>
      <c r="O2" s="936" t="s">
        <v>267</v>
      </c>
      <c r="P2" s="936" t="s">
        <v>305</v>
      </c>
      <c r="Q2" s="936" t="s">
        <v>285</v>
      </c>
      <c r="R2" s="936" t="s">
        <v>267</v>
      </c>
      <c r="S2" s="936" t="s">
        <v>268</v>
      </c>
      <c r="T2" s="936" t="s">
        <v>268</v>
      </c>
      <c r="U2" s="936" t="s">
        <v>268</v>
      </c>
      <c r="V2" s="936" t="s">
        <v>268</v>
      </c>
      <c r="W2" s="936" t="s">
        <v>268</v>
      </c>
      <c r="X2" s="936" t="s">
        <v>268</v>
      </c>
      <c r="Y2" s="936" t="s">
        <v>268</v>
      </c>
      <c r="Z2" s="936" t="s">
        <v>268</v>
      </c>
      <c r="AA2" s="936" t="s">
        <v>268</v>
      </c>
      <c r="AB2" s="936" t="s">
        <v>268</v>
      </c>
      <c r="AC2" s="936" t="s">
        <v>267</v>
      </c>
      <c r="AD2" s="936" t="s">
        <v>267</v>
      </c>
      <c r="AE2" s="936" t="s">
        <v>267</v>
      </c>
      <c r="AF2" s="936" t="s">
        <v>267</v>
      </c>
      <c r="AG2" s="936" t="s">
        <v>267</v>
      </c>
      <c r="AH2" s="936" t="s">
        <v>267</v>
      </c>
      <c r="AI2" s="936" t="s">
        <v>267</v>
      </c>
      <c r="AJ2" s="936" t="s">
        <v>267</v>
      </c>
      <c r="AK2" s="936" t="s">
        <v>267</v>
      </c>
      <c r="AL2" s="936" t="s">
        <v>267</v>
      </c>
      <c r="AM2" s="936"/>
    </row>
    <row r="3" spans="1:39" hidden="1">
      <c r="A3" s="936"/>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936"/>
      <c r="AJ3" s="936"/>
      <c r="AK3" s="936"/>
      <c r="AL3" s="936"/>
      <c r="AM3" s="936"/>
    </row>
    <row r="4" spans="1:39" hidden="1">
      <c r="A4" s="936"/>
      <c r="B4" s="936"/>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row>
    <row r="5" spans="1:39" hidden="1">
      <c r="A5" s="936"/>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36"/>
    </row>
    <row r="6" spans="1:39" hidden="1">
      <c r="A6" s="936"/>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row>
    <row r="7" spans="1:39" hidden="1">
      <c r="A7" s="936"/>
      <c r="B7" s="936"/>
      <c r="C7" s="936"/>
      <c r="D7" s="936"/>
      <c r="E7" s="936"/>
      <c r="F7" s="936"/>
      <c r="G7" s="936"/>
      <c r="H7" s="936"/>
      <c r="I7" s="936"/>
      <c r="J7" s="936"/>
      <c r="K7" s="936"/>
      <c r="L7" s="936"/>
      <c r="M7" s="936"/>
      <c r="N7" s="936"/>
      <c r="O7" s="936"/>
      <c r="P7" s="936"/>
      <c r="Q7" s="936"/>
      <c r="R7" s="936"/>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936"/>
    </row>
    <row r="8" spans="1:39" hidden="1">
      <c r="A8" s="936"/>
      <c r="B8" s="936"/>
      <c r="C8" s="936"/>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row>
    <row r="9" spans="1:39" hidden="1">
      <c r="A9" s="936"/>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row>
    <row r="10" spans="1:39" hidden="1">
      <c r="A10" s="936"/>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row>
    <row r="11" spans="1:39" ht="15" hidden="1" customHeight="1">
      <c r="A11" s="936"/>
      <c r="B11" s="936"/>
      <c r="C11" s="936"/>
      <c r="D11" s="936"/>
      <c r="E11" s="936"/>
      <c r="F11" s="936"/>
      <c r="G11" s="936"/>
      <c r="H11" s="936"/>
      <c r="I11" s="936"/>
      <c r="J11" s="936"/>
      <c r="K11" s="936"/>
      <c r="L11" s="936"/>
      <c r="M11" s="894"/>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6"/>
      <c r="B14" s="906"/>
      <c r="C14" s="906"/>
      <c r="D14" s="906"/>
      <c r="E14" s="906"/>
      <c r="F14" s="906"/>
      <c r="G14" s="906"/>
      <c r="H14" s="906"/>
      <c r="I14" s="906"/>
      <c r="J14" s="906"/>
      <c r="K14" s="906"/>
      <c r="L14" s="976" t="s">
        <v>16</v>
      </c>
      <c r="M14" s="976" t="s">
        <v>121</v>
      </c>
      <c r="N14" s="976" t="s">
        <v>135</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943" t="s">
        <v>304</v>
      </c>
    </row>
    <row r="15" spans="1:39" s="88" customFormat="1" ht="50.1" customHeight="1">
      <c r="A15" s="906" t="s">
        <v>1121</v>
      </c>
      <c r="B15" s="906"/>
      <c r="C15" s="906"/>
      <c r="D15" s="906"/>
      <c r="E15" s="906"/>
      <c r="F15" s="906"/>
      <c r="G15" s="906"/>
      <c r="H15" s="906"/>
      <c r="I15" s="906"/>
      <c r="J15" s="906"/>
      <c r="K15" s="906"/>
      <c r="L15" s="976"/>
      <c r="M15" s="976"/>
      <c r="N15" s="976"/>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943"/>
    </row>
    <row r="16" spans="1:39" s="88" customFormat="1">
      <c r="A16" s="946" t="s">
        <v>18</v>
      </c>
      <c r="B16" s="977"/>
      <c r="C16" s="977"/>
      <c r="D16" s="906"/>
      <c r="E16" s="906"/>
      <c r="F16" s="906"/>
      <c r="G16" s="906"/>
      <c r="H16" s="906"/>
      <c r="I16" s="906"/>
      <c r="J16" s="906"/>
      <c r="K16" s="906"/>
      <c r="L16" s="861" t="s">
        <v>3035</v>
      </c>
      <c r="M16" s="840"/>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841"/>
    </row>
    <row r="17" spans="1:39" s="90" customFormat="1" ht="22.5">
      <c r="A17" s="978" t="s">
        <v>18</v>
      </c>
      <c r="B17" s="977" t="s">
        <v>1480</v>
      </c>
      <c r="C17" s="977" t="s">
        <v>1481</v>
      </c>
      <c r="D17" s="977"/>
      <c r="E17" s="977"/>
      <c r="F17" s="977"/>
      <c r="G17" s="977"/>
      <c r="H17" s="977"/>
      <c r="I17" s="977"/>
      <c r="J17" s="977"/>
      <c r="K17" s="977"/>
      <c r="L17" s="979"/>
      <c r="M17" s="179" t="s">
        <v>1023</v>
      </c>
      <c r="N17" s="161" t="s">
        <v>351</v>
      </c>
      <c r="O17" s="980">
        <v>0</v>
      </c>
      <c r="P17" s="980">
        <v>0</v>
      </c>
      <c r="Q17" s="980">
        <v>0</v>
      </c>
      <c r="R17" s="980">
        <v>0</v>
      </c>
      <c r="S17" s="980">
        <v>3</v>
      </c>
      <c r="T17" s="980">
        <v>3</v>
      </c>
      <c r="U17" s="980">
        <v>3</v>
      </c>
      <c r="V17" s="980">
        <v>3</v>
      </c>
      <c r="W17" s="980">
        <v>3</v>
      </c>
      <c r="X17" s="980">
        <v>3</v>
      </c>
      <c r="Y17" s="980">
        <v>3</v>
      </c>
      <c r="Z17" s="980">
        <v>3</v>
      </c>
      <c r="AA17" s="980">
        <v>3</v>
      </c>
      <c r="AB17" s="980">
        <v>3</v>
      </c>
      <c r="AC17" s="980">
        <v>0</v>
      </c>
      <c r="AD17" s="980">
        <v>0</v>
      </c>
      <c r="AE17" s="980">
        <v>0</v>
      </c>
      <c r="AF17" s="980">
        <v>0</v>
      </c>
      <c r="AG17" s="980">
        <v>0</v>
      </c>
      <c r="AH17" s="980">
        <v>0</v>
      </c>
      <c r="AI17" s="980">
        <v>0</v>
      </c>
      <c r="AJ17" s="980">
        <v>0</v>
      </c>
      <c r="AK17" s="980">
        <v>0</v>
      </c>
      <c r="AL17" s="980">
        <v>0</v>
      </c>
      <c r="AM17" s="953"/>
    </row>
    <row r="18" spans="1:39" s="90" customFormat="1" ht="0.2" customHeight="1">
      <c r="A18" s="978" t="s">
        <v>18</v>
      </c>
      <c r="B18" s="977"/>
      <c r="C18" s="977"/>
      <c r="D18" s="977"/>
      <c r="E18" s="977"/>
      <c r="F18" s="977"/>
      <c r="G18" s="977"/>
      <c r="H18" s="977"/>
      <c r="I18" s="977"/>
      <c r="J18" s="977"/>
      <c r="K18" s="977"/>
      <c r="L18" s="979"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90" customFormat="1" ht="22.5">
      <c r="A19" s="842">
        <v>1</v>
      </c>
      <c r="B19" s="977" t="s">
        <v>1480</v>
      </c>
      <c r="C19" s="977" t="s">
        <v>1481</v>
      </c>
      <c r="D19" s="977"/>
      <c r="E19" s="977"/>
      <c r="F19" s="977"/>
      <c r="G19" s="977"/>
      <c r="H19" s="977"/>
      <c r="I19" s="977"/>
      <c r="J19" s="977"/>
      <c r="K19" s="808"/>
      <c r="L19" s="979" t="s">
        <v>18</v>
      </c>
      <c r="M19" s="981" t="s">
        <v>3007</v>
      </c>
      <c r="N19" s="161" t="s">
        <v>351</v>
      </c>
      <c r="O19" s="982"/>
      <c r="P19" s="982"/>
      <c r="Q19" s="982"/>
      <c r="R19" s="982"/>
      <c r="S19" s="982">
        <v>3</v>
      </c>
      <c r="T19" s="982">
        <v>3</v>
      </c>
      <c r="U19" s="982">
        <v>3</v>
      </c>
      <c r="V19" s="982">
        <v>3</v>
      </c>
      <c r="W19" s="982">
        <v>3</v>
      </c>
      <c r="X19" s="982">
        <v>3</v>
      </c>
      <c r="Y19" s="982">
        <v>3</v>
      </c>
      <c r="Z19" s="982">
        <v>3</v>
      </c>
      <c r="AA19" s="982">
        <v>3</v>
      </c>
      <c r="AB19" s="982">
        <v>3</v>
      </c>
      <c r="AC19" s="982">
        <v>0</v>
      </c>
      <c r="AD19" s="982">
        <v>0</v>
      </c>
      <c r="AE19" s="982">
        <v>0</v>
      </c>
      <c r="AF19" s="982">
        <v>0</v>
      </c>
      <c r="AG19" s="982">
        <v>0</v>
      </c>
      <c r="AH19" s="982">
        <v>0</v>
      </c>
      <c r="AI19" s="982">
        <v>0</v>
      </c>
      <c r="AJ19" s="982">
        <v>0</v>
      </c>
      <c r="AK19" s="982">
        <v>0</v>
      </c>
      <c r="AL19" s="982">
        <v>0</v>
      </c>
      <c r="AM19" s="953"/>
    </row>
    <row r="20" spans="1:39">
      <c r="A20" s="936"/>
      <c r="B20" s="936"/>
      <c r="C20" s="936"/>
      <c r="D20" s="936"/>
      <c r="E20" s="936"/>
      <c r="F20" s="936"/>
      <c r="G20" s="936"/>
      <c r="H20" s="936"/>
      <c r="I20" s="936"/>
      <c r="J20" s="936"/>
      <c r="K20" s="936"/>
      <c r="L20" s="936"/>
      <c r="M20" s="936"/>
      <c r="N20" s="936"/>
      <c r="O20" s="936"/>
      <c r="P20" s="936"/>
      <c r="Q20" s="936"/>
      <c r="R20" s="936"/>
      <c r="S20" s="936"/>
      <c r="T20" s="936"/>
      <c r="U20" s="936"/>
      <c r="V20" s="936"/>
      <c r="W20" s="936"/>
      <c r="X20" s="936"/>
      <c r="Y20" s="936"/>
      <c r="Z20" s="936"/>
      <c r="AA20" s="936"/>
      <c r="AB20" s="936"/>
      <c r="AC20" s="936"/>
      <c r="AD20" s="936"/>
      <c r="AE20" s="936"/>
      <c r="AF20" s="936"/>
      <c r="AG20" s="936"/>
      <c r="AH20" s="936"/>
      <c r="AI20" s="936"/>
      <c r="AJ20" s="936"/>
      <c r="AK20" s="936"/>
      <c r="AL20" s="936"/>
      <c r="AM20" s="936"/>
    </row>
    <row r="21" spans="1:39" ht="15" customHeight="1">
      <c r="A21" s="936"/>
      <c r="B21" s="936"/>
      <c r="C21" s="936"/>
      <c r="D21" s="936"/>
      <c r="E21" s="936"/>
      <c r="F21" s="936"/>
      <c r="G21" s="936"/>
      <c r="H21" s="936"/>
      <c r="I21" s="936"/>
      <c r="J21" s="936"/>
      <c r="K21" s="936"/>
      <c r="L21" s="968" t="s">
        <v>1425</v>
      </c>
      <c r="M21" s="968"/>
      <c r="N21" s="968"/>
      <c r="O21" s="968"/>
      <c r="P21" s="968"/>
      <c r="Q21" s="968"/>
      <c r="R21" s="968"/>
      <c r="S21" s="983"/>
      <c r="T21" s="983"/>
      <c r="U21" s="983"/>
      <c r="V21" s="983"/>
      <c r="W21" s="983"/>
      <c r="X21" s="983"/>
      <c r="Y21" s="983"/>
      <c r="Z21" s="983"/>
      <c r="AA21" s="983"/>
      <c r="AB21" s="983"/>
      <c r="AC21" s="983"/>
      <c r="AD21" s="983"/>
      <c r="AE21" s="983"/>
      <c r="AF21" s="983"/>
      <c r="AG21" s="983"/>
      <c r="AH21" s="983"/>
      <c r="AI21" s="983"/>
      <c r="AJ21" s="983"/>
      <c r="AK21" s="983"/>
      <c r="AL21" s="983"/>
      <c r="AM21" s="983"/>
    </row>
    <row r="22" spans="1:39" ht="15" customHeight="1">
      <c r="A22" s="936"/>
      <c r="B22" s="936"/>
      <c r="C22" s="936"/>
      <c r="D22" s="936"/>
      <c r="E22" s="936"/>
      <c r="F22" s="936"/>
      <c r="G22" s="936"/>
      <c r="H22" s="936"/>
      <c r="I22" s="936"/>
      <c r="J22" s="936"/>
      <c r="K22" s="808"/>
      <c r="L22" s="984" t="s">
        <v>3008</v>
      </c>
      <c r="M22" s="985"/>
      <c r="N22" s="985"/>
      <c r="O22" s="985"/>
      <c r="P22" s="985"/>
      <c r="Q22" s="985"/>
      <c r="R22" s="985"/>
      <c r="S22" s="986"/>
      <c r="T22" s="986"/>
      <c r="U22" s="986"/>
      <c r="V22" s="986"/>
      <c r="W22" s="986"/>
      <c r="X22" s="986"/>
      <c r="Y22" s="986"/>
      <c r="Z22" s="986"/>
      <c r="AA22" s="986"/>
      <c r="AB22" s="986"/>
      <c r="AC22" s="986"/>
      <c r="AD22" s="986"/>
      <c r="AE22" s="986"/>
      <c r="AF22" s="986"/>
      <c r="AG22" s="986"/>
      <c r="AH22" s="986"/>
      <c r="AI22" s="986"/>
      <c r="AJ22" s="986"/>
      <c r="AK22" s="986"/>
      <c r="AL22" s="986"/>
      <c r="AM22" s="986"/>
    </row>
  </sheetData>
  <sheetProtection formatColumns="0" formatRows="0" autoFilter="0"/>
  <mergeCells count="6">
    <mergeCell ref="L21:AM21"/>
    <mergeCell ref="L22:AM2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Q16" activePane="bottomRight" state="frozen"/>
      <selection activeCell="M11" sqref="M11"/>
      <selection pane="topRight" activeCell="M11" sqref="M11"/>
      <selection pane="bottomLeft" activeCell="M11" sqref="M11"/>
      <selection pane="bottomRight" activeCell="T41" sqref="T41"/>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6"/>
      <c r="B1" s="936"/>
      <c r="C1" s="936"/>
      <c r="D1" s="936"/>
      <c r="E1" s="936"/>
      <c r="F1" s="936"/>
      <c r="G1" s="936"/>
      <c r="H1" s="936"/>
      <c r="I1" s="936"/>
      <c r="J1" s="936"/>
      <c r="K1" s="936"/>
      <c r="L1" s="936"/>
      <c r="M1" s="936"/>
      <c r="N1" s="936"/>
      <c r="O1" s="936">
        <v>2022</v>
      </c>
      <c r="P1" s="936">
        <v>2022</v>
      </c>
      <c r="Q1" s="936">
        <v>2022</v>
      </c>
      <c r="R1" s="936">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936"/>
    </row>
    <row r="2" spans="1:39" hidden="1">
      <c r="A2" s="936"/>
      <c r="B2" s="936"/>
      <c r="C2" s="936"/>
      <c r="D2" s="936"/>
      <c r="E2" s="936"/>
      <c r="F2" s="936"/>
      <c r="G2" s="936"/>
      <c r="H2" s="936"/>
      <c r="I2" s="936"/>
      <c r="J2" s="936"/>
      <c r="K2" s="936"/>
      <c r="L2" s="936"/>
      <c r="M2" s="936"/>
      <c r="N2" s="936"/>
      <c r="O2" s="936" t="s">
        <v>267</v>
      </c>
      <c r="P2" s="936" t="s">
        <v>305</v>
      </c>
      <c r="Q2" s="936" t="s">
        <v>285</v>
      </c>
      <c r="R2" s="936" t="s">
        <v>267</v>
      </c>
      <c r="S2" s="936" t="s">
        <v>268</v>
      </c>
      <c r="T2" s="936" t="s">
        <v>268</v>
      </c>
      <c r="U2" s="936" t="s">
        <v>268</v>
      </c>
      <c r="V2" s="936" t="s">
        <v>268</v>
      </c>
      <c r="W2" s="936" t="s">
        <v>268</v>
      </c>
      <c r="X2" s="936" t="s">
        <v>268</v>
      </c>
      <c r="Y2" s="936" t="s">
        <v>268</v>
      </c>
      <c r="Z2" s="936" t="s">
        <v>268</v>
      </c>
      <c r="AA2" s="936" t="s">
        <v>268</v>
      </c>
      <c r="AB2" s="936" t="s">
        <v>268</v>
      </c>
      <c r="AC2" s="936" t="s">
        <v>267</v>
      </c>
      <c r="AD2" s="936" t="s">
        <v>267</v>
      </c>
      <c r="AE2" s="936" t="s">
        <v>267</v>
      </c>
      <c r="AF2" s="936" t="s">
        <v>267</v>
      </c>
      <c r="AG2" s="936" t="s">
        <v>267</v>
      </c>
      <c r="AH2" s="936" t="s">
        <v>267</v>
      </c>
      <c r="AI2" s="936" t="s">
        <v>267</v>
      </c>
      <c r="AJ2" s="936" t="s">
        <v>267</v>
      </c>
      <c r="AK2" s="936" t="s">
        <v>267</v>
      </c>
      <c r="AL2" s="936" t="s">
        <v>267</v>
      </c>
      <c r="AM2" s="936"/>
    </row>
    <row r="3" spans="1:39" hidden="1">
      <c r="A3" s="936"/>
      <c r="B3" s="936"/>
      <c r="C3" s="936"/>
      <c r="D3" s="936"/>
      <c r="E3" s="936"/>
      <c r="F3" s="936"/>
      <c r="G3" s="936"/>
      <c r="H3" s="936"/>
      <c r="I3" s="936"/>
      <c r="J3" s="936"/>
      <c r="K3" s="936"/>
      <c r="L3" s="936"/>
      <c r="M3" s="936"/>
      <c r="N3" s="936"/>
      <c r="O3" s="936" t="s">
        <v>3051</v>
      </c>
      <c r="P3" s="936" t="s">
        <v>3052</v>
      </c>
      <c r="Q3" s="936" t="s">
        <v>3053</v>
      </c>
      <c r="R3" s="936" t="s">
        <v>3055</v>
      </c>
      <c r="S3" s="936" t="s">
        <v>3056</v>
      </c>
      <c r="T3" s="936" t="s">
        <v>3061</v>
      </c>
      <c r="U3" s="936" t="s">
        <v>3063</v>
      </c>
      <c r="V3" s="936" t="s">
        <v>3065</v>
      </c>
      <c r="W3" s="936" t="s">
        <v>3067</v>
      </c>
      <c r="X3" s="936" t="s">
        <v>3069</v>
      </c>
      <c r="Y3" s="936" t="s">
        <v>3071</v>
      </c>
      <c r="Z3" s="936" t="s">
        <v>3073</v>
      </c>
      <c r="AA3" s="936" t="s">
        <v>3075</v>
      </c>
      <c r="AB3" s="936" t="s">
        <v>3077</v>
      </c>
      <c r="AC3" s="936" t="s">
        <v>3057</v>
      </c>
      <c r="AD3" s="936" t="s">
        <v>3062</v>
      </c>
      <c r="AE3" s="936" t="s">
        <v>3064</v>
      </c>
      <c r="AF3" s="936" t="s">
        <v>3066</v>
      </c>
      <c r="AG3" s="936" t="s">
        <v>3068</v>
      </c>
      <c r="AH3" s="936" t="s">
        <v>3070</v>
      </c>
      <c r="AI3" s="936" t="s">
        <v>3072</v>
      </c>
      <c r="AJ3" s="936" t="s">
        <v>3074</v>
      </c>
      <c r="AK3" s="936" t="s">
        <v>3076</v>
      </c>
      <c r="AL3" s="936" t="s">
        <v>3078</v>
      </c>
      <c r="AM3" s="936"/>
    </row>
    <row r="4" spans="1:39" hidden="1">
      <c r="A4" s="936"/>
      <c r="B4" s="936"/>
      <c r="C4" s="936"/>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c r="AE4" s="936"/>
      <c r="AF4" s="936"/>
      <c r="AG4" s="936"/>
      <c r="AH4" s="936"/>
      <c r="AI4" s="936"/>
      <c r="AJ4" s="936"/>
      <c r="AK4" s="936"/>
      <c r="AL4" s="936"/>
      <c r="AM4" s="936"/>
    </row>
    <row r="5" spans="1:39" hidden="1">
      <c r="A5" s="936"/>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36"/>
    </row>
    <row r="6" spans="1:39" hidden="1">
      <c r="A6" s="936"/>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row>
    <row r="7" spans="1:39" hidden="1">
      <c r="A7" s="936"/>
      <c r="B7" s="936"/>
      <c r="C7" s="936"/>
      <c r="D7" s="936"/>
      <c r="E7" s="936"/>
      <c r="F7" s="936"/>
      <c r="G7" s="936"/>
      <c r="H7" s="936"/>
      <c r="I7" s="936"/>
      <c r="J7" s="936"/>
      <c r="K7" s="936"/>
      <c r="L7" s="936"/>
      <c r="M7" s="936"/>
      <c r="N7" s="936"/>
      <c r="O7" s="936"/>
      <c r="P7" s="936"/>
      <c r="Q7" s="936"/>
      <c r="R7" s="936"/>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936"/>
    </row>
    <row r="8" spans="1:39" hidden="1">
      <c r="A8" s="936"/>
      <c r="B8" s="936"/>
      <c r="C8" s="936"/>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row>
    <row r="9" spans="1:39" hidden="1">
      <c r="A9" s="936"/>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row>
    <row r="10" spans="1:39" hidden="1">
      <c r="A10" s="936"/>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row>
    <row r="11" spans="1:39" ht="15" hidden="1" customHeight="1">
      <c r="A11" s="936"/>
      <c r="B11" s="936"/>
      <c r="C11" s="936"/>
      <c r="D11" s="936"/>
      <c r="E11" s="936"/>
      <c r="F11" s="936"/>
      <c r="G11" s="936"/>
      <c r="H11" s="936"/>
      <c r="I11" s="936"/>
      <c r="J11" s="936"/>
      <c r="K11" s="936"/>
      <c r="L11" s="936"/>
      <c r="M11" s="894"/>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6"/>
      <c r="B14" s="906"/>
      <c r="C14" s="906"/>
      <c r="D14" s="906"/>
      <c r="E14" s="906"/>
      <c r="F14" s="906"/>
      <c r="G14" s="906"/>
      <c r="H14" s="906"/>
      <c r="I14" s="906"/>
      <c r="J14" s="906"/>
      <c r="K14" s="906"/>
      <c r="L14" s="976" t="s">
        <v>16</v>
      </c>
      <c r="M14" s="976" t="s">
        <v>121</v>
      </c>
      <c r="N14" s="976" t="s">
        <v>135</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943" t="s">
        <v>304</v>
      </c>
    </row>
    <row r="15" spans="1:39" s="88" customFormat="1" ht="50.1" customHeight="1">
      <c r="A15" s="906"/>
      <c r="B15" s="906"/>
      <c r="C15" s="906"/>
      <c r="D15" s="906"/>
      <c r="E15" s="906"/>
      <c r="F15" s="906"/>
      <c r="G15" s="906"/>
      <c r="H15" s="906"/>
      <c r="I15" s="906"/>
      <c r="J15" s="906"/>
      <c r="K15" s="906"/>
      <c r="L15" s="976"/>
      <c r="M15" s="976"/>
      <c r="N15" s="976"/>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943"/>
    </row>
    <row r="16" spans="1:39" s="88" customFormat="1">
      <c r="A16" s="946" t="s">
        <v>18</v>
      </c>
      <c r="B16" s="936"/>
      <c r="C16" s="936"/>
      <c r="D16" s="906"/>
      <c r="E16" s="906"/>
      <c r="F16" s="906"/>
      <c r="G16" s="906"/>
      <c r="H16" s="906"/>
      <c r="I16" s="906"/>
      <c r="J16" s="906"/>
      <c r="K16" s="906"/>
      <c r="L16" s="861" t="s">
        <v>3035</v>
      </c>
      <c r="M16" s="840"/>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907"/>
    </row>
    <row r="17" spans="1:39" s="90" customFormat="1">
      <c r="A17" s="987">
        <v>1</v>
      </c>
      <c r="B17" s="988" t="s">
        <v>1480</v>
      </c>
      <c r="C17" s="988"/>
      <c r="D17" s="977"/>
      <c r="E17" s="977"/>
      <c r="F17" s="977"/>
      <c r="G17" s="977"/>
      <c r="H17" s="977"/>
      <c r="I17" s="977"/>
      <c r="J17" s="977"/>
      <c r="K17" s="977"/>
      <c r="L17" s="979" t="s">
        <v>18</v>
      </c>
      <c r="M17" s="179" t="s">
        <v>1023</v>
      </c>
      <c r="N17" s="959" t="s">
        <v>351</v>
      </c>
      <c r="O17" s="181">
        <v>347.98</v>
      </c>
      <c r="P17" s="181">
        <v>898.8</v>
      </c>
      <c r="Q17" s="181">
        <v>0</v>
      </c>
      <c r="R17" s="181">
        <v>379.87</v>
      </c>
      <c r="S17" s="181">
        <v>979</v>
      </c>
      <c r="T17" s="181">
        <v>0</v>
      </c>
      <c r="U17" s="181">
        <v>0</v>
      </c>
      <c r="V17" s="181">
        <v>0</v>
      </c>
      <c r="W17" s="181">
        <v>0</v>
      </c>
      <c r="X17" s="181">
        <v>0</v>
      </c>
      <c r="Y17" s="181">
        <v>0</v>
      </c>
      <c r="Z17" s="181">
        <v>0</v>
      </c>
      <c r="AA17" s="181">
        <v>0</v>
      </c>
      <c r="AB17" s="181">
        <v>0</v>
      </c>
      <c r="AC17" s="181">
        <v>407.26</v>
      </c>
      <c r="AD17" s="181">
        <v>423.55</v>
      </c>
      <c r="AE17" s="181">
        <v>440.5</v>
      </c>
      <c r="AF17" s="181">
        <v>458.12</v>
      </c>
      <c r="AG17" s="181">
        <v>476.44</v>
      </c>
      <c r="AH17" s="181">
        <v>0</v>
      </c>
      <c r="AI17" s="181">
        <v>0</v>
      </c>
      <c r="AJ17" s="181">
        <v>0</v>
      </c>
      <c r="AK17" s="181">
        <v>0</v>
      </c>
      <c r="AL17" s="181">
        <v>0</v>
      </c>
      <c r="AM17" s="953"/>
    </row>
    <row r="18" spans="1:39" s="90" customFormat="1" ht="22.5">
      <c r="A18" s="987">
        <v>1</v>
      </c>
      <c r="B18" s="988" t="s">
        <v>1481</v>
      </c>
      <c r="C18" s="988"/>
      <c r="D18" s="977"/>
      <c r="E18" s="977"/>
      <c r="F18" s="977"/>
      <c r="G18" s="977"/>
      <c r="H18" s="977"/>
      <c r="I18" s="977"/>
      <c r="J18" s="977"/>
      <c r="K18" s="977"/>
      <c r="L18" s="979" t="s">
        <v>102</v>
      </c>
      <c r="M18" s="179" t="s">
        <v>1135</v>
      </c>
      <c r="N18" s="942" t="s">
        <v>1201</v>
      </c>
      <c r="O18" s="181">
        <v>45.107999999999997</v>
      </c>
      <c r="P18" s="181">
        <v>105</v>
      </c>
      <c r="Q18" s="181">
        <v>0</v>
      </c>
      <c r="R18" s="181">
        <v>45.107999999999997</v>
      </c>
      <c r="S18" s="181">
        <v>110</v>
      </c>
      <c r="T18" s="181">
        <v>0</v>
      </c>
      <c r="U18" s="181">
        <v>0</v>
      </c>
      <c r="V18" s="181">
        <v>0</v>
      </c>
      <c r="W18" s="181">
        <v>0</v>
      </c>
      <c r="X18" s="181">
        <v>0</v>
      </c>
      <c r="Y18" s="181">
        <v>0</v>
      </c>
      <c r="Z18" s="181">
        <v>0</v>
      </c>
      <c r="AA18" s="181">
        <v>0</v>
      </c>
      <c r="AB18" s="181">
        <v>0</v>
      </c>
      <c r="AC18" s="181">
        <v>45.76</v>
      </c>
      <c r="AD18" s="181">
        <v>45.76</v>
      </c>
      <c r="AE18" s="181">
        <v>45.76</v>
      </c>
      <c r="AF18" s="181">
        <v>45.76</v>
      </c>
      <c r="AG18" s="181">
        <v>45.76</v>
      </c>
      <c r="AH18" s="181">
        <v>0</v>
      </c>
      <c r="AI18" s="181">
        <v>0</v>
      </c>
      <c r="AJ18" s="181">
        <v>0</v>
      </c>
      <c r="AK18" s="181">
        <v>0</v>
      </c>
      <c r="AL18" s="181">
        <v>0</v>
      </c>
      <c r="AM18" s="953"/>
    </row>
    <row r="19" spans="1:39" s="90" customFormat="1">
      <c r="A19" s="987">
        <v>1</v>
      </c>
      <c r="B19" s="988" t="s">
        <v>1483</v>
      </c>
      <c r="C19" s="988"/>
      <c r="D19" s="977"/>
      <c r="E19" s="977"/>
      <c r="F19" s="977"/>
      <c r="G19" s="977"/>
      <c r="H19" s="977"/>
      <c r="I19" s="977"/>
      <c r="J19" s="977"/>
      <c r="K19" s="977"/>
      <c r="L19" s="979" t="s">
        <v>103</v>
      </c>
      <c r="M19" s="179" t="s">
        <v>1136</v>
      </c>
      <c r="N19" s="942" t="s">
        <v>484</v>
      </c>
      <c r="O19" s="989">
        <v>24</v>
      </c>
      <c r="P19" s="989">
        <v>25.2</v>
      </c>
      <c r="Q19" s="989">
        <v>25.2</v>
      </c>
      <c r="R19" s="989">
        <v>25.2</v>
      </c>
      <c r="S19" s="989">
        <v>25.2</v>
      </c>
      <c r="T19" s="989">
        <v>25.2</v>
      </c>
      <c r="U19" s="989">
        <v>25.2</v>
      </c>
      <c r="V19" s="989">
        <v>25.2</v>
      </c>
      <c r="W19" s="989">
        <v>25.2</v>
      </c>
      <c r="X19" s="989">
        <v>25.2</v>
      </c>
      <c r="Y19" s="989">
        <v>25.2</v>
      </c>
      <c r="Z19" s="989">
        <v>25.2</v>
      </c>
      <c r="AA19" s="989">
        <v>25.2</v>
      </c>
      <c r="AB19" s="989">
        <v>25.2</v>
      </c>
      <c r="AC19" s="989">
        <v>25.2</v>
      </c>
      <c r="AD19" s="989">
        <v>25.2</v>
      </c>
      <c r="AE19" s="989">
        <v>25.2</v>
      </c>
      <c r="AF19" s="989">
        <v>25.2</v>
      </c>
      <c r="AG19" s="989">
        <v>25.2</v>
      </c>
      <c r="AH19" s="989"/>
      <c r="AI19" s="989"/>
      <c r="AJ19" s="989"/>
      <c r="AK19" s="989"/>
      <c r="AL19" s="989"/>
      <c r="AM19" s="953"/>
    </row>
    <row r="20" spans="1:39" s="90" customFormat="1">
      <c r="A20" s="987">
        <v>1</v>
      </c>
      <c r="B20" s="988" t="s">
        <v>1484</v>
      </c>
      <c r="C20" s="988"/>
      <c r="D20" s="977"/>
      <c r="E20" s="977"/>
      <c r="F20" s="977"/>
      <c r="G20" s="977"/>
      <c r="H20" s="977"/>
      <c r="I20" s="977"/>
      <c r="J20" s="977"/>
      <c r="K20" s="977"/>
      <c r="L20" s="979" t="s">
        <v>104</v>
      </c>
      <c r="M20" s="179" t="s">
        <v>353</v>
      </c>
      <c r="N20" s="942" t="s">
        <v>486</v>
      </c>
      <c r="O20" s="181">
        <v>7.7143743903520452</v>
      </c>
      <c r="P20" s="181">
        <v>8.5599999999999987</v>
      </c>
      <c r="Q20" s="181">
        <v>0</v>
      </c>
      <c r="R20" s="181">
        <v>8.4213443291655583</v>
      </c>
      <c r="S20" s="181">
        <v>8.9</v>
      </c>
      <c r="T20" s="181">
        <v>0</v>
      </c>
      <c r="U20" s="181">
        <v>0</v>
      </c>
      <c r="V20" s="181">
        <v>0</v>
      </c>
      <c r="W20" s="181">
        <v>0</v>
      </c>
      <c r="X20" s="181">
        <v>0</v>
      </c>
      <c r="Y20" s="181">
        <v>0</v>
      </c>
      <c r="Z20" s="181">
        <v>0</v>
      </c>
      <c r="AA20" s="181">
        <v>0</v>
      </c>
      <c r="AB20" s="181">
        <v>0</v>
      </c>
      <c r="AC20" s="181">
        <v>8.8999125874125884</v>
      </c>
      <c r="AD20" s="181">
        <v>9.25590034965035</v>
      </c>
      <c r="AE20" s="181">
        <v>9.6263111888111901</v>
      </c>
      <c r="AF20" s="181">
        <v>10.011363636363637</v>
      </c>
      <c r="AG20" s="181">
        <v>10.411713286713287</v>
      </c>
      <c r="AH20" s="181">
        <v>0</v>
      </c>
      <c r="AI20" s="181">
        <v>0</v>
      </c>
      <c r="AJ20" s="181">
        <v>0</v>
      </c>
      <c r="AK20" s="181">
        <v>0</v>
      </c>
      <c r="AL20" s="181">
        <v>0</v>
      </c>
      <c r="AM20" s="953"/>
    </row>
    <row r="21" spans="1:39" s="90" customFormat="1">
      <c r="A21" s="987">
        <v>1</v>
      </c>
      <c r="B21" s="988" t="s">
        <v>1485</v>
      </c>
      <c r="C21" s="988"/>
      <c r="D21" s="977"/>
      <c r="E21" s="977"/>
      <c r="F21" s="977"/>
      <c r="G21" s="977"/>
      <c r="H21" s="977"/>
      <c r="I21" s="977"/>
      <c r="J21" s="977"/>
      <c r="K21" s="977"/>
      <c r="L21" s="979" t="s">
        <v>120</v>
      </c>
      <c r="M21" s="179" t="s">
        <v>354</v>
      </c>
      <c r="N21" s="942" t="s">
        <v>482</v>
      </c>
      <c r="O21" s="990">
        <v>1.8794999999999999</v>
      </c>
      <c r="P21" s="990">
        <v>4.166666666666667</v>
      </c>
      <c r="Q21" s="990">
        <v>0</v>
      </c>
      <c r="R21" s="990">
        <v>1.79</v>
      </c>
      <c r="S21" s="990">
        <v>4.3650793650793656</v>
      </c>
      <c r="T21" s="990">
        <v>0</v>
      </c>
      <c r="U21" s="990">
        <v>0</v>
      </c>
      <c r="V21" s="990">
        <v>0</v>
      </c>
      <c r="W21" s="990">
        <v>0</v>
      </c>
      <c r="X21" s="990">
        <v>0</v>
      </c>
      <c r="Y21" s="990">
        <v>0</v>
      </c>
      <c r="Z21" s="990">
        <v>0</v>
      </c>
      <c r="AA21" s="990">
        <v>0</v>
      </c>
      <c r="AB21" s="990">
        <v>0</v>
      </c>
      <c r="AC21" s="990">
        <v>1.8158730158730159</v>
      </c>
      <c r="AD21" s="990">
        <v>1.8158730158730159</v>
      </c>
      <c r="AE21" s="990">
        <v>1.8158730158730159</v>
      </c>
      <c r="AF21" s="990">
        <v>1.8158730158730159</v>
      </c>
      <c r="AG21" s="990">
        <v>1.8158730158730159</v>
      </c>
      <c r="AH21" s="990">
        <v>0</v>
      </c>
      <c r="AI21" s="990">
        <v>0</v>
      </c>
      <c r="AJ21" s="990">
        <v>0</v>
      </c>
      <c r="AK21" s="990">
        <v>0</v>
      </c>
      <c r="AL21" s="990">
        <v>0</v>
      </c>
      <c r="AM21" s="953"/>
    </row>
    <row r="22" spans="1:39" s="90" customFormat="1">
      <c r="A22" s="987">
        <v>1</v>
      </c>
      <c r="B22" s="988"/>
      <c r="C22" s="988"/>
      <c r="D22" s="977"/>
      <c r="E22" s="977"/>
      <c r="F22" s="977"/>
      <c r="G22" s="977"/>
      <c r="H22" s="977"/>
      <c r="I22" s="977"/>
      <c r="J22" s="991" t="s">
        <v>1027</v>
      </c>
      <c r="K22" s="977"/>
      <c r="L22" s="992"/>
      <c r="M22" s="993" t="s">
        <v>1123</v>
      </c>
      <c r="N22" s="994"/>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6"/>
    </row>
    <row r="23" spans="1:39" s="90" customFormat="1" ht="14.25">
      <c r="A23" s="842">
        <v>1</v>
      </c>
      <c r="B23" s="988" t="s">
        <v>1486</v>
      </c>
      <c r="C23" s="988" t="s">
        <v>1185</v>
      </c>
      <c r="D23" s="977"/>
      <c r="E23" s="977"/>
      <c r="F23" s="977"/>
      <c r="G23" s="977"/>
      <c r="H23" s="977"/>
      <c r="I23" s="977"/>
      <c r="J23" s="997" t="s">
        <v>179</v>
      </c>
      <c r="K23" s="808"/>
      <c r="L23" s="979" t="s">
        <v>179</v>
      </c>
      <c r="M23" s="998" t="s">
        <v>1185</v>
      </c>
      <c r="N23" s="959" t="s">
        <v>351</v>
      </c>
      <c r="O23" s="982">
        <v>347.98</v>
      </c>
      <c r="P23" s="982">
        <v>898.8</v>
      </c>
      <c r="Q23" s="982"/>
      <c r="R23" s="982">
        <v>379.87</v>
      </c>
      <c r="S23" s="982">
        <v>979</v>
      </c>
      <c r="T23" s="982">
        <v>0</v>
      </c>
      <c r="U23" s="982">
        <v>0</v>
      </c>
      <c r="V23" s="982">
        <v>0</v>
      </c>
      <c r="W23" s="982">
        <v>0</v>
      </c>
      <c r="X23" s="982"/>
      <c r="Y23" s="982"/>
      <c r="Z23" s="982"/>
      <c r="AA23" s="982"/>
      <c r="AB23" s="982"/>
      <c r="AC23" s="982">
        <v>407.26</v>
      </c>
      <c r="AD23" s="982">
        <v>423.55</v>
      </c>
      <c r="AE23" s="982">
        <v>440.5</v>
      </c>
      <c r="AF23" s="982">
        <v>458.12</v>
      </c>
      <c r="AG23" s="982">
        <v>476.44</v>
      </c>
      <c r="AH23" s="982"/>
      <c r="AI23" s="982"/>
      <c r="AJ23" s="982"/>
      <c r="AK23" s="982"/>
      <c r="AL23" s="982"/>
      <c r="AM23" s="953"/>
    </row>
    <row r="24" spans="1:39" s="90" customFormat="1">
      <c r="A24" s="842">
        <v>1</v>
      </c>
      <c r="B24" s="988" t="s">
        <v>1526</v>
      </c>
      <c r="C24" s="988" t="s">
        <v>1185</v>
      </c>
      <c r="D24" s="977"/>
      <c r="E24" s="977"/>
      <c r="F24" s="977"/>
      <c r="G24" s="977"/>
      <c r="H24" s="977"/>
      <c r="I24" s="977"/>
      <c r="J24" s="997"/>
      <c r="K24" s="977"/>
      <c r="L24" s="999" t="s">
        <v>1266</v>
      </c>
      <c r="M24" s="198" t="s">
        <v>1028</v>
      </c>
      <c r="N24" s="942" t="s">
        <v>486</v>
      </c>
      <c r="O24" s="980">
        <v>7.7143743903520452</v>
      </c>
      <c r="P24" s="980">
        <v>8.5599999999999987</v>
      </c>
      <c r="Q24" s="980">
        <v>0</v>
      </c>
      <c r="R24" s="980">
        <v>8.4213443291655583</v>
      </c>
      <c r="S24" s="980">
        <v>8.9</v>
      </c>
      <c r="T24" s="980">
        <v>0</v>
      </c>
      <c r="U24" s="980">
        <v>0</v>
      </c>
      <c r="V24" s="980">
        <v>0</v>
      </c>
      <c r="W24" s="980">
        <v>0</v>
      </c>
      <c r="X24" s="980">
        <v>0</v>
      </c>
      <c r="Y24" s="980">
        <v>0</v>
      </c>
      <c r="Z24" s="980">
        <v>0</v>
      </c>
      <c r="AA24" s="980">
        <v>0</v>
      </c>
      <c r="AB24" s="980">
        <v>0</v>
      </c>
      <c r="AC24" s="980">
        <v>8.8999125874125884</v>
      </c>
      <c r="AD24" s="980">
        <v>9.25590034965035</v>
      </c>
      <c r="AE24" s="980">
        <v>9.6263111888111901</v>
      </c>
      <c r="AF24" s="980">
        <v>10.011363636363637</v>
      </c>
      <c r="AG24" s="980">
        <v>10.411713286713287</v>
      </c>
      <c r="AH24" s="980">
        <v>0</v>
      </c>
      <c r="AI24" s="980">
        <v>0</v>
      </c>
      <c r="AJ24" s="980">
        <v>0</v>
      </c>
      <c r="AK24" s="980">
        <v>0</v>
      </c>
      <c r="AL24" s="980">
        <v>0</v>
      </c>
      <c r="AM24" s="953"/>
    </row>
    <row r="25" spans="1:39" s="90" customFormat="1">
      <c r="A25" s="842">
        <v>1</v>
      </c>
      <c r="B25" s="988" t="s">
        <v>1527</v>
      </c>
      <c r="C25" s="988" t="s">
        <v>1185</v>
      </c>
      <c r="D25" s="977"/>
      <c r="E25" s="977"/>
      <c r="F25" s="977"/>
      <c r="G25" s="977"/>
      <c r="H25" s="977"/>
      <c r="I25" s="977"/>
      <c r="J25" s="997"/>
      <c r="K25" s="977"/>
      <c r="L25" s="999" t="s">
        <v>1267</v>
      </c>
      <c r="M25" s="198" t="s">
        <v>1137</v>
      </c>
      <c r="N25" s="942" t="s">
        <v>1201</v>
      </c>
      <c r="O25" s="982">
        <v>45.107999999999997</v>
      </c>
      <c r="P25" s="982">
        <v>105</v>
      </c>
      <c r="Q25" s="982">
        <v>0</v>
      </c>
      <c r="R25" s="982">
        <v>45.107999999999997</v>
      </c>
      <c r="S25" s="982">
        <v>110</v>
      </c>
      <c r="T25" s="982">
        <v>0</v>
      </c>
      <c r="U25" s="982">
        <v>0</v>
      </c>
      <c r="V25" s="982">
        <v>0</v>
      </c>
      <c r="W25" s="982">
        <v>0</v>
      </c>
      <c r="X25" s="982"/>
      <c r="Y25" s="982"/>
      <c r="Z25" s="982"/>
      <c r="AA25" s="982"/>
      <c r="AB25" s="982"/>
      <c r="AC25" s="982">
        <v>45.76</v>
      </c>
      <c r="AD25" s="982">
        <v>45.76</v>
      </c>
      <c r="AE25" s="982">
        <v>45.76</v>
      </c>
      <c r="AF25" s="982">
        <v>45.76</v>
      </c>
      <c r="AG25" s="982">
        <v>45.76</v>
      </c>
      <c r="AH25" s="982"/>
      <c r="AI25" s="982"/>
      <c r="AJ25" s="982"/>
      <c r="AK25" s="982"/>
      <c r="AL25" s="982"/>
      <c r="AM25" s="953"/>
    </row>
    <row r="26" spans="1:39" s="90" customFormat="1">
      <c r="A26" s="987">
        <v>1</v>
      </c>
      <c r="B26" s="988"/>
      <c r="C26" s="988"/>
      <c r="D26" s="977"/>
      <c r="E26" s="977"/>
      <c r="F26" s="977"/>
      <c r="G26" s="977"/>
      <c r="H26" s="977"/>
      <c r="I26" s="977"/>
      <c r="J26" s="991" t="s">
        <v>1107</v>
      </c>
      <c r="K26" s="977"/>
      <c r="L26" s="992"/>
      <c r="M26" s="993" t="s">
        <v>1124</v>
      </c>
      <c r="N26" s="994"/>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6"/>
    </row>
    <row r="27" spans="1:39">
      <c r="A27" s="936"/>
      <c r="B27" s="936"/>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936"/>
      <c r="AF27" s="936"/>
      <c r="AG27" s="936"/>
      <c r="AH27" s="936"/>
      <c r="AI27" s="936"/>
      <c r="AJ27" s="936"/>
      <c r="AK27" s="936"/>
      <c r="AL27" s="936"/>
      <c r="AM27" s="936"/>
    </row>
    <row r="28" spans="1:39">
      <c r="A28" s="936"/>
      <c r="B28" s="936"/>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row>
    <row r="29" spans="1:39" ht="15" customHeight="1">
      <c r="A29" s="936"/>
      <c r="B29" s="936"/>
      <c r="C29" s="936"/>
      <c r="D29" s="936"/>
      <c r="E29" s="936"/>
      <c r="F29" s="936"/>
      <c r="G29" s="936"/>
      <c r="H29" s="936"/>
      <c r="I29" s="936"/>
      <c r="J29" s="936"/>
      <c r="K29" s="936"/>
      <c r="L29" s="968" t="s">
        <v>1425</v>
      </c>
      <c r="M29" s="968"/>
      <c r="N29" s="968"/>
      <c r="O29" s="968"/>
      <c r="P29" s="968"/>
      <c r="Q29" s="968"/>
      <c r="R29" s="968"/>
      <c r="S29" s="983"/>
      <c r="T29" s="983"/>
      <c r="U29" s="983"/>
      <c r="V29" s="983"/>
      <c r="W29" s="983"/>
      <c r="X29" s="983"/>
      <c r="Y29" s="983"/>
      <c r="Z29" s="983"/>
      <c r="AA29" s="983"/>
      <c r="AB29" s="983"/>
      <c r="AC29" s="983"/>
      <c r="AD29" s="983"/>
      <c r="AE29" s="983"/>
      <c r="AF29" s="983"/>
      <c r="AG29" s="983"/>
      <c r="AH29" s="983"/>
      <c r="AI29" s="983"/>
      <c r="AJ29" s="983"/>
      <c r="AK29" s="983"/>
      <c r="AL29" s="983"/>
      <c r="AM29" s="983"/>
    </row>
    <row r="30" spans="1:39" ht="15" customHeight="1">
      <c r="A30" s="936"/>
      <c r="B30" s="936"/>
      <c r="C30" s="936"/>
      <c r="D30" s="936"/>
      <c r="E30" s="936"/>
      <c r="F30" s="936"/>
      <c r="G30" s="936"/>
      <c r="H30" s="936"/>
      <c r="I30" s="936"/>
      <c r="J30" s="936"/>
      <c r="K30" s="808"/>
      <c r="L30" s="984" t="s">
        <v>3025</v>
      </c>
      <c r="M30" s="985"/>
      <c r="N30" s="985"/>
      <c r="O30" s="985"/>
      <c r="P30" s="985"/>
      <c r="Q30" s="985"/>
      <c r="R30" s="985"/>
      <c r="S30" s="986"/>
      <c r="T30" s="986"/>
      <c r="U30" s="986"/>
      <c r="V30" s="986"/>
      <c r="W30" s="986"/>
      <c r="X30" s="986"/>
      <c r="Y30" s="986"/>
      <c r="Z30" s="986"/>
      <c r="AA30" s="986"/>
      <c r="AB30" s="986"/>
      <c r="AC30" s="986"/>
      <c r="AD30" s="986"/>
      <c r="AE30" s="986"/>
      <c r="AF30" s="986"/>
      <c r="AG30" s="986"/>
      <c r="AH30" s="986"/>
      <c r="AI30" s="986"/>
      <c r="AJ30" s="986"/>
      <c r="AK30" s="986"/>
      <c r="AL30" s="986"/>
      <c r="AM30" s="986"/>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52" activePane="bottomRight" state="frozen"/>
      <selection activeCell="M11" sqref="M11"/>
      <selection pane="topRight" activeCell="M11" sqref="M11"/>
      <selection pane="bottomLeft" activeCell="M11" sqref="M11"/>
      <selection pane="bottomRight" activeCell="R79" sqref="R79"/>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1000"/>
      <c r="B1" s="1000"/>
      <c r="C1" s="1000"/>
      <c r="D1" s="1000"/>
      <c r="E1" s="1000"/>
      <c r="F1" s="1000"/>
      <c r="G1" s="1000"/>
      <c r="H1" s="1000"/>
      <c r="I1" s="1000"/>
      <c r="J1" s="1000"/>
      <c r="K1" s="1000"/>
      <c r="L1" s="1000"/>
      <c r="M1" s="1000"/>
      <c r="N1" s="1001"/>
      <c r="O1" s="1001">
        <v>2022</v>
      </c>
      <c r="P1" s="1001">
        <v>2022</v>
      </c>
      <c r="Q1" s="1001">
        <v>2022</v>
      </c>
      <c r="R1" s="1001">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1000"/>
    </row>
    <row r="2" spans="1:39" hidden="1">
      <c r="A2" s="1000"/>
      <c r="B2" s="1000"/>
      <c r="C2" s="1000"/>
      <c r="D2" s="1000"/>
      <c r="E2" s="1000"/>
      <c r="F2" s="1000"/>
      <c r="G2" s="1000"/>
      <c r="H2" s="1000"/>
      <c r="I2" s="1000"/>
      <c r="J2" s="1000"/>
      <c r="K2" s="1000"/>
      <c r="L2" s="1000"/>
      <c r="M2" s="1000"/>
      <c r="N2" s="1001"/>
      <c r="O2" s="1002" t="s">
        <v>267</v>
      </c>
      <c r="P2" s="1002" t="s">
        <v>305</v>
      </c>
      <c r="Q2" s="1002" t="s">
        <v>285</v>
      </c>
      <c r="R2" s="1002" t="s">
        <v>267</v>
      </c>
      <c r="S2" s="1002" t="s">
        <v>268</v>
      </c>
      <c r="T2" s="1002" t="s">
        <v>268</v>
      </c>
      <c r="U2" s="1002" t="s">
        <v>268</v>
      </c>
      <c r="V2" s="1002" t="s">
        <v>268</v>
      </c>
      <c r="W2" s="1002" t="s">
        <v>268</v>
      </c>
      <c r="X2" s="1002" t="s">
        <v>268</v>
      </c>
      <c r="Y2" s="1002" t="s">
        <v>268</v>
      </c>
      <c r="Z2" s="1002" t="s">
        <v>268</v>
      </c>
      <c r="AA2" s="1002" t="s">
        <v>268</v>
      </c>
      <c r="AB2" s="1002" t="s">
        <v>268</v>
      </c>
      <c r="AC2" s="1002" t="s">
        <v>267</v>
      </c>
      <c r="AD2" s="1002" t="s">
        <v>267</v>
      </c>
      <c r="AE2" s="1002" t="s">
        <v>267</v>
      </c>
      <c r="AF2" s="1002" t="s">
        <v>267</v>
      </c>
      <c r="AG2" s="1002" t="s">
        <v>267</v>
      </c>
      <c r="AH2" s="1002" t="s">
        <v>267</v>
      </c>
      <c r="AI2" s="1002" t="s">
        <v>267</v>
      </c>
      <c r="AJ2" s="1002" t="s">
        <v>267</v>
      </c>
      <c r="AK2" s="1002" t="s">
        <v>267</v>
      </c>
      <c r="AL2" s="1002" t="s">
        <v>267</v>
      </c>
      <c r="AM2" s="1000"/>
    </row>
    <row r="3" spans="1:39" hidden="1">
      <c r="A3" s="1000"/>
      <c r="B3" s="1000"/>
      <c r="C3" s="1000"/>
      <c r="D3" s="1000"/>
      <c r="E3" s="1000"/>
      <c r="F3" s="1000"/>
      <c r="G3" s="1000"/>
      <c r="H3" s="1000"/>
      <c r="I3" s="1000"/>
      <c r="J3" s="1000"/>
      <c r="K3" s="1000"/>
      <c r="L3" s="1000"/>
      <c r="M3" s="1000"/>
      <c r="N3" s="1001"/>
      <c r="O3" s="1001"/>
      <c r="P3" s="1001"/>
      <c r="Q3" s="1001"/>
      <c r="R3" s="1001"/>
      <c r="S3" s="936"/>
      <c r="T3" s="936"/>
      <c r="U3" s="936"/>
      <c r="V3" s="936"/>
      <c r="W3" s="936"/>
      <c r="X3" s="936"/>
      <c r="Y3" s="936"/>
      <c r="Z3" s="936"/>
      <c r="AA3" s="936"/>
      <c r="AB3" s="936"/>
      <c r="AC3" s="936"/>
      <c r="AD3" s="936"/>
      <c r="AE3" s="936"/>
      <c r="AF3" s="936"/>
      <c r="AG3" s="936"/>
      <c r="AH3" s="936"/>
      <c r="AI3" s="936"/>
      <c r="AJ3" s="936"/>
      <c r="AK3" s="936"/>
      <c r="AL3" s="936"/>
      <c r="AM3" s="1000"/>
    </row>
    <row r="4" spans="1:39" hidden="1">
      <c r="A4" s="1000"/>
      <c r="B4" s="1000"/>
      <c r="C4" s="1000"/>
      <c r="D4" s="1000"/>
      <c r="E4" s="1000"/>
      <c r="F4" s="1000"/>
      <c r="G4" s="1000"/>
      <c r="H4" s="1000"/>
      <c r="I4" s="1000"/>
      <c r="J4" s="1000"/>
      <c r="K4" s="1000"/>
      <c r="L4" s="1000"/>
      <c r="M4" s="1000"/>
      <c r="N4" s="1001"/>
      <c r="O4" s="1001"/>
      <c r="P4" s="1001"/>
      <c r="Q4" s="1001"/>
      <c r="R4" s="1001"/>
      <c r="S4" s="936"/>
      <c r="T4" s="936"/>
      <c r="U4" s="936"/>
      <c r="V4" s="936"/>
      <c r="W4" s="936"/>
      <c r="X4" s="936"/>
      <c r="Y4" s="936"/>
      <c r="Z4" s="936"/>
      <c r="AA4" s="936"/>
      <c r="AB4" s="936"/>
      <c r="AC4" s="936"/>
      <c r="AD4" s="936"/>
      <c r="AE4" s="936"/>
      <c r="AF4" s="936"/>
      <c r="AG4" s="936"/>
      <c r="AH4" s="936"/>
      <c r="AI4" s="936"/>
      <c r="AJ4" s="936"/>
      <c r="AK4" s="936"/>
      <c r="AL4" s="936"/>
      <c r="AM4" s="1000"/>
    </row>
    <row r="5" spans="1:39" hidden="1">
      <c r="A5" s="1000"/>
      <c r="B5" s="1000"/>
      <c r="C5" s="1000"/>
      <c r="D5" s="1000"/>
      <c r="E5" s="1000"/>
      <c r="F5" s="1000"/>
      <c r="G5" s="1000"/>
      <c r="H5" s="1000"/>
      <c r="I5" s="1000"/>
      <c r="J5" s="1000"/>
      <c r="K5" s="1000"/>
      <c r="L5" s="1000"/>
      <c r="M5" s="1000"/>
      <c r="N5" s="1001"/>
      <c r="O5" s="1001"/>
      <c r="P5" s="1001"/>
      <c r="Q5" s="1001"/>
      <c r="R5" s="1001"/>
      <c r="S5" s="936"/>
      <c r="T5" s="936"/>
      <c r="U5" s="936"/>
      <c r="V5" s="936"/>
      <c r="W5" s="936"/>
      <c r="X5" s="936"/>
      <c r="Y5" s="936"/>
      <c r="Z5" s="936"/>
      <c r="AA5" s="936"/>
      <c r="AB5" s="936"/>
      <c r="AC5" s="936"/>
      <c r="AD5" s="936"/>
      <c r="AE5" s="936"/>
      <c r="AF5" s="936"/>
      <c r="AG5" s="936"/>
      <c r="AH5" s="936"/>
      <c r="AI5" s="936"/>
      <c r="AJ5" s="936"/>
      <c r="AK5" s="936"/>
      <c r="AL5" s="936"/>
      <c r="AM5" s="1000"/>
    </row>
    <row r="6" spans="1:39" hidden="1">
      <c r="A6" s="1000"/>
      <c r="B6" s="1000"/>
      <c r="C6" s="1000"/>
      <c r="D6" s="1000"/>
      <c r="E6" s="1000"/>
      <c r="F6" s="1000"/>
      <c r="G6" s="1000"/>
      <c r="H6" s="1000"/>
      <c r="I6" s="1000"/>
      <c r="J6" s="1000"/>
      <c r="K6" s="1000"/>
      <c r="L6" s="1000"/>
      <c r="M6" s="1000"/>
      <c r="N6" s="1001"/>
      <c r="O6" s="1001"/>
      <c r="P6" s="1001"/>
      <c r="Q6" s="1001"/>
      <c r="R6" s="1001"/>
      <c r="S6" s="936"/>
      <c r="T6" s="936"/>
      <c r="U6" s="936"/>
      <c r="V6" s="936"/>
      <c r="W6" s="936"/>
      <c r="X6" s="936"/>
      <c r="Y6" s="936"/>
      <c r="Z6" s="936"/>
      <c r="AA6" s="936"/>
      <c r="AB6" s="936"/>
      <c r="AC6" s="936"/>
      <c r="AD6" s="936"/>
      <c r="AE6" s="936"/>
      <c r="AF6" s="936"/>
      <c r="AG6" s="936"/>
      <c r="AH6" s="936"/>
      <c r="AI6" s="936"/>
      <c r="AJ6" s="936"/>
      <c r="AK6" s="936"/>
      <c r="AL6" s="936"/>
      <c r="AM6" s="1000"/>
    </row>
    <row r="7" spans="1:39" hidden="1">
      <c r="A7" s="1000"/>
      <c r="B7" s="1000"/>
      <c r="C7" s="1000"/>
      <c r="D7" s="1000"/>
      <c r="E7" s="1000"/>
      <c r="F7" s="1000"/>
      <c r="G7" s="1000"/>
      <c r="H7" s="1000"/>
      <c r="I7" s="1000"/>
      <c r="J7" s="1000"/>
      <c r="K7" s="1000"/>
      <c r="L7" s="1000"/>
      <c r="M7" s="1000"/>
      <c r="N7" s="1001"/>
      <c r="O7" s="1001"/>
      <c r="P7" s="1001"/>
      <c r="Q7" s="1001"/>
      <c r="R7" s="1001"/>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1000"/>
    </row>
    <row r="8" spans="1:39" hidden="1">
      <c r="A8" s="1000"/>
      <c r="B8" s="1000"/>
      <c r="C8" s="1000"/>
      <c r="D8" s="1000"/>
      <c r="E8" s="1000"/>
      <c r="F8" s="1000"/>
      <c r="G8" s="1000"/>
      <c r="H8" s="1000"/>
      <c r="I8" s="1000"/>
      <c r="J8" s="1000"/>
      <c r="K8" s="1000"/>
      <c r="L8" s="1000"/>
      <c r="M8" s="1000"/>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0"/>
    </row>
    <row r="9" spans="1:39" hidden="1">
      <c r="A9" s="1000"/>
      <c r="B9" s="1000"/>
      <c r="C9" s="1000"/>
      <c r="D9" s="1000"/>
      <c r="E9" s="1000"/>
      <c r="F9" s="1000"/>
      <c r="G9" s="1000"/>
      <c r="H9" s="1000"/>
      <c r="I9" s="1000"/>
      <c r="J9" s="1000"/>
      <c r="K9" s="1000"/>
      <c r="L9" s="1000"/>
      <c r="M9" s="1000"/>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0"/>
    </row>
    <row r="10" spans="1:39" hidden="1">
      <c r="A10" s="1000"/>
      <c r="B10" s="1000"/>
      <c r="C10" s="1000"/>
      <c r="D10" s="1000"/>
      <c r="E10" s="1000"/>
      <c r="F10" s="1000"/>
      <c r="G10" s="1000"/>
      <c r="H10" s="1000"/>
      <c r="I10" s="1000"/>
      <c r="J10" s="1000"/>
      <c r="K10" s="1000"/>
      <c r="L10" s="1000"/>
      <c r="M10" s="1000"/>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0"/>
    </row>
    <row r="11" spans="1:39" ht="15" hidden="1" customHeight="1">
      <c r="A11" s="1000"/>
      <c r="B11" s="1000"/>
      <c r="C11" s="1000"/>
      <c r="D11" s="1000"/>
      <c r="E11" s="1000"/>
      <c r="F11" s="1000"/>
      <c r="G11" s="1000"/>
      <c r="H11" s="1000"/>
      <c r="I11" s="1000"/>
      <c r="J11" s="1000"/>
      <c r="K11" s="1000"/>
      <c r="L11" s="1000"/>
      <c r="M11" s="1003"/>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1"/>
      <c r="AI11" s="1001"/>
      <c r="AJ11" s="1001"/>
      <c r="AK11" s="1001"/>
      <c r="AL11" s="1001"/>
      <c r="AM11" s="1000"/>
    </row>
    <row r="12" spans="1:39" s="201" customFormat="1" ht="20.100000000000001" customHeight="1">
      <c r="A12" s="1004"/>
      <c r="B12" s="1004"/>
      <c r="C12" s="1004"/>
      <c r="D12" s="1004"/>
      <c r="E12" s="1004"/>
      <c r="F12" s="1004"/>
      <c r="G12" s="1004"/>
      <c r="H12" s="1004"/>
      <c r="I12" s="1004"/>
      <c r="J12" s="1004"/>
      <c r="K12" s="1004"/>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1004"/>
      <c r="B13" s="1004"/>
      <c r="C13" s="1004"/>
      <c r="D13" s="1004"/>
      <c r="E13" s="1004"/>
      <c r="F13" s="1004"/>
      <c r="G13" s="1004"/>
      <c r="H13" s="1004"/>
      <c r="I13" s="1004"/>
      <c r="J13" s="1004"/>
      <c r="K13" s="1004"/>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5"/>
      <c r="AM13" s="1004"/>
    </row>
    <row r="14" spans="1:39" ht="15" customHeight="1">
      <c r="A14" s="1000"/>
      <c r="B14" s="1000"/>
      <c r="C14" s="1000"/>
      <c r="D14" s="1000"/>
      <c r="E14" s="1000"/>
      <c r="F14" s="1000"/>
      <c r="G14" s="1000"/>
      <c r="H14" s="1000"/>
      <c r="I14" s="1000"/>
      <c r="J14" s="1000"/>
      <c r="K14" s="1000"/>
      <c r="L14" s="1006" t="s">
        <v>355</v>
      </c>
      <c r="M14" s="1007" t="s">
        <v>212</v>
      </c>
      <c r="N14" s="1006" t="s">
        <v>135</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1008" t="s">
        <v>304</v>
      </c>
    </row>
    <row r="15" spans="1:39" ht="50.1" customHeight="1">
      <c r="A15" s="1000"/>
      <c r="B15" s="1000"/>
      <c r="C15" s="1000"/>
      <c r="D15" s="1000"/>
      <c r="E15" s="1000"/>
      <c r="F15" s="1000"/>
      <c r="G15" s="1000"/>
      <c r="H15" s="1000"/>
      <c r="I15" s="1000"/>
      <c r="J15" s="1000"/>
      <c r="K15" s="1000"/>
      <c r="L15" s="1006"/>
      <c r="M15" s="1007"/>
      <c r="N15" s="1006"/>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1009"/>
    </row>
    <row r="16" spans="1:39">
      <c r="A16" s="946" t="s">
        <v>18</v>
      </c>
      <c r="B16" s="1000"/>
      <c r="C16" s="1000"/>
      <c r="D16" s="1000"/>
      <c r="E16" s="1000"/>
      <c r="F16" s="1000"/>
      <c r="G16" s="1000"/>
      <c r="H16" s="1000"/>
      <c r="I16" s="1000"/>
      <c r="J16" s="1000"/>
      <c r="K16" s="1000"/>
      <c r="L16" s="1010" t="s">
        <v>3035</v>
      </c>
      <c r="M16" s="840"/>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1011"/>
    </row>
    <row r="17" spans="1:39" s="93" customFormat="1" ht="22.5">
      <c r="A17" s="987">
        <v>1</v>
      </c>
      <c r="B17" s="1000" t="s">
        <v>1480</v>
      </c>
      <c r="C17" s="1012"/>
      <c r="D17" s="1012"/>
      <c r="E17" s="1012"/>
      <c r="F17" s="1012"/>
      <c r="G17" s="1012"/>
      <c r="H17" s="1012"/>
      <c r="I17" s="1012"/>
      <c r="J17" s="1012"/>
      <c r="K17" s="1012"/>
      <c r="L17" s="1013">
        <v>1</v>
      </c>
      <c r="M17" s="207" t="s">
        <v>356</v>
      </c>
      <c r="N17" s="959" t="s">
        <v>351</v>
      </c>
      <c r="O17" s="1014">
        <v>0</v>
      </c>
      <c r="P17" s="1014">
        <v>0</v>
      </c>
      <c r="Q17" s="1014">
        <v>0</v>
      </c>
      <c r="R17" s="1014">
        <v>0</v>
      </c>
      <c r="S17" s="1014">
        <v>0</v>
      </c>
      <c r="T17" s="1014">
        <v>0</v>
      </c>
      <c r="U17" s="1014">
        <v>0</v>
      </c>
      <c r="V17" s="1014">
        <v>0</v>
      </c>
      <c r="W17" s="1014">
        <v>0</v>
      </c>
      <c r="X17" s="1014">
        <v>0</v>
      </c>
      <c r="Y17" s="1014">
        <v>0</v>
      </c>
      <c r="Z17" s="1014">
        <v>0</v>
      </c>
      <c r="AA17" s="1014">
        <v>0</v>
      </c>
      <c r="AB17" s="1014">
        <v>0</v>
      </c>
      <c r="AC17" s="1014">
        <v>0</v>
      </c>
      <c r="AD17" s="1014">
        <v>0</v>
      </c>
      <c r="AE17" s="1014">
        <v>0</v>
      </c>
      <c r="AF17" s="1014">
        <v>0</v>
      </c>
      <c r="AG17" s="1014">
        <v>0</v>
      </c>
      <c r="AH17" s="1014">
        <v>0</v>
      </c>
      <c r="AI17" s="1014">
        <v>0</v>
      </c>
      <c r="AJ17" s="1014">
        <v>0</v>
      </c>
      <c r="AK17" s="1014">
        <v>0</v>
      </c>
      <c r="AL17" s="1014">
        <v>0</v>
      </c>
      <c r="AM17" s="953"/>
    </row>
    <row r="18" spans="1:39">
      <c r="A18" s="987">
        <v>1</v>
      </c>
      <c r="B18" s="1000" t="s">
        <v>1491</v>
      </c>
      <c r="C18" s="1000"/>
      <c r="D18" s="1000"/>
      <c r="E18" s="1000"/>
      <c r="F18" s="1000"/>
      <c r="G18" s="1000"/>
      <c r="H18" s="1000"/>
      <c r="I18" s="1000"/>
      <c r="J18" s="1000"/>
      <c r="K18" s="1000"/>
      <c r="L18" s="1015">
        <v>1.1000000000000001</v>
      </c>
      <c r="M18" s="211" t="s">
        <v>357</v>
      </c>
      <c r="N18" s="959" t="s">
        <v>351</v>
      </c>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953"/>
    </row>
    <row r="19" spans="1:39">
      <c r="A19" s="987">
        <v>1</v>
      </c>
      <c r="B19" s="1000" t="s">
        <v>1489</v>
      </c>
      <c r="C19" s="1000"/>
      <c r="D19" s="1000"/>
      <c r="E19" s="1000"/>
      <c r="F19" s="1000"/>
      <c r="G19" s="1000"/>
      <c r="H19" s="1000"/>
      <c r="I19" s="1000"/>
      <c r="J19" s="1000"/>
      <c r="K19" s="1000"/>
      <c r="L19" s="1015">
        <v>1.2</v>
      </c>
      <c r="M19" s="211" t="s">
        <v>358</v>
      </c>
      <c r="N19" s="959" t="s">
        <v>351</v>
      </c>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953"/>
    </row>
    <row r="20" spans="1:39">
      <c r="A20" s="987">
        <v>1</v>
      </c>
      <c r="B20" s="1000" t="s">
        <v>1490</v>
      </c>
      <c r="C20" s="1000"/>
      <c r="D20" s="1000"/>
      <c r="E20" s="1000"/>
      <c r="F20" s="1000"/>
      <c r="G20" s="1000"/>
      <c r="H20" s="1000"/>
      <c r="I20" s="1000"/>
      <c r="J20" s="1000"/>
      <c r="K20" s="1000"/>
      <c r="L20" s="1015">
        <v>1.3</v>
      </c>
      <c r="M20" s="211" t="s">
        <v>360</v>
      </c>
      <c r="N20" s="959" t="s">
        <v>351</v>
      </c>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953"/>
    </row>
    <row r="21" spans="1:39">
      <c r="A21" s="987">
        <v>1</v>
      </c>
      <c r="B21" s="1000" t="s">
        <v>1488</v>
      </c>
      <c r="C21" s="1000"/>
      <c r="D21" s="1000"/>
      <c r="E21" s="1000"/>
      <c r="F21" s="1000"/>
      <c r="G21" s="1000"/>
      <c r="H21" s="1000"/>
      <c r="I21" s="1000"/>
      <c r="J21" s="1000"/>
      <c r="K21" s="1000"/>
      <c r="L21" s="1015">
        <v>1.4</v>
      </c>
      <c r="M21" s="211" t="s">
        <v>362</v>
      </c>
      <c r="N21" s="959" t="s">
        <v>351</v>
      </c>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953"/>
    </row>
    <row r="22" spans="1:39">
      <c r="A22" s="987">
        <v>1</v>
      </c>
      <c r="B22" s="1000" t="s">
        <v>1551</v>
      </c>
      <c r="C22" s="1000"/>
      <c r="D22" s="1000"/>
      <c r="E22" s="1000"/>
      <c r="F22" s="1000"/>
      <c r="G22" s="1000"/>
      <c r="H22" s="1000"/>
      <c r="I22" s="1000"/>
      <c r="J22" s="1000"/>
      <c r="K22" s="1000"/>
      <c r="L22" s="1015">
        <v>1.5</v>
      </c>
      <c r="M22" s="211" t="s">
        <v>364</v>
      </c>
      <c r="N22" s="959" t="s">
        <v>351</v>
      </c>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6"/>
      <c r="AL22" s="1016"/>
      <c r="AM22" s="953"/>
    </row>
    <row r="23" spans="1:39" s="93" customFormat="1">
      <c r="A23" s="987">
        <v>1</v>
      </c>
      <c r="B23" s="1000" t="s">
        <v>1481</v>
      </c>
      <c r="C23" s="1012"/>
      <c r="D23" s="1012"/>
      <c r="E23" s="1012"/>
      <c r="F23" s="1012"/>
      <c r="G23" s="1012"/>
      <c r="H23" s="1012"/>
      <c r="I23" s="1012"/>
      <c r="J23" s="1012"/>
      <c r="K23" s="1012"/>
      <c r="L23" s="1013">
        <v>2</v>
      </c>
      <c r="M23" s="207" t="s">
        <v>365</v>
      </c>
      <c r="N23" s="959" t="s">
        <v>351</v>
      </c>
      <c r="O23" s="1014">
        <v>0</v>
      </c>
      <c r="P23" s="1014">
        <v>0</v>
      </c>
      <c r="Q23" s="1014">
        <v>0</v>
      </c>
      <c r="R23" s="1014">
        <v>0</v>
      </c>
      <c r="S23" s="1014">
        <v>0</v>
      </c>
      <c r="T23" s="1014">
        <v>0</v>
      </c>
      <c r="U23" s="1014">
        <v>0</v>
      </c>
      <c r="V23" s="1014">
        <v>0</v>
      </c>
      <c r="W23" s="1014">
        <v>0</v>
      </c>
      <c r="X23" s="1014">
        <v>0</v>
      </c>
      <c r="Y23" s="1014">
        <v>0</v>
      </c>
      <c r="Z23" s="1014">
        <v>0</v>
      </c>
      <c r="AA23" s="1014">
        <v>0</v>
      </c>
      <c r="AB23" s="1014">
        <v>0</v>
      </c>
      <c r="AC23" s="1014">
        <v>0</v>
      </c>
      <c r="AD23" s="1014">
        <v>0</v>
      </c>
      <c r="AE23" s="1014">
        <v>0</v>
      </c>
      <c r="AF23" s="1014">
        <v>0</v>
      </c>
      <c r="AG23" s="1014">
        <v>0</v>
      </c>
      <c r="AH23" s="1014">
        <v>0</v>
      </c>
      <c r="AI23" s="1014">
        <v>0</v>
      </c>
      <c r="AJ23" s="1014">
        <v>0</v>
      </c>
      <c r="AK23" s="1014">
        <v>0</v>
      </c>
      <c r="AL23" s="1014">
        <v>0</v>
      </c>
      <c r="AM23" s="953"/>
    </row>
    <row r="24" spans="1:39">
      <c r="A24" s="987">
        <v>1</v>
      </c>
      <c r="B24" s="1000" t="s">
        <v>1492</v>
      </c>
      <c r="C24" s="1000"/>
      <c r="D24" s="1000"/>
      <c r="E24" s="1000"/>
      <c r="F24" s="1000"/>
      <c r="G24" s="1000"/>
      <c r="H24" s="1000"/>
      <c r="I24" s="1000"/>
      <c r="J24" s="1000"/>
      <c r="K24" s="1000"/>
      <c r="L24" s="1015">
        <v>2.1</v>
      </c>
      <c r="M24" s="211" t="s">
        <v>357</v>
      </c>
      <c r="N24" s="959" t="s">
        <v>351</v>
      </c>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953"/>
    </row>
    <row r="25" spans="1:39">
      <c r="A25" s="987">
        <v>1</v>
      </c>
      <c r="B25" s="1000" t="s">
        <v>1493</v>
      </c>
      <c r="C25" s="1000"/>
      <c r="D25" s="1000"/>
      <c r="E25" s="1000"/>
      <c r="F25" s="1000"/>
      <c r="G25" s="1000"/>
      <c r="H25" s="1000"/>
      <c r="I25" s="1000"/>
      <c r="J25" s="1000"/>
      <c r="K25" s="1000"/>
      <c r="L25" s="1015">
        <v>2.2000000000000002</v>
      </c>
      <c r="M25" s="211" t="s">
        <v>358</v>
      </c>
      <c r="N25" s="959" t="s">
        <v>351</v>
      </c>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953"/>
    </row>
    <row r="26" spans="1:39">
      <c r="A26" s="987">
        <v>1</v>
      </c>
      <c r="B26" s="1000" t="s">
        <v>1552</v>
      </c>
      <c r="C26" s="1000"/>
      <c r="D26" s="1000"/>
      <c r="E26" s="1000"/>
      <c r="F26" s="1000"/>
      <c r="G26" s="1000"/>
      <c r="H26" s="1000"/>
      <c r="I26" s="1000"/>
      <c r="J26" s="1000"/>
      <c r="K26" s="1000"/>
      <c r="L26" s="1015">
        <v>2.2999999999999998</v>
      </c>
      <c r="M26" s="211" t="s">
        <v>360</v>
      </c>
      <c r="N26" s="959" t="s">
        <v>351</v>
      </c>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953"/>
    </row>
    <row r="27" spans="1:39">
      <c r="A27" s="987">
        <v>1</v>
      </c>
      <c r="B27" s="1000" t="s">
        <v>1553</v>
      </c>
      <c r="C27" s="1000"/>
      <c r="D27" s="1000"/>
      <c r="E27" s="1000"/>
      <c r="F27" s="1000"/>
      <c r="G27" s="1000"/>
      <c r="H27" s="1000"/>
      <c r="I27" s="1000"/>
      <c r="J27" s="1000"/>
      <c r="K27" s="1000"/>
      <c r="L27" s="1015">
        <v>2.4</v>
      </c>
      <c r="M27" s="211" t="s">
        <v>362</v>
      </c>
      <c r="N27" s="959" t="s">
        <v>351</v>
      </c>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6"/>
      <c r="AM27" s="953"/>
    </row>
    <row r="28" spans="1:39">
      <c r="A28" s="987">
        <v>1</v>
      </c>
      <c r="B28" s="1000" t="s">
        <v>1554</v>
      </c>
      <c r="C28" s="1000"/>
      <c r="D28" s="1000"/>
      <c r="E28" s="1000"/>
      <c r="F28" s="1000"/>
      <c r="G28" s="1000"/>
      <c r="H28" s="1000"/>
      <c r="I28" s="1000"/>
      <c r="J28" s="1000"/>
      <c r="K28" s="1000"/>
      <c r="L28" s="1015">
        <v>2.5</v>
      </c>
      <c r="M28" s="211" t="s">
        <v>364</v>
      </c>
      <c r="N28" s="959" t="s">
        <v>351</v>
      </c>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953"/>
    </row>
    <row r="29" spans="1:39" s="93" customFormat="1">
      <c r="A29" s="987">
        <v>1</v>
      </c>
      <c r="B29" s="1000" t="s">
        <v>1483</v>
      </c>
      <c r="C29" s="1012"/>
      <c r="D29" s="1012"/>
      <c r="E29" s="1012"/>
      <c r="F29" s="1012"/>
      <c r="G29" s="1012"/>
      <c r="H29" s="1012"/>
      <c r="I29" s="1012"/>
      <c r="J29" s="1012"/>
      <c r="K29" s="1012"/>
      <c r="L29" s="1013">
        <v>3</v>
      </c>
      <c r="M29" s="207" t="s">
        <v>367</v>
      </c>
      <c r="N29" s="959" t="s">
        <v>351</v>
      </c>
      <c r="O29" s="1014">
        <v>0</v>
      </c>
      <c r="P29" s="1014">
        <v>0</v>
      </c>
      <c r="Q29" s="1014">
        <v>0</v>
      </c>
      <c r="R29" s="1014">
        <v>0</v>
      </c>
      <c r="S29" s="1014">
        <v>0</v>
      </c>
      <c r="T29" s="1014">
        <v>0</v>
      </c>
      <c r="U29" s="1014">
        <v>0</v>
      </c>
      <c r="V29" s="1014">
        <v>0</v>
      </c>
      <c r="W29" s="1014">
        <v>0</v>
      </c>
      <c r="X29" s="1014">
        <v>0</v>
      </c>
      <c r="Y29" s="1014">
        <v>0</v>
      </c>
      <c r="Z29" s="1014">
        <v>0</v>
      </c>
      <c r="AA29" s="1014">
        <v>0</v>
      </c>
      <c r="AB29" s="1014">
        <v>0</v>
      </c>
      <c r="AC29" s="1014">
        <v>0</v>
      </c>
      <c r="AD29" s="1014">
        <v>0</v>
      </c>
      <c r="AE29" s="1014">
        <v>0</v>
      </c>
      <c r="AF29" s="1014">
        <v>0</v>
      </c>
      <c r="AG29" s="1014">
        <v>0</v>
      </c>
      <c r="AH29" s="1014">
        <v>0</v>
      </c>
      <c r="AI29" s="1014">
        <v>0</v>
      </c>
      <c r="AJ29" s="1014">
        <v>0</v>
      </c>
      <c r="AK29" s="1014">
        <v>0</v>
      </c>
      <c r="AL29" s="1014">
        <v>0</v>
      </c>
      <c r="AM29" s="953"/>
    </row>
    <row r="30" spans="1:39">
      <c r="A30" s="987">
        <v>1</v>
      </c>
      <c r="B30" s="1000" t="s">
        <v>1548</v>
      </c>
      <c r="C30" s="1000"/>
      <c r="D30" s="1000"/>
      <c r="E30" s="1000"/>
      <c r="F30" s="1000"/>
      <c r="G30" s="1000"/>
      <c r="H30" s="1000"/>
      <c r="I30" s="1000"/>
      <c r="J30" s="1000"/>
      <c r="K30" s="1000"/>
      <c r="L30" s="1015">
        <v>3.1</v>
      </c>
      <c r="M30" s="211" t="s">
        <v>357</v>
      </c>
      <c r="N30" s="959" t="s">
        <v>351</v>
      </c>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953"/>
    </row>
    <row r="31" spans="1:39">
      <c r="A31" s="987">
        <v>1</v>
      </c>
      <c r="B31" s="1000" t="s">
        <v>1550</v>
      </c>
      <c r="C31" s="1000"/>
      <c r="D31" s="1000"/>
      <c r="E31" s="1000"/>
      <c r="F31" s="1000"/>
      <c r="G31" s="1000"/>
      <c r="H31" s="1000"/>
      <c r="I31" s="1000"/>
      <c r="J31" s="1000"/>
      <c r="K31" s="1000"/>
      <c r="L31" s="1015">
        <v>3.2</v>
      </c>
      <c r="M31" s="211" t="s">
        <v>358</v>
      </c>
      <c r="N31" s="959" t="s">
        <v>351</v>
      </c>
      <c r="O31" s="1016"/>
      <c r="P31" s="1016"/>
      <c r="Q31" s="1016"/>
      <c r="R31" s="1016"/>
      <c r="S31" s="1016"/>
      <c r="T31" s="1016"/>
      <c r="U31" s="1016"/>
      <c r="V31" s="1016"/>
      <c r="W31" s="1016"/>
      <c r="X31" s="1016"/>
      <c r="Y31" s="1016"/>
      <c r="Z31" s="1016"/>
      <c r="AA31" s="1016"/>
      <c r="AB31" s="1016"/>
      <c r="AC31" s="1016"/>
      <c r="AD31" s="1016"/>
      <c r="AE31" s="1016"/>
      <c r="AF31" s="1016"/>
      <c r="AG31" s="1016"/>
      <c r="AH31" s="1016"/>
      <c r="AI31" s="1016"/>
      <c r="AJ31" s="1016"/>
      <c r="AK31" s="1016"/>
      <c r="AL31" s="1016"/>
      <c r="AM31" s="953"/>
    </row>
    <row r="32" spans="1:39">
      <c r="A32" s="987">
        <v>1</v>
      </c>
      <c r="B32" s="1000" t="s">
        <v>1555</v>
      </c>
      <c r="C32" s="1000"/>
      <c r="D32" s="1000"/>
      <c r="E32" s="1000"/>
      <c r="F32" s="1000"/>
      <c r="G32" s="1000"/>
      <c r="H32" s="1000"/>
      <c r="I32" s="1000"/>
      <c r="J32" s="1000"/>
      <c r="K32" s="1000"/>
      <c r="L32" s="1015">
        <v>3.3</v>
      </c>
      <c r="M32" s="211" t="s">
        <v>360</v>
      </c>
      <c r="N32" s="959" t="s">
        <v>351</v>
      </c>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953"/>
    </row>
    <row r="33" spans="1:39">
      <c r="A33" s="987">
        <v>1</v>
      </c>
      <c r="B33" s="1000" t="s">
        <v>1556</v>
      </c>
      <c r="C33" s="1000"/>
      <c r="D33" s="1000"/>
      <c r="E33" s="1000"/>
      <c r="F33" s="1000"/>
      <c r="G33" s="1000"/>
      <c r="H33" s="1000"/>
      <c r="I33" s="1000"/>
      <c r="J33" s="1000"/>
      <c r="K33" s="1000"/>
      <c r="L33" s="1015">
        <v>3.4</v>
      </c>
      <c r="M33" s="211" t="s">
        <v>362</v>
      </c>
      <c r="N33" s="959" t="s">
        <v>351</v>
      </c>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953"/>
    </row>
    <row r="34" spans="1:39">
      <c r="A34" s="987">
        <v>1</v>
      </c>
      <c r="B34" s="1000" t="s">
        <v>1557</v>
      </c>
      <c r="C34" s="1000"/>
      <c r="D34" s="1000"/>
      <c r="E34" s="1000"/>
      <c r="F34" s="1000"/>
      <c r="G34" s="1000"/>
      <c r="H34" s="1000"/>
      <c r="I34" s="1000"/>
      <c r="J34" s="1000"/>
      <c r="K34" s="1000"/>
      <c r="L34" s="1015">
        <v>3.5</v>
      </c>
      <c r="M34" s="211" t="s">
        <v>364</v>
      </c>
      <c r="N34" s="959" t="s">
        <v>351</v>
      </c>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953"/>
    </row>
    <row r="35" spans="1:39" s="93" customFormat="1" ht="22.5">
      <c r="A35" s="987">
        <v>1</v>
      </c>
      <c r="B35" s="1000" t="s">
        <v>1484</v>
      </c>
      <c r="C35" s="1012"/>
      <c r="D35" s="1012"/>
      <c r="E35" s="1012"/>
      <c r="F35" s="1012"/>
      <c r="G35" s="1012"/>
      <c r="H35" s="1012"/>
      <c r="I35" s="1012"/>
      <c r="J35" s="1012"/>
      <c r="K35" s="1012"/>
      <c r="L35" s="1013">
        <v>4</v>
      </c>
      <c r="M35" s="207" t="s">
        <v>371</v>
      </c>
      <c r="N35" s="959" t="s">
        <v>351</v>
      </c>
      <c r="O35" s="1014">
        <v>0</v>
      </c>
      <c r="P35" s="1014">
        <v>0</v>
      </c>
      <c r="Q35" s="1014">
        <v>0</v>
      </c>
      <c r="R35" s="1014">
        <v>0</v>
      </c>
      <c r="S35" s="1014">
        <v>0</v>
      </c>
      <c r="T35" s="1014">
        <v>0</v>
      </c>
      <c r="U35" s="1014">
        <v>0</v>
      </c>
      <c r="V35" s="1014">
        <v>0</v>
      </c>
      <c r="W35" s="1014">
        <v>0</v>
      </c>
      <c r="X35" s="1014">
        <v>0</v>
      </c>
      <c r="Y35" s="1014">
        <v>0</v>
      </c>
      <c r="Z35" s="1014">
        <v>0</v>
      </c>
      <c r="AA35" s="1014">
        <v>0</v>
      </c>
      <c r="AB35" s="1014">
        <v>0</v>
      </c>
      <c r="AC35" s="1014">
        <v>0</v>
      </c>
      <c r="AD35" s="1014">
        <v>0</v>
      </c>
      <c r="AE35" s="1014">
        <v>0</v>
      </c>
      <c r="AF35" s="1014">
        <v>0</v>
      </c>
      <c r="AG35" s="1014">
        <v>0</v>
      </c>
      <c r="AH35" s="1014">
        <v>0</v>
      </c>
      <c r="AI35" s="1014">
        <v>0</v>
      </c>
      <c r="AJ35" s="1014">
        <v>0</v>
      </c>
      <c r="AK35" s="1014">
        <v>0</v>
      </c>
      <c r="AL35" s="1014">
        <v>0</v>
      </c>
      <c r="AM35" s="953"/>
    </row>
    <row r="36" spans="1:39">
      <c r="A36" s="987">
        <v>1</v>
      </c>
      <c r="B36" s="1000" t="s">
        <v>1499</v>
      </c>
      <c r="C36" s="1000"/>
      <c r="D36" s="1000"/>
      <c r="E36" s="1000"/>
      <c r="F36" s="1000"/>
      <c r="G36" s="1000"/>
      <c r="H36" s="1000"/>
      <c r="I36" s="1000"/>
      <c r="J36" s="1000"/>
      <c r="K36" s="1000"/>
      <c r="L36" s="1015">
        <v>4.0999999999999996</v>
      </c>
      <c r="M36" s="211" t="s">
        <v>357</v>
      </c>
      <c r="N36" s="959" t="s">
        <v>351</v>
      </c>
      <c r="O36" s="1016">
        <v>0</v>
      </c>
      <c r="P36" s="1016">
        <v>0</v>
      </c>
      <c r="Q36" s="1016">
        <v>0</v>
      </c>
      <c r="R36" s="1016">
        <v>0</v>
      </c>
      <c r="S36" s="1016">
        <v>0</v>
      </c>
      <c r="T36" s="1016">
        <v>0</v>
      </c>
      <c r="U36" s="1016">
        <v>0</v>
      </c>
      <c r="V36" s="1016">
        <v>0</v>
      </c>
      <c r="W36" s="1016">
        <v>0</v>
      </c>
      <c r="X36" s="1016">
        <v>0</v>
      </c>
      <c r="Y36" s="1016">
        <v>0</v>
      </c>
      <c r="Z36" s="1016">
        <v>0</v>
      </c>
      <c r="AA36" s="1016">
        <v>0</v>
      </c>
      <c r="AB36" s="1016">
        <v>0</v>
      </c>
      <c r="AC36" s="1016">
        <v>0</v>
      </c>
      <c r="AD36" s="1016">
        <v>0</v>
      </c>
      <c r="AE36" s="1016">
        <v>0</v>
      </c>
      <c r="AF36" s="1016">
        <v>0</v>
      </c>
      <c r="AG36" s="1016">
        <v>0</v>
      </c>
      <c r="AH36" s="1016">
        <v>0</v>
      </c>
      <c r="AI36" s="1016">
        <v>0</v>
      </c>
      <c r="AJ36" s="1016">
        <v>0</v>
      </c>
      <c r="AK36" s="1016">
        <v>0</v>
      </c>
      <c r="AL36" s="1016">
        <v>0</v>
      </c>
      <c r="AM36" s="953"/>
    </row>
    <row r="37" spans="1:39">
      <c r="A37" s="987">
        <v>1</v>
      </c>
      <c r="B37" s="1000" t="s">
        <v>1500</v>
      </c>
      <c r="C37" s="1000"/>
      <c r="D37" s="1000"/>
      <c r="E37" s="1000"/>
      <c r="F37" s="1000"/>
      <c r="G37" s="1000"/>
      <c r="H37" s="1000"/>
      <c r="I37" s="1000"/>
      <c r="J37" s="1000"/>
      <c r="K37" s="1000"/>
      <c r="L37" s="1015">
        <v>4.2</v>
      </c>
      <c r="M37" s="211" t="s">
        <v>358</v>
      </c>
      <c r="N37" s="959" t="s">
        <v>351</v>
      </c>
      <c r="O37" s="1016">
        <v>0</v>
      </c>
      <c r="P37" s="1016">
        <v>0</v>
      </c>
      <c r="Q37" s="1016">
        <v>0</v>
      </c>
      <c r="R37" s="1016">
        <v>0</v>
      </c>
      <c r="S37" s="1016">
        <v>0</v>
      </c>
      <c r="T37" s="1016">
        <v>0</v>
      </c>
      <c r="U37" s="1016">
        <v>0</v>
      </c>
      <c r="V37" s="1016">
        <v>0</v>
      </c>
      <c r="W37" s="1016">
        <v>0</v>
      </c>
      <c r="X37" s="1016">
        <v>0</v>
      </c>
      <c r="Y37" s="1016">
        <v>0</v>
      </c>
      <c r="Z37" s="1016">
        <v>0</v>
      </c>
      <c r="AA37" s="1016">
        <v>0</v>
      </c>
      <c r="AB37" s="1016">
        <v>0</v>
      </c>
      <c r="AC37" s="1016">
        <v>0</v>
      </c>
      <c r="AD37" s="1016">
        <v>0</v>
      </c>
      <c r="AE37" s="1016">
        <v>0</v>
      </c>
      <c r="AF37" s="1016">
        <v>0</v>
      </c>
      <c r="AG37" s="1016">
        <v>0</v>
      </c>
      <c r="AH37" s="1016">
        <v>0</v>
      </c>
      <c r="AI37" s="1016">
        <v>0</v>
      </c>
      <c r="AJ37" s="1016">
        <v>0</v>
      </c>
      <c r="AK37" s="1016">
        <v>0</v>
      </c>
      <c r="AL37" s="1016">
        <v>0</v>
      </c>
      <c r="AM37" s="953"/>
    </row>
    <row r="38" spans="1:39">
      <c r="A38" s="987">
        <v>1</v>
      </c>
      <c r="B38" s="1000" t="s">
        <v>1501</v>
      </c>
      <c r="C38" s="1000"/>
      <c r="D38" s="1000"/>
      <c r="E38" s="1000"/>
      <c r="F38" s="1000"/>
      <c r="G38" s="1000"/>
      <c r="H38" s="1000"/>
      <c r="I38" s="1000"/>
      <c r="J38" s="1000"/>
      <c r="K38" s="1000"/>
      <c r="L38" s="1015">
        <v>4.3</v>
      </c>
      <c r="M38" s="211" t="s">
        <v>360</v>
      </c>
      <c r="N38" s="959" t="s">
        <v>351</v>
      </c>
      <c r="O38" s="1016">
        <v>0</v>
      </c>
      <c r="P38" s="1016">
        <v>0</v>
      </c>
      <c r="Q38" s="1016">
        <v>0</v>
      </c>
      <c r="R38" s="1016">
        <v>0</v>
      </c>
      <c r="S38" s="1016">
        <v>0</v>
      </c>
      <c r="T38" s="1016">
        <v>0</v>
      </c>
      <c r="U38" s="1016">
        <v>0</v>
      </c>
      <c r="V38" s="1016">
        <v>0</v>
      </c>
      <c r="W38" s="1016">
        <v>0</v>
      </c>
      <c r="X38" s="1016">
        <v>0</v>
      </c>
      <c r="Y38" s="1016">
        <v>0</v>
      </c>
      <c r="Z38" s="1016">
        <v>0</v>
      </c>
      <c r="AA38" s="1016">
        <v>0</v>
      </c>
      <c r="AB38" s="1016">
        <v>0</v>
      </c>
      <c r="AC38" s="1016">
        <v>0</v>
      </c>
      <c r="AD38" s="1016">
        <v>0</v>
      </c>
      <c r="AE38" s="1016">
        <v>0</v>
      </c>
      <c r="AF38" s="1016">
        <v>0</v>
      </c>
      <c r="AG38" s="1016">
        <v>0</v>
      </c>
      <c r="AH38" s="1016">
        <v>0</v>
      </c>
      <c r="AI38" s="1016">
        <v>0</v>
      </c>
      <c r="AJ38" s="1016">
        <v>0</v>
      </c>
      <c r="AK38" s="1016">
        <v>0</v>
      </c>
      <c r="AL38" s="1016">
        <v>0</v>
      </c>
      <c r="AM38" s="953"/>
    </row>
    <row r="39" spans="1:39">
      <c r="A39" s="987">
        <v>1</v>
      </c>
      <c r="B39" s="1000" t="s">
        <v>1558</v>
      </c>
      <c r="C39" s="1000"/>
      <c r="D39" s="1000"/>
      <c r="E39" s="1000"/>
      <c r="F39" s="1000"/>
      <c r="G39" s="1000"/>
      <c r="H39" s="1000"/>
      <c r="I39" s="1000"/>
      <c r="J39" s="1000"/>
      <c r="K39" s="1000"/>
      <c r="L39" s="1015">
        <v>4.4000000000000004</v>
      </c>
      <c r="M39" s="211" t="s">
        <v>362</v>
      </c>
      <c r="N39" s="959" t="s">
        <v>351</v>
      </c>
      <c r="O39" s="1016">
        <v>0</v>
      </c>
      <c r="P39" s="1016">
        <v>0</v>
      </c>
      <c r="Q39" s="1016">
        <v>0</v>
      </c>
      <c r="R39" s="1016">
        <v>0</v>
      </c>
      <c r="S39" s="1016">
        <v>0</v>
      </c>
      <c r="T39" s="1016">
        <v>0</v>
      </c>
      <c r="U39" s="1016">
        <v>0</v>
      </c>
      <c r="V39" s="1016">
        <v>0</v>
      </c>
      <c r="W39" s="1016">
        <v>0</v>
      </c>
      <c r="X39" s="1016">
        <v>0</v>
      </c>
      <c r="Y39" s="1016">
        <v>0</v>
      </c>
      <c r="Z39" s="1016">
        <v>0</v>
      </c>
      <c r="AA39" s="1016">
        <v>0</v>
      </c>
      <c r="AB39" s="1016">
        <v>0</v>
      </c>
      <c r="AC39" s="1016">
        <v>0</v>
      </c>
      <c r="AD39" s="1016">
        <v>0</v>
      </c>
      <c r="AE39" s="1016">
        <v>0</v>
      </c>
      <c r="AF39" s="1016">
        <v>0</v>
      </c>
      <c r="AG39" s="1016">
        <v>0</v>
      </c>
      <c r="AH39" s="1016">
        <v>0</v>
      </c>
      <c r="AI39" s="1016">
        <v>0</v>
      </c>
      <c r="AJ39" s="1016">
        <v>0</v>
      </c>
      <c r="AK39" s="1016">
        <v>0</v>
      </c>
      <c r="AL39" s="1016">
        <v>0</v>
      </c>
      <c r="AM39" s="953"/>
    </row>
    <row r="40" spans="1:39">
      <c r="A40" s="987">
        <v>1</v>
      </c>
      <c r="B40" s="1000" t="s">
        <v>1559</v>
      </c>
      <c r="C40" s="1000"/>
      <c r="D40" s="1000"/>
      <c r="E40" s="1000"/>
      <c r="F40" s="1000"/>
      <c r="G40" s="1000"/>
      <c r="H40" s="1000"/>
      <c r="I40" s="1000"/>
      <c r="J40" s="1000"/>
      <c r="K40" s="1000"/>
      <c r="L40" s="1015">
        <v>4.5</v>
      </c>
      <c r="M40" s="211" t="s">
        <v>364</v>
      </c>
      <c r="N40" s="959" t="s">
        <v>351</v>
      </c>
      <c r="O40" s="1016">
        <v>0</v>
      </c>
      <c r="P40" s="1016">
        <v>0</v>
      </c>
      <c r="Q40" s="1016">
        <v>0</v>
      </c>
      <c r="R40" s="1016">
        <v>0</v>
      </c>
      <c r="S40" s="1016">
        <v>0</v>
      </c>
      <c r="T40" s="1016">
        <v>0</v>
      </c>
      <c r="U40" s="1016">
        <v>0</v>
      </c>
      <c r="V40" s="1016">
        <v>0</v>
      </c>
      <c r="W40" s="1016">
        <v>0</v>
      </c>
      <c r="X40" s="1016">
        <v>0</v>
      </c>
      <c r="Y40" s="1016">
        <v>0</v>
      </c>
      <c r="Z40" s="1016">
        <v>0</v>
      </c>
      <c r="AA40" s="1016">
        <v>0</v>
      </c>
      <c r="AB40" s="1016">
        <v>0</v>
      </c>
      <c r="AC40" s="1016">
        <v>0</v>
      </c>
      <c r="AD40" s="1016">
        <v>0</v>
      </c>
      <c r="AE40" s="1016">
        <v>0</v>
      </c>
      <c r="AF40" s="1016">
        <v>0</v>
      </c>
      <c r="AG40" s="1016">
        <v>0</v>
      </c>
      <c r="AH40" s="1016">
        <v>0</v>
      </c>
      <c r="AI40" s="1016">
        <v>0</v>
      </c>
      <c r="AJ40" s="1016">
        <v>0</v>
      </c>
      <c r="AK40" s="1016">
        <v>0</v>
      </c>
      <c r="AL40" s="1016">
        <v>0</v>
      </c>
      <c r="AM40" s="953"/>
    </row>
    <row r="41" spans="1:39" s="93" customFormat="1">
      <c r="A41" s="987">
        <v>1</v>
      </c>
      <c r="B41" s="1000" t="s">
        <v>1485</v>
      </c>
      <c r="C41" s="1012"/>
      <c r="D41" s="1012"/>
      <c r="E41" s="1012"/>
      <c r="F41" s="1012"/>
      <c r="G41" s="1012"/>
      <c r="H41" s="1012"/>
      <c r="I41" s="1012"/>
      <c r="J41" s="1012"/>
      <c r="K41" s="1012"/>
      <c r="L41" s="1013">
        <v>5</v>
      </c>
      <c r="M41" s="207" t="s">
        <v>376</v>
      </c>
      <c r="N41" s="959" t="s">
        <v>351</v>
      </c>
      <c r="O41" s="1014">
        <v>0</v>
      </c>
      <c r="P41" s="1014">
        <v>0</v>
      </c>
      <c r="Q41" s="1014">
        <v>0</v>
      </c>
      <c r="R41" s="1014">
        <v>0</v>
      </c>
      <c r="S41" s="1014">
        <v>0</v>
      </c>
      <c r="T41" s="1014">
        <v>0</v>
      </c>
      <c r="U41" s="1014">
        <v>0</v>
      </c>
      <c r="V41" s="1014">
        <v>0</v>
      </c>
      <c r="W41" s="1014">
        <v>0</v>
      </c>
      <c r="X41" s="1014">
        <v>0</v>
      </c>
      <c r="Y41" s="1014">
        <v>0</v>
      </c>
      <c r="Z41" s="1014">
        <v>0</v>
      </c>
      <c r="AA41" s="1014">
        <v>0</v>
      </c>
      <c r="AB41" s="1014">
        <v>0</v>
      </c>
      <c r="AC41" s="1014">
        <v>0</v>
      </c>
      <c r="AD41" s="1014">
        <v>0</v>
      </c>
      <c r="AE41" s="1014">
        <v>0</v>
      </c>
      <c r="AF41" s="1014">
        <v>0</v>
      </c>
      <c r="AG41" s="1014">
        <v>0</v>
      </c>
      <c r="AH41" s="1014">
        <v>0</v>
      </c>
      <c r="AI41" s="1014">
        <v>0</v>
      </c>
      <c r="AJ41" s="1014">
        <v>0</v>
      </c>
      <c r="AK41" s="1014">
        <v>0</v>
      </c>
      <c r="AL41" s="1014">
        <v>0</v>
      </c>
      <c r="AM41" s="953"/>
    </row>
    <row r="42" spans="1:39">
      <c r="A42" s="987">
        <v>1</v>
      </c>
      <c r="B42" s="1000" t="s">
        <v>1502</v>
      </c>
      <c r="C42" s="1000"/>
      <c r="D42" s="1000"/>
      <c r="E42" s="1000"/>
      <c r="F42" s="1000"/>
      <c r="G42" s="1000"/>
      <c r="H42" s="1000"/>
      <c r="I42" s="1000"/>
      <c r="J42" s="1000"/>
      <c r="K42" s="1000"/>
      <c r="L42" s="1015">
        <v>5.0999999999999996</v>
      </c>
      <c r="M42" s="211" t="s">
        <v>357</v>
      </c>
      <c r="N42" s="959" t="s">
        <v>351</v>
      </c>
      <c r="O42" s="1016">
        <v>0</v>
      </c>
      <c r="P42" s="1016">
        <v>0</v>
      </c>
      <c r="Q42" s="1016">
        <v>0</v>
      </c>
      <c r="R42" s="1016">
        <v>0</v>
      </c>
      <c r="S42" s="1016">
        <v>0</v>
      </c>
      <c r="T42" s="1016">
        <v>0</v>
      </c>
      <c r="U42" s="1016">
        <v>0</v>
      </c>
      <c r="V42" s="1016">
        <v>0</v>
      </c>
      <c r="W42" s="1016">
        <v>0</v>
      </c>
      <c r="X42" s="1016">
        <v>0</v>
      </c>
      <c r="Y42" s="1016">
        <v>0</v>
      </c>
      <c r="Z42" s="1016">
        <v>0</v>
      </c>
      <c r="AA42" s="1016">
        <v>0</v>
      </c>
      <c r="AB42" s="1016">
        <v>0</v>
      </c>
      <c r="AC42" s="1016">
        <v>0</v>
      </c>
      <c r="AD42" s="1016">
        <v>0</v>
      </c>
      <c r="AE42" s="1016">
        <v>0</v>
      </c>
      <c r="AF42" s="1016">
        <v>0</v>
      </c>
      <c r="AG42" s="1016">
        <v>0</v>
      </c>
      <c r="AH42" s="1016">
        <v>0</v>
      </c>
      <c r="AI42" s="1016">
        <v>0</v>
      </c>
      <c r="AJ42" s="1016">
        <v>0</v>
      </c>
      <c r="AK42" s="1016">
        <v>0</v>
      </c>
      <c r="AL42" s="1016">
        <v>0</v>
      </c>
      <c r="AM42" s="953"/>
    </row>
    <row r="43" spans="1:39">
      <c r="A43" s="987">
        <v>1</v>
      </c>
      <c r="B43" s="1000" t="s">
        <v>1503</v>
      </c>
      <c r="C43" s="1000"/>
      <c r="D43" s="1000"/>
      <c r="E43" s="1000"/>
      <c r="F43" s="1000"/>
      <c r="G43" s="1000"/>
      <c r="H43" s="1000"/>
      <c r="I43" s="1000"/>
      <c r="J43" s="1000"/>
      <c r="K43" s="1000"/>
      <c r="L43" s="1015">
        <v>5.2</v>
      </c>
      <c r="M43" s="211" t="s">
        <v>358</v>
      </c>
      <c r="N43" s="959" t="s">
        <v>351</v>
      </c>
      <c r="O43" s="1016">
        <v>0</v>
      </c>
      <c r="P43" s="1016">
        <v>0</v>
      </c>
      <c r="Q43" s="1016">
        <v>0</v>
      </c>
      <c r="R43" s="1016">
        <v>0</v>
      </c>
      <c r="S43" s="1016">
        <v>0</v>
      </c>
      <c r="T43" s="1016">
        <v>0</v>
      </c>
      <c r="U43" s="1016">
        <v>0</v>
      </c>
      <c r="V43" s="1016">
        <v>0</v>
      </c>
      <c r="W43" s="1016">
        <v>0</v>
      </c>
      <c r="X43" s="1016">
        <v>0</v>
      </c>
      <c r="Y43" s="1016">
        <v>0</v>
      </c>
      <c r="Z43" s="1016">
        <v>0</v>
      </c>
      <c r="AA43" s="1016">
        <v>0</v>
      </c>
      <c r="AB43" s="1016">
        <v>0</v>
      </c>
      <c r="AC43" s="1016">
        <v>0</v>
      </c>
      <c r="AD43" s="1016">
        <v>0</v>
      </c>
      <c r="AE43" s="1016">
        <v>0</v>
      </c>
      <c r="AF43" s="1016">
        <v>0</v>
      </c>
      <c r="AG43" s="1016">
        <v>0</v>
      </c>
      <c r="AH43" s="1016">
        <v>0</v>
      </c>
      <c r="AI43" s="1016">
        <v>0</v>
      </c>
      <c r="AJ43" s="1016">
        <v>0</v>
      </c>
      <c r="AK43" s="1016">
        <v>0</v>
      </c>
      <c r="AL43" s="1016">
        <v>0</v>
      </c>
      <c r="AM43" s="953"/>
    </row>
    <row r="44" spans="1:39">
      <c r="A44" s="987">
        <v>1</v>
      </c>
      <c r="B44" s="1000" t="s">
        <v>1543</v>
      </c>
      <c r="C44" s="1000"/>
      <c r="D44" s="1000"/>
      <c r="E44" s="1000"/>
      <c r="F44" s="1000"/>
      <c r="G44" s="1000"/>
      <c r="H44" s="1000"/>
      <c r="I44" s="1000"/>
      <c r="J44" s="1000"/>
      <c r="K44" s="1000"/>
      <c r="L44" s="1015">
        <v>5.3</v>
      </c>
      <c r="M44" s="211" t="s">
        <v>360</v>
      </c>
      <c r="N44" s="959" t="s">
        <v>351</v>
      </c>
      <c r="O44" s="1016">
        <v>0</v>
      </c>
      <c r="P44" s="1016">
        <v>0</v>
      </c>
      <c r="Q44" s="1016">
        <v>0</v>
      </c>
      <c r="R44" s="1016">
        <v>0</v>
      </c>
      <c r="S44" s="1016">
        <v>0</v>
      </c>
      <c r="T44" s="1016">
        <v>0</v>
      </c>
      <c r="U44" s="1016">
        <v>0</v>
      </c>
      <c r="V44" s="1016">
        <v>0</v>
      </c>
      <c r="W44" s="1016">
        <v>0</v>
      </c>
      <c r="X44" s="1016">
        <v>0</v>
      </c>
      <c r="Y44" s="1016">
        <v>0</v>
      </c>
      <c r="Z44" s="1016">
        <v>0</v>
      </c>
      <c r="AA44" s="1016">
        <v>0</v>
      </c>
      <c r="AB44" s="1016">
        <v>0</v>
      </c>
      <c r="AC44" s="1016">
        <v>0</v>
      </c>
      <c r="AD44" s="1016">
        <v>0</v>
      </c>
      <c r="AE44" s="1016">
        <v>0</v>
      </c>
      <c r="AF44" s="1016">
        <v>0</v>
      </c>
      <c r="AG44" s="1016">
        <v>0</v>
      </c>
      <c r="AH44" s="1016">
        <v>0</v>
      </c>
      <c r="AI44" s="1016">
        <v>0</v>
      </c>
      <c r="AJ44" s="1016">
        <v>0</v>
      </c>
      <c r="AK44" s="1016">
        <v>0</v>
      </c>
      <c r="AL44" s="1016">
        <v>0</v>
      </c>
      <c r="AM44" s="953"/>
    </row>
    <row r="45" spans="1:39">
      <c r="A45" s="987">
        <v>1</v>
      </c>
      <c r="B45" s="1000" t="s">
        <v>1560</v>
      </c>
      <c r="C45" s="1000"/>
      <c r="D45" s="1000"/>
      <c r="E45" s="1000"/>
      <c r="F45" s="1000"/>
      <c r="G45" s="1000"/>
      <c r="H45" s="1000"/>
      <c r="I45" s="1000"/>
      <c r="J45" s="1000"/>
      <c r="K45" s="1000"/>
      <c r="L45" s="1015">
        <v>5.4</v>
      </c>
      <c r="M45" s="211" t="s">
        <v>362</v>
      </c>
      <c r="N45" s="959" t="s">
        <v>351</v>
      </c>
      <c r="O45" s="1016">
        <v>0</v>
      </c>
      <c r="P45" s="1016">
        <v>0</v>
      </c>
      <c r="Q45" s="1016">
        <v>0</v>
      </c>
      <c r="R45" s="1016">
        <v>0</v>
      </c>
      <c r="S45" s="1016">
        <v>0</v>
      </c>
      <c r="T45" s="1016">
        <v>0</v>
      </c>
      <c r="U45" s="1016">
        <v>0</v>
      </c>
      <c r="V45" s="1016">
        <v>0</v>
      </c>
      <c r="W45" s="1016">
        <v>0</v>
      </c>
      <c r="X45" s="1016">
        <v>0</v>
      </c>
      <c r="Y45" s="1016">
        <v>0</v>
      </c>
      <c r="Z45" s="1016">
        <v>0</v>
      </c>
      <c r="AA45" s="1016">
        <v>0</v>
      </c>
      <c r="AB45" s="1016">
        <v>0</v>
      </c>
      <c r="AC45" s="1016">
        <v>0</v>
      </c>
      <c r="AD45" s="1016">
        <v>0</v>
      </c>
      <c r="AE45" s="1016">
        <v>0</v>
      </c>
      <c r="AF45" s="1016">
        <v>0</v>
      </c>
      <c r="AG45" s="1016">
        <v>0</v>
      </c>
      <c r="AH45" s="1016">
        <v>0</v>
      </c>
      <c r="AI45" s="1016">
        <v>0</v>
      </c>
      <c r="AJ45" s="1016">
        <v>0</v>
      </c>
      <c r="AK45" s="1016">
        <v>0</v>
      </c>
      <c r="AL45" s="1016">
        <v>0</v>
      </c>
      <c r="AM45" s="953"/>
    </row>
    <row r="46" spans="1:39">
      <c r="A46" s="987">
        <v>1</v>
      </c>
      <c r="B46" s="1000" t="s">
        <v>1561</v>
      </c>
      <c r="C46" s="1000"/>
      <c r="D46" s="1000"/>
      <c r="E46" s="1000"/>
      <c r="F46" s="1000"/>
      <c r="G46" s="1000"/>
      <c r="H46" s="1000"/>
      <c r="I46" s="1000"/>
      <c r="J46" s="1000"/>
      <c r="K46" s="1000"/>
      <c r="L46" s="1015">
        <v>5.5</v>
      </c>
      <c r="M46" s="211" t="s">
        <v>364</v>
      </c>
      <c r="N46" s="959" t="s">
        <v>351</v>
      </c>
      <c r="O46" s="1016">
        <v>0</v>
      </c>
      <c r="P46" s="1016">
        <v>0</v>
      </c>
      <c r="Q46" s="1016">
        <v>0</v>
      </c>
      <c r="R46" s="1016">
        <v>0</v>
      </c>
      <c r="S46" s="1016">
        <v>0</v>
      </c>
      <c r="T46" s="1016">
        <v>0</v>
      </c>
      <c r="U46" s="1016">
        <v>0</v>
      </c>
      <c r="V46" s="1016">
        <v>0</v>
      </c>
      <c r="W46" s="1016">
        <v>0</v>
      </c>
      <c r="X46" s="1016">
        <v>0</v>
      </c>
      <c r="Y46" s="1016">
        <v>0</v>
      </c>
      <c r="Z46" s="1016">
        <v>0</v>
      </c>
      <c r="AA46" s="1016">
        <v>0</v>
      </c>
      <c r="AB46" s="1016">
        <v>0</v>
      </c>
      <c r="AC46" s="1016">
        <v>0</v>
      </c>
      <c r="AD46" s="1016">
        <v>0</v>
      </c>
      <c r="AE46" s="1016">
        <v>0</v>
      </c>
      <c r="AF46" s="1016">
        <v>0</v>
      </c>
      <c r="AG46" s="1016">
        <v>0</v>
      </c>
      <c r="AH46" s="1016">
        <v>0</v>
      </c>
      <c r="AI46" s="1016">
        <v>0</v>
      </c>
      <c r="AJ46" s="1016">
        <v>0</v>
      </c>
      <c r="AK46" s="1016">
        <v>0</v>
      </c>
      <c r="AL46" s="1016">
        <v>0</v>
      </c>
      <c r="AM46" s="953"/>
    </row>
    <row r="47" spans="1:39" s="93" customFormat="1" ht="22.5">
      <c r="A47" s="987">
        <v>1</v>
      </c>
      <c r="B47" s="1000" t="s">
        <v>1486</v>
      </c>
      <c r="C47" s="1012"/>
      <c r="D47" s="1012"/>
      <c r="E47" s="1012"/>
      <c r="F47" s="1012"/>
      <c r="G47" s="1012"/>
      <c r="H47" s="1012"/>
      <c r="I47" s="1012"/>
      <c r="J47" s="1012"/>
      <c r="K47" s="1012"/>
      <c r="L47" s="1013">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53"/>
    </row>
    <row r="48" spans="1:39">
      <c r="A48" s="987">
        <v>1</v>
      </c>
      <c r="B48" s="1000" t="s">
        <v>1526</v>
      </c>
      <c r="C48" s="1000"/>
      <c r="D48" s="1000"/>
      <c r="E48" s="1000"/>
      <c r="F48" s="1000"/>
      <c r="G48" s="1000"/>
      <c r="H48" s="1000"/>
      <c r="I48" s="1000"/>
      <c r="J48" s="1000"/>
      <c r="K48" s="1000"/>
      <c r="L48" s="1015">
        <v>6.1</v>
      </c>
      <c r="M48" s="211" t="s">
        <v>357</v>
      </c>
      <c r="N48" s="208" t="s">
        <v>137</v>
      </c>
      <c r="O48" s="1016">
        <v>0</v>
      </c>
      <c r="P48" s="1016">
        <v>0</v>
      </c>
      <c r="Q48" s="1016">
        <v>0</v>
      </c>
      <c r="R48" s="1016">
        <v>0</v>
      </c>
      <c r="S48" s="1016">
        <v>0</v>
      </c>
      <c r="T48" s="1016">
        <v>0</v>
      </c>
      <c r="U48" s="1016">
        <v>0</v>
      </c>
      <c r="V48" s="1016">
        <v>0</v>
      </c>
      <c r="W48" s="1016">
        <v>0</v>
      </c>
      <c r="X48" s="1016">
        <v>0</v>
      </c>
      <c r="Y48" s="1016">
        <v>0</v>
      </c>
      <c r="Z48" s="1016">
        <v>0</v>
      </c>
      <c r="AA48" s="1016">
        <v>0</v>
      </c>
      <c r="AB48" s="1016">
        <v>0</v>
      </c>
      <c r="AC48" s="1016">
        <v>0</v>
      </c>
      <c r="AD48" s="1016">
        <v>0</v>
      </c>
      <c r="AE48" s="1016">
        <v>0</v>
      </c>
      <c r="AF48" s="1016">
        <v>0</v>
      </c>
      <c r="AG48" s="1016">
        <v>0</v>
      </c>
      <c r="AH48" s="1016">
        <v>0</v>
      </c>
      <c r="AI48" s="1016">
        <v>0</v>
      </c>
      <c r="AJ48" s="1016">
        <v>0</v>
      </c>
      <c r="AK48" s="1016">
        <v>0</v>
      </c>
      <c r="AL48" s="1016">
        <v>0</v>
      </c>
      <c r="AM48" s="953"/>
    </row>
    <row r="49" spans="1:39">
      <c r="A49" s="987">
        <v>1</v>
      </c>
      <c r="B49" s="1000" t="s">
        <v>1527</v>
      </c>
      <c r="C49" s="1000"/>
      <c r="D49" s="1000"/>
      <c r="E49" s="1000"/>
      <c r="F49" s="1000"/>
      <c r="G49" s="1000"/>
      <c r="H49" s="1000"/>
      <c r="I49" s="1000"/>
      <c r="J49" s="1000"/>
      <c r="K49" s="1000"/>
      <c r="L49" s="1015">
        <v>6.2</v>
      </c>
      <c r="M49" s="211" t="s">
        <v>358</v>
      </c>
      <c r="N49" s="208" t="s">
        <v>137</v>
      </c>
      <c r="O49" s="1016">
        <v>0</v>
      </c>
      <c r="P49" s="1016">
        <v>0</v>
      </c>
      <c r="Q49" s="1016">
        <v>0</v>
      </c>
      <c r="R49" s="1016">
        <v>0</v>
      </c>
      <c r="S49" s="1016">
        <v>0</v>
      </c>
      <c r="T49" s="1016">
        <v>0</v>
      </c>
      <c r="U49" s="1016">
        <v>0</v>
      </c>
      <c r="V49" s="1016">
        <v>0</v>
      </c>
      <c r="W49" s="1016">
        <v>0</v>
      </c>
      <c r="X49" s="1016">
        <v>0</v>
      </c>
      <c r="Y49" s="1016">
        <v>0</v>
      </c>
      <c r="Z49" s="1016">
        <v>0</v>
      </c>
      <c r="AA49" s="1016">
        <v>0</v>
      </c>
      <c r="AB49" s="1016">
        <v>0</v>
      </c>
      <c r="AC49" s="1016">
        <v>0</v>
      </c>
      <c r="AD49" s="1016">
        <v>0</v>
      </c>
      <c r="AE49" s="1016">
        <v>0</v>
      </c>
      <c r="AF49" s="1016">
        <v>0</v>
      </c>
      <c r="AG49" s="1016">
        <v>0</v>
      </c>
      <c r="AH49" s="1016">
        <v>0</v>
      </c>
      <c r="AI49" s="1016">
        <v>0</v>
      </c>
      <c r="AJ49" s="1016">
        <v>0</v>
      </c>
      <c r="AK49" s="1016">
        <v>0</v>
      </c>
      <c r="AL49" s="1016">
        <v>0</v>
      </c>
      <c r="AM49" s="953"/>
    </row>
    <row r="50" spans="1:39">
      <c r="A50" s="987">
        <v>1</v>
      </c>
      <c r="B50" s="1000" t="s">
        <v>1534</v>
      </c>
      <c r="C50" s="1000"/>
      <c r="D50" s="1000"/>
      <c r="E50" s="1000"/>
      <c r="F50" s="1000"/>
      <c r="G50" s="1000"/>
      <c r="H50" s="1000"/>
      <c r="I50" s="1000"/>
      <c r="J50" s="1000"/>
      <c r="K50" s="1000"/>
      <c r="L50" s="1015">
        <v>6.3</v>
      </c>
      <c r="M50" s="211" t="s">
        <v>360</v>
      </c>
      <c r="N50" s="208" t="s">
        <v>137</v>
      </c>
      <c r="O50" s="1016">
        <v>0</v>
      </c>
      <c r="P50" s="1016">
        <v>0</v>
      </c>
      <c r="Q50" s="1016">
        <v>0</v>
      </c>
      <c r="R50" s="1016">
        <v>0</v>
      </c>
      <c r="S50" s="1016">
        <v>0</v>
      </c>
      <c r="T50" s="1016">
        <v>0</v>
      </c>
      <c r="U50" s="1016">
        <v>0</v>
      </c>
      <c r="V50" s="1016">
        <v>0</v>
      </c>
      <c r="W50" s="1016">
        <v>0</v>
      </c>
      <c r="X50" s="1016">
        <v>0</v>
      </c>
      <c r="Y50" s="1016">
        <v>0</v>
      </c>
      <c r="Z50" s="1016">
        <v>0</v>
      </c>
      <c r="AA50" s="1016">
        <v>0</v>
      </c>
      <c r="AB50" s="1016">
        <v>0</v>
      </c>
      <c r="AC50" s="1016">
        <v>0</v>
      </c>
      <c r="AD50" s="1016">
        <v>0</v>
      </c>
      <c r="AE50" s="1016">
        <v>0</v>
      </c>
      <c r="AF50" s="1016">
        <v>0</v>
      </c>
      <c r="AG50" s="1016">
        <v>0</v>
      </c>
      <c r="AH50" s="1016">
        <v>0</v>
      </c>
      <c r="AI50" s="1016">
        <v>0</v>
      </c>
      <c r="AJ50" s="1016">
        <v>0</v>
      </c>
      <c r="AK50" s="1016">
        <v>0</v>
      </c>
      <c r="AL50" s="1016">
        <v>0</v>
      </c>
      <c r="AM50" s="953"/>
    </row>
    <row r="51" spans="1:39">
      <c r="A51" s="987">
        <v>1</v>
      </c>
      <c r="B51" s="1000" t="s">
        <v>1537</v>
      </c>
      <c r="C51" s="1000"/>
      <c r="D51" s="1000"/>
      <c r="E51" s="1000"/>
      <c r="F51" s="1000"/>
      <c r="G51" s="1000"/>
      <c r="H51" s="1000"/>
      <c r="I51" s="1000"/>
      <c r="J51" s="1000"/>
      <c r="K51" s="1000"/>
      <c r="L51" s="1015">
        <v>6.4</v>
      </c>
      <c r="M51" s="211" t="s">
        <v>362</v>
      </c>
      <c r="N51" s="208" t="s">
        <v>137</v>
      </c>
      <c r="O51" s="1016">
        <v>0</v>
      </c>
      <c r="P51" s="1016">
        <v>0</v>
      </c>
      <c r="Q51" s="1016">
        <v>0</v>
      </c>
      <c r="R51" s="1016">
        <v>0</v>
      </c>
      <c r="S51" s="1016">
        <v>0</v>
      </c>
      <c r="T51" s="1016">
        <v>0</v>
      </c>
      <c r="U51" s="1016">
        <v>0</v>
      </c>
      <c r="V51" s="1016">
        <v>0</v>
      </c>
      <c r="W51" s="1016">
        <v>0</v>
      </c>
      <c r="X51" s="1016">
        <v>0</v>
      </c>
      <c r="Y51" s="1016">
        <v>0</v>
      </c>
      <c r="Z51" s="1016">
        <v>0</v>
      </c>
      <c r="AA51" s="1016">
        <v>0</v>
      </c>
      <c r="AB51" s="1016">
        <v>0</v>
      </c>
      <c r="AC51" s="1016">
        <v>0</v>
      </c>
      <c r="AD51" s="1016">
        <v>0</v>
      </c>
      <c r="AE51" s="1016">
        <v>0</v>
      </c>
      <c r="AF51" s="1016">
        <v>0</v>
      </c>
      <c r="AG51" s="1016">
        <v>0</v>
      </c>
      <c r="AH51" s="1016">
        <v>0</v>
      </c>
      <c r="AI51" s="1016">
        <v>0</v>
      </c>
      <c r="AJ51" s="1016">
        <v>0</v>
      </c>
      <c r="AK51" s="1016">
        <v>0</v>
      </c>
      <c r="AL51" s="1016">
        <v>0</v>
      </c>
      <c r="AM51" s="953"/>
    </row>
    <row r="52" spans="1:39">
      <c r="A52" s="987">
        <v>1</v>
      </c>
      <c r="B52" s="1000" t="s">
        <v>1540</v>
      </c>
      <c r="C52" s="1000"/>
      <c r="D52" s="1000"/>
      <c r="E52" s="1000"/>
      <c r="F52" s="1000"/>
      <c r="G52" s="1000"/>
      <c r="H52" s="1000"/>
      <c r="I52" s="1000"/>
      <c r="J52" s="1000"/>
      <c r="K52" s="1000"/>
      <c r="L52" s="1015">
        <v>6.5</v>
      </c>
      <c r="M52" s="211" t="s">
        <v>364</v>
      </c>
      <c r="N52" s="208" t="s">
        <v>137</v>
      </c>
      <c r="O52" s="1016">
        <v>0</v>
      </c>
      <c r="P52" s="1016">
        <v>0</v>
      </c>
      <c r="Q52" s="1016">
        <v>0</v>
      </c>
      <c r="R52" s="1016">
        <v>0</v>
      </c>
      <c r="S52" s="1016">
        <v>0</v>
      </c>
      <c r="T52" s="1016">
        <v>0</v>
      </c>
      <c r="U52" s="1016">
        <v>0</v>
      </c>
      <c r="V52" s="1016">
        <v>0</v>
      </c>
      <c r="W52" s="1016">
        <v>0</v>
      </c>
      <c r="X52" s="1016">
        <v>0</v>
      </c>
      <c r="Y52" s="1016">
        <v>0</v>
      </c>
      <c r="Z52" s="1016">
        <v>0</v>
      </c>
      <c r="AA52" s="1016">
        <v>0</v>
      </c>
      <c r="AB52" s="1016">
        <v>0</v>
      </c>
      <c r="AC52" s="1016">
        <v>0</v>
      </c>
      <c r="AD52" s="1016">
        <v>0</v>
      </c>
      <c r="AE52" s="1016">
        <v>0</v>
      </c>
      <c r="AF52" s="1016">
        <v>0</v>
      </c>
      <c r="AG52" s="1016">
        <v>0</v>
      </c>
      <c r="AH52" s="1016">
        <v>0</v>
      </c>
      <c r="AI52" s="1016">
        <v>0</v>
      </c>
      <c r="AJ52" s="1016">
        <v>0</v>
      </c>
      <c r="AK52" s="1016">
        <v>0</v>
      </c>
      <c r="AL52" s="1016">
        <v>0</v>
      </c>
      <c r="AM52" s="953"/>
    </row>
    <row r="53" spans="1:39" s="93" customFormat="1">
      <c r="A53" s="987">
        <v>1</v>
      </c>
      <c r="B53" s="1000" t="s">
        <v>1487</v>
      </c>
      <c r="C53" s="1012"/>
      <c r="D53" s="1012"/>
      <c r="E53" s="1012"/>
      <c r="F53" s="1012"/>
      <c r="G53" s="1012"/>
      <c r="H53" s="1012"/>
      <c r="I53" s="1012"/>
      <c r="J53" s="1012"/>
      <c r="K53" s="1012"/>
      <c r="L53" s="1013">
        <v>7</v>
      </c>
      <c r="M53" s="207" t="s">
        <v>384</v>
      </c>
      <c r="N53" s="959" t="s">
        <v>351</v>
      </c>
      <c r="O53" s="1014">
        <v>0</v>
      </c>
      <c r="P53" s="1014">
        <v>0</v>
      </c>
      <c r="Q53" s="1014">
        <v>0</v>
      </c>
      <c r="R53" s="1014">
        <v>0</v>
      </c>
      <c r="S53" s="1014">
        <v>596</v>
      </c>
      <c r="T53" s="1014">
        <v>0</v>
      </c>
      <c r="U53" s="1014">
        <v>0</v>
      </c>
      <c r="V53" s="1014">
        <v>0</v>
      </c>
      <c r="W53" s="1014">
        <v>0</v>
      </c>
      <c r="X53" s="1014">
        <v>0</v>
      </c>
      <c r="Y53" s="1014">
        <v>0</v>
      </c>
      <c r="Z53" s="1014">
        <v>0</v>
      </c>
      <c r="AA53" s="1014">
        <v>0</v>
      </c>
      <c r="AB53" s="1014">
        <v>0</v>
      </c>
      <c r="AC53" s="1014">
        <v>0</v>
      </c>
      <c r="AD53" s="1014">
        <v>0</v>
      </c>
      <c r="AE53" s="1014">
        <v>0</v>
      </c>
      <c r="AF53" s="1014">
        <v>0</v>
      </c>
      <c r="AG53" s="1014">
        <v>0</v>
      </c>
      <c r="AH53" s="1014">
        <v>0</v>
      </c>
      <c r="AI53" s="1014">
        <v>0</v>
      </c>
      <c r="AJ53" s="1014">
        <v>0</v>
      </c>
      <c r="AK53" s="1014">
        <v>0</v>
      </c>
      <c r="AL53" s="1014">
        <v>0</v>
      </c>
      <c r="AM53" s="953"/>
    </row>
    <row r="54" spans="1:39">
      <c r="A54" s="987">
        <v>1</v>
      </c>
      <c r="B54" s="1000" t="s">
        <v>1528</v>
      </c>
      <c r="C54" s="1000"/>
      <c r="D54" s="1000"/>
      <c r="E54" s="1000"/>
      <c r="F54" s="1000"/>
      <c r="G54" s="1000"/>
      <c r="H54" s="1000"/>
      <c r="I54" s="1000"/>
      <c r="J54" s="1000"/>
      <c r="K54" s="1000"/>
      <c r="L54" s="1015">
        <v>7.1</v>
      </c>
      <c r="M54" s="211" t="s">
        <v>357</v>
      </c>
      <c r="N54" s="959" t="s">
        <v>351</v>
      </c>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953"/>
    </row>
    <row r="55" spans="1:39">
      <c r="A55" s="987">
        <v>1</v>
      </c>
      <c r="B55" s="1000" t="s">
        <v>1529</v>
      </c>
      <c r="C55" s="1000"/>
      <c r="D55" s="1000"/>
      <c r="E55" s="1000"/>
      <c r="F55" s="1000"/>
      <c r="G55" s="1000"/>
      <c r="H55" s="1000"/>
      <c r="I55" s="1000"/>
      <c r="J55" s="1000"/>
      <c r="K55" s="1000"/>
      <c r="L55" s="1015">
        <v>7.2</v>
      </c>
      <c r="M55" s="211" t="s">
        <v>358</v>
      </c>
      <c r="N55" s="959" t="s">
        <v>351</v>
      </c>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6"/>
      <c r="AM55" s="953"/>
    </row>
    <row r="56" spans="1:39">
      <c r="A56" s="987">
        <v>1</v>
      </c>
      <c r="B56" s="1000" t="s">
        <v>1562</v>
      </c>
      <c r="C56" s="1000"/>
      <c r="D56" s="1000"/>
      <c r="E56" s="1000"/>
      <c r="F56" s="1000"/>
      <c r="G56" s="1000"/>
      <c r="H56" s="1000"/>
      <c r="I56" s="1000"/>
      <c r="J56" s="1000"/>
      <c r="K56" s="1000"/>
      <c r="L56" s="1015">
        <v>7.3</v>
      </c>
      <c r="M56" s="211" t="s">
        <v>360</v>
      </c>
      <c r="N56" s="959" t="s">
        <v>351</v>
      </c>
      <c r="O56" s="1016"/>
      <c r="P56" s="1016"/>
      <c r="Q56" s="1016"/>
      <c r="R56" s="1016"/>
      <c r="S56" s="1016"/>
      <c r="T56" s="1016"/>
      <c r="U56" s="1016"/>
      <c r="V56" s="1016"/>
      <c r="W56" s="1016"/>
      <c r="X56" s="1016"/>
      <c r="Y56" s="1016"/>
      <c r="Z56" s="1016"/>
      <c r="AA56" s="1016"/>
      <c r="AB56" s="1016"/>
      <c r="AC56" s="1016"/>
      <c r="AD56" s="1016"/>
      <c r="AE56" s="1016"/>
      <c r="AF56" s="1016"/>
      <c r="AG56" s="1016"/>
      <c r="AH56" s="1016"/>
      <c r="AI56" s="1016"/>
      <c r="AJ56" s="1016"/>
      <c r="AK56" s="1016"/>
      <c r="AL56" s="1016"/>
      <c r="AM56" s="953"/>
    </row>
    <row r="57" spans="1:39">
      <c r="A57" s="987">
        <v>1</v>
      </c>
      <c r="B57" s="1000" t="s">
        <v>1563</v>
      </c>
      <c r="C57" s="1000"/>
      <c r="D57" s="1000"/>
      <c r="E57" s="1000"/>
      <c r="F57" s="1000"/>
      <c r="G57" s="1000"/>
      <c r="H57" s="1000"/>
      <c r="I57" s="1000"/>
      <c r="J57" s="1000"/>
      <c r="K57" s="1000"/>
      <c r="L57" s="1015">
        <v>7.4</v>
      </c>
      <c r="M57" s="211" t="s">
        <v>362</v>
      </c>
      <c r="N57" s="959" t="s">
        <v>351</v>
      </c>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953"/>
    </row>
    <row r="58" spans="1:39">
      <c r="A58" s="987">
        <v>1</v>
      </c>
      <c r="B58" s="1000" t="s">
        <v>1564</v>
      </c>
      <c r="C58" s="1000"/>
      <c r="D58" s="1000"/>
      <c r="E58" s="1000"/>
      <c r="F58" s="1000"/>
      <c r="G58" s="1000"/>
      <c r="H58" s="1000"/>
      <c r="I58" s="1000"/>
      <c r="J58" s="1000"/>
      <c r="K58" s="1000"/>
      <c r="L58" s="1015">
        <v>7.5</v>
      </c>
      <c r="M58" s="211" t="s">
        <v>364</v>
      </c>
      <c r="N58" s="959" t="s">
        <v>351</v>
      </c>
      <c r="O58" s="1016"/>
      <c r="P58" s="1016"/>
      <c r="Q58" s="1016"/>
      <c r="R58" s="1016"/>
      <c r="S58" s="1016">
        <v>596</v>
      </c>
      <c r="T58" s="1016"/>
      <c r="U58" s="1016"/>
      <c r="V58" s="1016"/>
      <c r="W58" s="1016"/>
      <c r="X58" s="1016"/>
      <c r="Y58" s="1016"/>
      <c r="Z58" s="1016"/>
      <c r="AA58" s="1016"/>
      <c r="AB58" s="1016"/>
      <c r="AC58" s="1016"/>
      <c r="AD58" s="1016"/>
      <c r="AE58" s="1016"/>
      <c r="AF58" s="1016"/>
      <c r="AG58" s="1016"/>
      <c r="AH58" s="1016"/>
      <c r="AI58" s="1016"/>
      <c r="AJ58" s="1016"/>
      <c r="AK58" s="1016"/>
      <c r="AL58" s="1016"/>
      <c r="AM58" s="953"/>
    </row>
    <row r="59" spans="1:39" s="93" customFormat="1">
      <c r="A59" s="987">
        <v>1</v>
      </c>
      <c r="B59" s="1000" t="s">
        <v>1494</v>
      </c>
      <c r="C59" s="1012"/>
      <c r="D59" s="1012"/>
      <c r="E59" s="1012"/>
      <c r="F59" s="1012"/>
      <c r="G59" s="1012"/>
      <c r="H59" s="1012"/>
      <c r="I59" s="1012"/>
      <c r="J59" s="1012"/>
      <c r="K59" s="1012"/>
      <c r="L59" s="1013">
        <v>8</v>
      </c>
      <c r="M59" s="207" t="s">
        <v>388</v>
      </c>
      <c r="N59" s="959" t="s">
        <v>351</v>
      </c>
      <c r="O59" s="1014">
        <v>0</v>
      </c>
      <c r="P59" s="1014">
        <v>0</v>
      </c>
      <c r="Q59" s="1014">
        <v>0</v>
      </c>
      <c r="R59" s="1014">
        <v>0</v>
      </c>
      <c r="S59" s="1014">
        <v>0</v>
      </c>
      <c r="T59" s="1014">
        <v>0</v>
      </c>
      <c r="U59" s="1014">
        <v>0</v>
      </c>
      <c r="V59" s="1014">
        <v>0</v>
      </c>
      <c r="W59" s="1014">
        <v>0</v>
      </c>
      <c r="X59" s="1014">
        <v>0</v>
      </c>
      <c r="Y59" s="1014">
        <v>0</v>
      </c>
      <c r="Z59" s="1014">
        <v>0</v>
      </c>
      <c r="AA59" s="1014">
        <v>0</v>
      </c>
      <c r="AB59" s="1014">
        <v>0</v>
      </c>
      <c r="AC59" s="1014">
        <v>0</v>
      </c>
      <c r="AD59" s="1014">
        <v>0</v>
      </c>
      <c r="AE59" s="1014">
        <v>0</v>
      </c>
      <c r="AF59" s="1014">
        <v>0</v>
      </c>
      <c r="AG59" s="1014">
        <v>0</v>
      </c>
      <c r="AH59" s="1014">
        <v>0</v>
      </c>
      <c r="AI59" s="1014">
        <v>0</v>
      </c>
      <c r="AJ59" s="1014">
        <v>0</v>
      </c>
      <c r="AK59" s="1014">
        <v>0</v>
      </c>
      <c r="AL59" s="1014">
        <v>0</v>
      </c>
      <c r="AM59" s="953"/>
    </row>
    <row r="60" spans="1:39">
      <c r="A60" s="987">
        <v>1</v>
      </c>
      <c r="B60" s="1000" t="s">
        <v>1504</v>
      </c>
      <c r="C60" s="1000"/>
      <c r="D60" s="1000"/>
      <c r="E60" s="1000"/>
      <c r="F60" s="1000"/>
      <c r="G60" s="1000"/>
      <c r="H60" s="1000"/>
      <c r="I60" s="1000"/>
      <c r="J60" s="1000"/>
      <c r="K60" s="1000"/>
      <c r="L60" s="1015">
        <v>8.1</v>
      </c>
      <c r="M60" s="211" t="s">
        <v>357</v>
      </c>
      <c r="N60" s="959" t="s">
        <v>351</v>
      </c>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953"/>
    </row>
    <row r="61" spans="1:39">
      <c r="A61" s="987">
        <v>1</v>
      </c>
      <c r="B61" s="1000" t="s">
        <v>1505</v>
      </c>
      <c r="C61" s="1000"/>
      <c r="D61" s="1000"/>
      <c r="E61" s="1000"/>
      <c r="F61" s="1000"/>
      <c r="G61" s="1000"/>
      <c r="H61" s="1000"/>
      <c r="I61" s="1000"/>
      <c r="J61" s="1000"/>
      <c r="K61" s="1000"/>
      <c r="L61" s="1015">
        <v>8.1999999999999993</v>
      </c>
      <c r="M61" s="211" t="s">
        <v>358</v>
      </c>
      <c r="N61" s="959" t="s">
        <v>351</v>
      </c>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953"/>
    </row>
    <row r="62" spans="1:39">
      <c r="A62" s="987">
        <v>1</v>
      </c>
      <c r="B62" s="1000" t="s">
        <v>1506</v>
      </c>
      <c r="C62" s="1000"/>
      <c r="D62" s="1000"/>
      <c r="E62" s="1000"/>
      <c r="F62" s="1000"/>
      <c r="G62" s="1000"/>
      <c r="H62" s="1000"/>
      <c r="I62" s="1000"/>
      <c r="J62" s="1000"/>
      <c r="K62" s="1000"/>
      <c r="L62" s="1015">
        <v>8.3000000000000007</v>
      </c>
      <c r="M62" s="211" t="s">
        <v>360</v>
      </c>
      <c r="N62" s="959" t="s">
        <v>351</v>
      </c>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953"/>
    </row>
    <row r="63" spans="1:39">
      <c r="A63" s="987">
        <v>1</v>
      </c>
      <c r="B63" s="1000" t="s">
        <v>1565</v>
      </c>
      <c r="C63" s="1000"/>
      <c r="D63" s="1000"/>
      <c r="E63" s="1000"/>
      <c r="F63" s="1000"/>
      <c r="G63" s="1000"/>
      <c r="H63" s="1000"/>
      <c r="I63" s="1000"/>
      <c r="J63" s="1000"/>
      <c r="K63" s="1000"/>
      <c r="L63" s="1015">
        <v>8.4</v>
      </c>
      <c r="M63" s="211" t="s">
        <v>362</v>
      </c>
      <c r="N63" s="959" t="s">
        <v>351</v>
      </c>
      <c r="O63" s="1016"/>
      <c r="P63" s="1016"/>
      <c r="Q63" s="1016"/>
      <c r="R63" s="1016"/>
      <c r="S63" s="1016"/>
      <c r="T63" s="1016"/>
      <c r="U63" s="1016"/>
      <c r="V63" s="1016"/>
      <c r="W63" s="1016"/>
      <c r="X63" s="1016"/>
      <c r="Y63" s="1016"/>
      <c r="Z63" s="1016"/>
      <c r="AA63" s="1016"/>
      <c r="AB63" s="1016"/>
      <c r="AC63" s="1016"/>
      <c r="AD63" s="1016"/>
      <c r="AE63" s="1016"/>
      <c r="AF63" s="1016"/>
      <c r="AG63" s="1016"/>
      <c r="AH63" s="1016"/>
      <c r="AI63" s="1016"/>
      <c r="AJ63" s="1016"/>
      <c r="AK63" s="1016"/>
      <c r="AL63" s="1016"/>
      <c r="AM63" s="953"/>
    </row>
    <row r="64" spans="1:39">
      <c r="A64" s="987">
        <v>1</v>
      </c>
      <c r="B64" s="1000" t="s">
        <v>1566</v>
      </c>
      <c r="C64" s="1000"/>
      <c r="D64" s="1000"/>
      <c r="E64" s="1000"/>
      <c r="F64" s="1000"/>
      <c r="G64" s="1000"/>
      <c r="H64" s="1000"/>
      <c r="I64" s="1000"/>
      <c r="J64" s="1000"/>
      <c r="K64" s="1000"/>
      <c r="L64" s="1015">
        <v>8.5</v>
      </c>
      <c r="M64" s="211" t="s">
        <v>364</v>
      </c>
      <c r="N64" s="959" t="s">
        <v>351</v>
      </c>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1016"/>
      <c r="AL64" s="1016"/>
      <c r="AM64" s="953"/>
    </row>
    <row r="65" spans="1:39">
      <c r="A65" s="1000"/>
      <c r="B65" s="1000"/>
      <c r="C65" s="1000"/>
      <c r="D65" s="1000"/>
      <c r="E65" s="1000"/>
      <c r="F65" s="1000"/>
      <c r="G65" s="1000"/>
      <c r="H65" s="1000"/>
      <c r="I65" s="1000"/>
      <c r="J65" s="1000"/>
      <c r="K65" s="1000"/>
      <c r="L65" s="1017"/>
      <c r="M65" s="1018"/>
      <c r="N65" s="1017"/>
      <c r="O65" s="1019"/>
      <c r="P65" s="1019"/>
      <c r="Q65" s="1019"/>
      <c r="R65" s="1019"/>
      <c r="S65" s="1019"/>
      <c r="T65" s="1019"/>
      <c r="U65" s="1019"/>
      <c r="V65" s="1019"/>
      <c r="W65" s="1019"/>
      <c r="X65" s="1019"/>
      <c r="Y65" s="1019"/>
      <c r="Z65" s="1019"/>
      <c r="AA65" s="1019"/>
      <c r="AB65" s="1019"/>
      <c r="AC65" s="1001"/>
      <c r="AD65" s="1001"/>
      <c r="AE65" s="1001"/>
      <c r="AF65" s="1001"/>
      <c r="AG65" s="1001"/>
      <c r="AH65" s="1001"/>
      <c r="AI65" s="1001"/>
      <c r="AJ65" s="1001"/>
      <c r="AK65" s="1001"/>
      <c r="AL65" s="1001"/>
      <c r="AM65" s="1000"/>
    </row>
    <row r="66" spans="1:39" s="86" customFormat="1" ht="15" customHeight="1">
      <c r="A66" s="936"/>
      <c r="B66" s="936"/>
      <c r="C66" s="936"/>
      <c r="D66" s="936"/>
      <c r="E66" s="936"/>
      <c r="F66" s="936"/>
      <c r="G66" s="936"/>
      <c r="H66" s="936"/>
      <c r="I66" s="936"/>
      <c r="J66" s="936"/>
      <c r="K66" s="936"/>
      <c r="L66" s="968" t="s">
        <v>1425</v>
      </c>
      <c r="M66" s="968"/>
      <c r="N66" s="968"/>
      <c r="O66" s="968"/>
      <c r="P66" s="968"/>
      <c r="Q66" s="968"/>
      <c r="R66" s="968"/>
      <c r="S66" s="983"/>
      <c r="T66" s="983"/>
      <c r="U66" s="983"/>
      <c r="V66" s="983"/>
      <c r="W66" s="983"/>
      <c r="X66" s="983"/>
      <c r="Y66" s="983"/>
      <c r="Z66" s="983"/>
      <c r="AA66" s="983"/>
      <c r="AB66" s="983"/>
      <c r="AC66" s="983"/>
      <c r="AD66" s="983"/>
      <c r="AE66" s="983"/>
      <c r="AF66" s="983"/>
      <c r="AG66" s="983"/>
      <c r="AH66" s="983"/>
      <c r="AI66" s="983"/>
      <c r="AJ66" s="983"/>
      <c r="AK66" s="983"/>
      <c r="AL66" s="983"/>
      <c r="AM66" s="983"/>
    </row>
    <row r="67" spans="1:39" s="86" customFormat="1" ht="15" customHeight="1">
      <c r="A67" s="936"/>
      <c r="B67" s="936"/>
      <c r="C67" s="936"/>
      <c r="D67" s="936"/>
      <c r="E67" s="936"/>
      <c r="F67" s="936"/>
      <c r="G67" s="936"/>
      <c r="H67" s="936"/>
      <c r="I67" s="936"/>
      <c r="J67" s="936"/>
      <c r="K67" s="808"/>
      <c r="L67" s="984" t="s">
        <v>3008</v>
      </c>
      <c r="M67" s="985"/>
      <c r="N67" s="985"/>
      <c r="O67" s="985"/>
      <c r="P67" s="985"/>
      <c r="Q67" s="985"/>
      <c r="R67" s="985"/>
      <c r="S67" s="986"/>
      <c r="T67" s="986"/>
      <c r="U67" s="986"/>
      <c r="V67" s="986"/>
      <c r="W67" s="986"/>
      <c r="X67" s="986"/>
      <c r="Y67" s="986"/>
      <c r="Z67" s="986"/>
      <c r="AA67" s="986"/>
      <c r="AB67" s="986"/>
      <c r="AC67" s="986"/>
      <c r="AD67" s="986"/>
      <c r="AE67" s="986"/>
      <c r="AF67" s="986"/>
      <c r="AG67" s="986"/>
      <c r="AH67" s="986"/>
      <c r="AI67" s="986"/>
      <c r="AJ67" s="986"/>
      <c r="AK67" s="986"/>
      <c r="AL67" s="986"/>
      <c r="AM67" s="986"/>
    </row>
    <row r="68" spans="1:39">
      <c r="A68" s="1000"/>
      <c r="B68" s="1000"/>
      <c r="C68" s="1000"/>
      <c r="D68" s="1000"/>
      <c r="E68" s="1000"/>
      <c r="F68" s="1000"/>
      <c r="G68" s="1000"/>
      <c r="H68" s="1000"/>
      <c r="I68" s="1000"/>
      <c r="J68" s="1000"/>
      <c r="K68" s="1000"/>
      <c r="L68" s="1000"/>
      <c r="M68" s="1020"/>
      <c r="N68" s="1001"/>
      <c r="O68" s="1001"/>
      <c r="P68" s="1001"/>
      <c r="Q68" s="1001"/>
      <c r="R68" s="1001"/>
      <c r="S68" s="1001"/>
      <c r="T68" s="1001"/>
      <c r="U68" s="1001"/>
      <c r="V68" s="1001"/>
      <c r="W68" s="1001"/>
      <c r="X68" s="1001"/>
      <c r="Y68" s="1001"/>
      <c r="Z68" s="1001"/>
      <c r="AA68" s="1001"/>
      <c r="AB68" s="1001"/>
      <c r="AC68" s="1001"/>
      <c r="AD68" s="1001"/>
      <c r="AE68" s="1001"/>
      <c r="AF68" s="1001"/>
      <c r="AG68" s="1001"/>
      <c r="AH68" s="1001"/>
      <c r="AI68" s="1001"/>
      <c r="AJ68" s="1001"/>
      <c r="AK68" s="1001"/>
      <c r="AL68" s="1001"/>
      <c r="AM68" s="1000"/>
    </row>
    <row r="69" spans="1:39">
      <c r="A69" s="1000"/>
      <c r="B69" s="1000"/>
      <c r="C69" s="1000"/>
      <c r="D69" s="1000"/>
      <c r="E69" s="1000"/>
      <c r="F69" s="1000"/>
      <c r="G69" s="1000"/>
      <c r="H69" s="1000"/>
      <c r="I69" s="1000"/>
      <c r="J69" s="1000"/>
      <c r="K69" s="1000"/>
      <c r="L69" s="1000"/>
      <c r="M69" s="1020"/>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0"/>
    </row>
    <row r="70" spans="1:39">
      <c r="A70" s="1000"/>
      <c r="B70" s="1000"/>
      <c r="C70" s="1000"/>
      <c r="D70" s="1000"/>
      <c r="E70" s="1000"/>
      <c r="F70" s="1000"/>
      <c r="G70" s="1000"/>
      <c r="H70" s="1000"/>
      <c r="I70" s="1000"/>
      <c r="J70" s="1000"/>
      <c r="K70" s="1000"/>
      <c r="L70" s="1000"/>
      <c r="M70" s="1020"/>
      <c r="N70" s="1001"/>
      <c r="O70" s="1001"/>
      <c r="P70" s="1001"/>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0"/>
    </row>
    <row r="71" spans="1:39">
      <c r="A71" s="1000"/>
      <c r="B71" s="1000"/>
      <c r="C71" s="1000"/>
      <c r="D71" s="1000"/>
      <c r="E71" s="1000"/>
      <c r="F71" s="1000"/>
      <c r="G71" s="1000"/>
      <c r="H71" s="1000"/>
      <c r="I71" s="1000"/>
      <c r="J71" s="1000"/>
      <c r="K71" s="1000"/>
      <c r="L71" s="1000"/>
      <c r="M71" s="102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0"/>
    </row>
    <row r="72" spans="1:39">
      <c r="A72" s="1000"/>
      <c r="B72" s="1000"/>
      <c r="C72" s="1000"/>
      <c r="D72" s="1000"/>
      <c r="E72" s="1000"/>
      <c r="F72" s="1000"/>
      <c r="G72" s="1000"/>
      <c r="H72" s="1000"/>
      <c r="I72" s="1000"/>
      <c r="J72" s="1000"/>
      <c r="K72" s="1000"/>
      <c r="L72" s="1000"/>
      <c r="M72" s="1020"/>
      <c r="N72" s="1001"/>
      <c r="O72" s="1001"/>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0"/>
    </row>
    <row r="73" spans="1:39">
      <c r="A73" s="1000"/>
      <c r="B73" s="1000"/>
      <c r="C73" s="1000"/>
      <c r="D73" s="1000"/>
      <c r="E73" s="1000"/>
      <c r="F73" s="1000"/>
      <c r="G73" s="1000"/>
      <c r="H73" s="1000"/>
      <c r="I73" s="1000"/>
      <c r="J73" s="1000"/>
      <c r="K73" s="1000"/>
      <c r="L73" s="1000"/>
      <c r="M73" s="1000"/>
      <c r="N73" s="1001"/>
      <c r="O73" s="1001"/>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0"/>
    </row>
    <row r="74" spans="1:39">
      <c r="A74" s="1000"/>
      <c r="B74" s="1000"/>
      <c r="C74" s="1000"/>
      <c r="D74" s="1000"/>
      <c r="E74" s="1000"/>
      <c r="F74" s="1000"/>
      <c r="G74" s="1000"/>
      <c r="H74" s="1000"/>
      <c r="I74" s="1000"/>
      <c r="J74" s="1000"/>
      <c r="K74" s="1000"/>
      <c r="L74" s="1000"/>
      <c r="M74" s="1020"/>
      <c r="N74" s="1001"/>
      <c r="O74" s="1001"/>
      <c r="P74" s="1001"/>
      <c r="Q74" s="1001"/>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0"/>
    </row>
    <row r="75" spans="1:39">
      <c r="A75" s="1000"/>
      <c r="B75" s="1000"/>
      <c r="C75" s="1000"/>
      <c r="D75" s="1000"/>
      <c r="E75" s="1000"/>
      <c r="F75" s="1000"/>
      <c r="G75" s="1000"/>
      <c r="H75" s="1000"/>
      <c r="I75" s="1000"/>
      <c r="J75" s="1000"/>
      <c r="K75" s="1000"/>
      <c r="L75" s="1000"/>
      <c r="M75" s="1020"/>
      <c r="N75" s="1001"/>
      <c r="O75" s="1001"/>
      <c r="P75" s="1001"/>
      <c r="Q75" s="1001"/>
      <c r="R75" s="1001"/>
      <c r="S75" s="1001"/>
      <c r="T75" s="1001"/>
      <c r="U75" s="1001"/>
      <c r="V75" s="1001"/>
      <c r="W75" s="1001"/>
      <c r="X75" s="1001"/>
      <c r="Y75" s="1001"/>
      <c r="Z75" s="1001"/>
      <c r="AA75" s="1001"/>
      <c r="AB75" s="1001"/>
      <c r="AC75" s="1001"/>
      <c r="AD75" s="1001"/>
      <c r="AE75" s="1001"/>
      <c r="AF75" s="1001"/>
      <c r="AG75" s="1001"/>
      <c r="AH75" s="1001"/>
      <c r="AI75" s="1001"/>
      <c r="AJ75" s="1001"/>
      <c r="AK75" s="1001"/>
      <c r="AL75" s="1001"/>
      <c r="AM75" s="1000"/>
    </row>
    <row r="76" spans="1:39">
      <c r="A76" s="1000"/>
      <c r="B76" s="1000"/>
      <c r="C76" s="1000"/>
      <c r="D76" s="1000"/>
      <c r="E76" s="1000"/>
      <c r="F76" s="1000"/>
      <c r="G76" s="1000"/>
      <c r="H76" s="1000"/>
      <c r="I76" s="1000"/>
      <c r="J76" s="1000"/>
      <c r="K76" s="1000"/>
      <c r="L76" s="1000"/>
      <c r="M76" s="1000"/>
      <c r="N76" s="1001"/>
      <c r="O76" s="1001"/>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1001"/>
      <c r="AL76" s="1001"/>
      <c r="AM76" s="1000"/>
    </row>
    <row r="77" spans="1:39">
      <c r="A77" s="1000"/>
      <c r="B77" s="1000"/>
      <c r="C77" s="1000"/>
      <c r="D77" s="1000"/>
      <c r="E77" s="1000"/>
      <c r="F77" s="1000"/>
      <c r="G77" s="1000"/>
      <c r="H77" s="1000"/>
      <c r="I77" s="1000"/>
      <c r="J77" s="1000"/>
      <c r="K77" s="1000"/>
      <c r="L77" s="1000"/>
      <c r="M77" s="1000"/>
      <c r="N77" s="1001"/>
      <c r="O77" s="1001"/>
      <c r="P77" s="1001"/>
      <c r="Q77" s="1001"/>
      <c r="R77" s="1001"/>
      <c r="S77" s="1001"/>
      <c r="T77" s="1001"/>
      <c r="U77" s="1001"/>
      <c r="V77" s="1001"/>
      <c r="W77" s="1001"/>
      <c r="X77" s="1001"/>
      <c r="Y77" s="1001"/>
      <c r="Z77" s="1001"/>
      <c r="AA77" s="1001"/>
      <c r="AB77" s="1001"/>
      <c r="AC77" s="1001"/>
      <c r="AD77" s="1001"/>
      <c r="AE77" s="1001"/>
      <c r="AF77" s="1001"/>
      <c r="AG77" s="1001"/>
      <c r="AH77" s="1001"/>
      <c r="AI77" s="1001"/>
      <c r="AJ77" s="1001"/>
      <c r="AK77" s="1001"/>
      <c r="AL77" s="1001"/>
      <c r="AM77" s="1000"/>
    </row>
    <row r="78" spans="1:39">
      <c r="A78" s="1000"/>
      <c r="B78" s="1000"/>
      <c r="C78" s="1000"/>
      <c r="D78" s="1000"/>
      <c r="E78" s="1000"/>
      <c r="F78" s="1000"/>
      <c r="G78" s="1000"/>
      <c r="H78" s="1000"/>
      <c r="I78" s="1000"/>
      <c r="J78" s="1000"/>
      <c r="K78" s="1000"/>
      <c r="L78" s="1000"/>
      <c r="M78" s="1000"/>
      <c r="N78" s="1001"/>
      <c r="O78" s="1001"/>
      <c r="P78" s="1001"/>
      <c r="Q78" s="1001"/>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0"/>
    </row>
    <row r="79" spans="1:39">
      <c r="A79" s="1000"/>
      <c r="B79" s="1000"/>
      <c r="C79" s="1000"/>
      <c r="D79" s="1000"/>
      <c r="E79" s="1000"/>
      <c r="F79" s="1000"/>
      <c r="G79" s="1000"/>
      <c r="H79" s="1000"/>
      <c r="I79" s="1000"/>
      <c r="J79" s="1000"/>
      <c r="K79" s="1000"/>
      <c r="L79" s="1000"/>
      <c r="M79" s="1000"/>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1001"/>
      <c r="AK79" s="1001"/>
      <c r="AL79" s="1001"/>
      <c r="AM79" s="1000"/>
    </row>
    <row r="80" spans="1:39">
      <c r="A80" s="1000"/>
      <c r="B80" s="1000"/>
      <c r="C80" s="1000"/>
      <c r="D80" s="1000"/>
      <c r="E80" s="1000"/>
      <c r="F80" s="1000"/>
      <c r="G80" s="1000"/>
      <c r="H80" s="1000"/>
      <c r="I80" s="1000"/>
      <c r="J80" s="1000"/>
      <c r="K80" s="1000"/>
      <c r="L80" s="1000"/>
      <c r="M80" s="1020"/>
      <c r="N80" s="1001"/>
      <c r="O80" s="1001"/>
      <c r="P80" s="1001"/>
      <c r="Q80" s="1001"/>
      <c r="R80" s="1001"/>
      <c r="S80" s="1001"/>
      <c r="T80" s="1001"/>
      <c r="U80" s="1001"/>
      <c r="V80" s="1001"/>
      <c r="W80" s="1001"/>
      <c r="X80" s="1001"/>
      <c r="Y80" s="1001"/>
      <c r="Z80" s="1001"/>
      <c r="AA80" s="1001"/>
      <c r="AB80" s="1001"/>
      <c r="AC80" s="1001"/>
      <c r="AD80" s="1001"/>
      <c r="AE80" s="1001"/>
      <c r="AF80" s="1001"/>
      <c r="AG80" s="1001"/>
      <c r="AH80" s="1001"/>
      <c r="AI80" s="1001"/>
      <c r="AJ80" s="1001"/>
      <c r="AK80" s="1001"/>
      <c r="AL80" s="1001"/>
      <c r="AM80" s="1000"/>
    </row>
    <row r="81" spans="1:39">
      <c r="A81" s="1000"/>
      <c r="B81" s="1000"/>
      <c r="C81" s="1000"/>
      <c r="D81" s="1000"/>
      <c r="E81" s="1000"/>
      <c r="F81" s="1000"/>
      <c r="G81" s="1000"/>
      <c r="H81" s="1000"/>
      <c r="I81" s="1000"/>
      <c r="J81" s="1000"/>
      <c r="K81" s="1000"/>
      <c r="L81" s="1000"/>
      <c r="M81" s="1020"/>
      <c r="N81" s="1001"/>
      <c r="O81" s="1001"/>
      <c r="P81" s="1001"/>
      <c r="Q81" s="1001"/>
      <c r="R81" s="1001"/>
      <c r="S81" s="1001"/>
      <c r="T81" s="1001"/>
      <c r="U81" s="1001"/>
      <c r="V81" s="1001"/>
      <c r="W81" s="1001"/>
      <c r="X81" s="1001"/>
      <c r="Y81" s="1001"/>
      <c r="Z81" s="1001"/>
      <c r="AA81" s="1001"/>
      <c r="AB81" s="1001"/>
      <c r="AC81" s="1001"/>
      <c r="AD81" s="1001"/>
      <c r="AE81" s="1001"/>
      <c r="AF81" s="1001"/>
      <c r="AG81" s="1001"/>
      <c r="AH81" s="1001"/>
      <c r="AI81" s="1001"/>
      <c r="AJ81" s="1001"/>
      <c r="AK81" s="1001"/>
      <c r="AL81" s="1001"/>
      <c r="AM81" s="1000"/>
    </row>
    <row r="82" spans="1:39">
      <c r="A82" s="1000"/>
      <c r="B82" s="1000"/>
      <c r="C82" s="1000"/>
      <c r="D82" s="1000"/>
      <c r="E82" s="1000"/>
      <c r="F82" s="1000"/>
      <c r="G82" s="1000"/>
      <c r="H82" s="1000"/>
      <c r="I82" s="1000"/>
      <c r="J82" s="1000"/>
      <c r="K82" s="1000"/>
      <c r="L82" s="1000"/>
      <c r="M82" s="1021"/>
      <c r="N82" s="1001"/>
      <c r="O82" s="1001"/>
      <c r="P82" s="1001"/>
      <c r="Q82" s="1001"/>
      <c r="R82" s="1001"/>
      <c r="S82" s="1001"/>
      <c r="T82" s="1001"/>
      <c r="U82" s="1001"/>
      <c r="V82" s="1001"/>
      <c r="W82" s="1001"/>
      <c r="X82" s="1001"/>
      <c r="Y82" s="1001"/>
      <c r="Z82" s="1001"/>
      <c r="AA82" s="1001"/>
      <c r="AB82" s="1001"/>
      <c r="AC82" s="1001"/>
      <c r="AD82" s="1001"/>
      <c r="AE82" s="1001"/>
      <c r="AF82" s="1001"/>
      <c r="AG82" s="1001"/>
      <c r="AH82" s="1001"/>
      <c r="AI82" s="1001"/>
      <c r="AJ82" s="1001"/>
      <c r="AK82" s="1001"/>
      <c r="AL82" s="1001"/>
      <c r="AM82" s="1000"/>
    </row>
    <row r="83" spans="1:39">
      <c r="A83" s="1000"/>
      <c r="B83" s="1000"/>
      <c r="C83" s="1000"/>
      <c r="D83" s="1000"/>
      <c r="E83" s="1000"/>
      <c r="F83" s="1000"/>
      <c r="G83" s="1000"/>
      <c r="H83" s="1000"/>
      <c r="I83" s="1000"/>
      <c r="J83" s="1000"/>
      <c r="K83" s="1000"/>
      <c r="L83" s="1000"/>
      <c r="M83" s="1020"/>
      <c r="N83" s="1001"/>
      <c r="O83" s="1001"/>
      <c r="P83" s="1001"/>
      <c r="Q83" s="1001"/>
      <c r="R83" s="1001"/>
      <c r="S83" s="1001"/>
      <c r="T83" s="1001"/>
      <c r="U83" s="1001"/>
      <c r="V83" s="1001"/>
      <c r="W83" s="1001"/>
      <c r="X83" s="1001"/>
      <c r="Y83" s="1001"/>
      <c r="Z83" s="1001"/>
      <c r="AA83" s="1001"/>
      <c r="AB83" s="1001"/>
      <c r="AC83" s="1001"/>
      <c r="AD83" s="1001"/>
      <c r="AE83" s="1001"/>
      <c r="AF83" s="1001"/>
      <c r="AG83" s="1001"/>
      <c r="AH83" s="1001"/>
      <c r="AI83" s="1001"/>
      <c r="AJ83" s="1001"/>
      <c r="AK83" s="1001"/>
      <c r="AL83" s="1001"/>
      <c r="AM83" s="1000"/>
    </row>
    <row r="84" spans="1:39">
      <c r="A84" s="1000"/>
      <c r="B84" s="1000"/>
      <c r="C84" s="1000"/>
      <c r="D84" s="1000"/>
      <c r="E84" s="1000"/>
      <c r="F84" s="1000"/>
      <c r="G84" s="1000"/>
      <c r="H84" s="1000"/>
      <c r="I84" s="1000"/>
      <c r="J84" s="1000"/>
      <c r="K84" s="1000"/>
      <c r="L84" s="1000"/>
      <c r="M84" s="1020"/>
      <c r="N84" s="1001"/>
      <c r="O84" s="1001"/>
      <c r="P84" s="1001"/>
      <c r="Q84" s="1001"/>
      <c r="R84" s="1001"/>
      <c r="S84" s="1001"/>
      <c r="T84" s="1001"/>
      <c r="U84" s="1001"/>
      <c r="V84" s="1001"/>
      <c r="W84" s="1001"/>
      <c r="X84" s="1001"/>
      <c r="Y84" s="1001"/>
      <c r="Z84" s="1001"/>
      <c r="AA84" s="1001"/>
      <c r="AB84" s="1001"/>
      <c r="AC84" s="1001"/>
      <c r="AD84" s="1001"/>
      <c r="AE84" s="1001"/>
      <c r="AF84" s="1001"/>
      <c r="AG84" s="1001"/>
      <c r="AH84" s="1001"/>
      <c r="AI84" s="1001"/>
      <c r="AJ84" s="1001"/>
      <c r="AK84" s="1001"/>
      <c r="AL84" s="1001"/>
      <c r="AM84" s="1000"/>
    </row>
    <row r="85" spans="1:39">
      <c r="A85" s="1000"/>
      <c r="B85" s="1000"/>
      <c r="C85" s="1000"/>
      <c r="D85" s="1000"/>
      <c r="E85" s="1000"/>
      <c r="F85" s="1000"/>
      <c r="G85" s="1000"/>
      <c r="H85" s="1000"/>
      <c r="I85" s="1000"/>
      <c r="J85" s="1000"/>
      <c r="K85" s="1000"/>
      <c r="L85" s="1000"/>
      <c r="M85" s="1020"/>
      <c r="N85" s="1001"/>
      <c r="O85" s="1001"/>
      <c r="P85" s="1001"/>
      <c r="Q85" s="1001"/>
      <c r="R85" s="1001"/>
      <c r="S85" s="1001"/>
      <c r="T85" s="1001"/>
      <c r="U85" s="1001"/>
      <c r="V85" s="1001"/>
      <c r="W85" s="1001"/>
      <c r="X85" s="1001"/>
      <c r="Y85" s="1001"/>
      <c r="Z85" s="1001"/>
      <c r="AA85" s="1001"/>
      <c r="AB85" s="1001"/>
      <c r="AC85" s="1001"/>
      <c r="AD85" s="1001"/>
      <c r="AE85" s="1001"/>
      <c r="AF85" s="1001"/>
      <c r="AG85" s="1001"/>
      <c r="AH85" s="1001"/>
      <c r="AI85" s="1001"/>
      <c r="AJ85" s="1001"/>
      <c r="AK85" s="1001"/>
      <c r="AL85" s="1001"/>
      <c r="AM85" s="1000"/>
    </row>
    <row r="86" spans="1:39">
      <c r="A86" s="1000"/>
      <c r="B86" s="1000"/>
      <c r="C86" s="1000"/>
      <c r="D86" s="1000"/>
      <c r="E86" s="1000"/>
      <c r="F86" s="1000"/>
      <c r="G86" s="1000"/>
      <c r="H86" s="1000"/>
      <c r="I86" s="1000"/>
      <c r="J86" s="1000"/>
      <c r="K86" s="1000"/>
      <c r="L86" s="1000"/>
      <c r="M86" s="1020"/>
      <c r="N86" s="1001"/>
      <c r="O86" s="1001"/>
      <c r="P86" s="1001"/>
      <c r="Q86" s="1001"/>
      <c r="R86" s="1001"/>
      <c r="S86" s="1001"/>
      <c r="T86" s="1001"/>
      <c r="U86" s="1001"/>
      <c r="V86" s="1001"/>
      <c r="W86" s="1001"/>
      <c r="X86" s="1001"/>
      <c r="Y86" s="1001"/>
      <c r="Z86" s="1001"/>
      <c r="AA86" s="1001"/>
      <c r="AB86" s="1001"/>
      <c r="AC86" s="1001"/>
      <c r="AD86" s="1001"/>
      <c r="AE86" s="1001"/>
      <c r="AF86" s="1001"/>
      <c r="AG86" s="1001"/>
      <c r="AH86" s="1001"/>
      <c r="AI86" s="1001"/>
      <c r="AJ86" s="1001"/>
      <c r="AK86" s="1001"/>
      <c r="AL86" s="1001"/>
      <c r="AM86" s="1000"/>
    </row>
    <row r="87" spans="1:39">
      <c r="A87" s="1000"/>
      <c r="B87" s="1000"/>
      <c r="C87" s="1000"/>
      <c r="D87" s="1000"/>
      <c r="E87" s="1000"/>
      <c r="F87" s="1000"/>
      <c r="G87" s="1000"/>
      <c r="H87" s="1000"/>
      <c r="I87" s="1000"/>
      <c r="J87" s="1000"/>
      <c r="K87" s="1000"/>
      <c r="L87" s="1000"/>
      <c r="M87" s="1020"/>
      <c r="N87" s="1001"/>
      <c r="O87" s="1001"/>
      <c r="P87" s="1001"/>
      <c r="Q87" s="1001"/>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0"/>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22"/>
      <c r="B1" s="1022"/>
      <c r="C1" s="1022"/>
      <c r="D1" s="1022"/>
      <c r="E1" s="1022"/>
      <c r="F1" s="1022"/>
      <c r="G1" s="1022"/>
      <c r="H1" s="1022"/>
      <c r="I1" s="1022"/>
      <c r="J1" s="1022"/>
      <c r="K1" s="1022"/>
      <c r="L1" s="1022"/>
      <c r="M1" s="1022"/>
      <c r="N1" s="1022"/>
      <c r="O1" s="1023">
        <v>2022</v>
      </c>
      <c r="P1" s="1024">
        <v>2022</v>
      </c>
      <c r="Q1" s="1024">
        <v>2022</v>
      </c>
      <c r="R1" s="1024">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1022"/>
    </row>
    <row r="2" spans="1:39" hidden="1">
      <c r="A2" s="1022"/>
      <c r="B2" s="1022"/>
      <c r="C2" s="1022"/>
      <c r="D2" s="1022"/>
      <c r="E2" s="1022"/>
      <c r="F2" s="1022"/>
      <c r="G2" s="1022"/>
      <c r="H2" s="1022"/>
      <c r="I2" s="1022"/>
      <c r="J2" s="1022"/>
      <c r="K2" s="1022"/>
      <c r="L2" s="1022"/>
      <c r="M2" s="1022"/>
      <c r="N2" s="1022"/>
      <c r="O2" s="1023" t="s">
        <v>267</v>
      </c>
      <c r="P2" s="1023" t="s">
        <v>305</v>
      </c>
      <c r="Q2" s="1023" t="s">
        <v>285</v>
      </c>
      <c r="R2" s="1023" t="s">
        <v>267</v>
      </c>
      <c r="S2" s="1023" t="s">
        <v>268</v>
      </c>
      <c r="T2" s="1023" t="s">
        <v>268</v>
      </c>
      <c r="U2" s="1023" t="s">
        <v>268</v>
      </c>
      <c r="V2" s="1023" t="s">
        <v>268</v>
      </c>
      <c r="W2" s="1023" t="s">
        <v>268</v>
      </c>
      <c r="X2" s="1023" t="s">
        <v>268</v>
      </c>
      <c r="Y2" s="1023" t="s">
        <v>268</v>
      </c>
      <c r="Z2" s="1023" t="s">
        <v>268</v>
      </c>
      <c r="AA2" s="1023" t="s">
        <v>268</v>
      </c>
      <c r="AB2" s="1023" t="s">
        <v>268</v>
      </c>
      <c r="AC2" s="1023" t="s">
        <v>267</v>
      </c>
      <c r="AD2" s="1023" t="s">
        <v>267</v>
      </c>
      <c r="AE2" s="1023" t="s">
        <v>267</v>
      </c>
      <c r="AF2" s="1023" t="s">
        <v>267</v>
      </c>
      <c r="AG2" s="1023" t="s">
        <v>267</v>
      </c>
      <c r="AH2" s="1023" t="s">
        <v>267</v>
      </c>
      <c r="AI2" s="1023" t="s">
        <v>267</v>
      </c>
      <c r="AJ2" s="1023" t="s">
        <v>267</v>
      </c>
      <c r="AK2" s="1023" t="s">
        <v>267</v>
      </c>
      <c r="AL2" s="1023" t="s">
        <v>267</v>
      </c>
      <c r="AM2" s="1022"/>
    </row>
    <row r="3" spans="1:39" hidden="1">
      <c r="A3" s="1022"/>
      <c r="B3" s="1022"/>
      <c r="C3" s="1022"/>
      <c r="D3" s="1022"/>
      <c r="E3" s="1022"/>
      <c r="F3" s="1022"/>
      <c r="G3" s="1022"/>
      <c r="H3" s="1022"/>
      <c r="I3" s="1022"/>
      <c r="J3" s="1022"/>
      <c r="K3" s="1022"/>
      <c r="L3" s="1022"/>
      <c r="M3" s="1022"/>
      <c r="N3" s="1022"/>
      <c r="O3" s="1024"/>
      <c r="P3" s="1022"/>
      <c r="Q3" s="1022"/>
      <c r="R3" s="1022"/>
      <c r="S3" s="936"/>
      <c r="T3" s="936"/>
      <c r="U3" s="936"/>
      <c r="V3" s="936"/>
      <c r="W3" s="936"/>
      <c r="X3" s="936"/>
      <c r="Y3" s="936"/>
      <c r="Z3" s="936"/>
      <c r="AA3" s="936"/>
      <c r="AB3" s="936"/>
      <c r="AC3" s="936"/>
      <c r="AD3" s="936"/>
      <c r="AE3" s="936"/>
      <c r="AF3" s="936"/>
      <c r="AG3" s="936"/>
      <c r="AH3" s="936"/>
      <c r="AI3" s="936"/>
      <c r="AJ3" s="936"/>
      <c r="AK3" s="936"/>
      <c r="AL3" s="936"/>
      <c r="AM3" s="1022"/>
    </row>
    <row r="4" spans="1:39" hidden="1">
      <c r="A4" s="1022"/>
      <c r="B4" s="1022"/>
      <c r="C4" s="1022"/>
      <c r="D4" s="1022"/>
      <c r="E4" s="1022"/>
      <c r="F4" s="1022"/>
      <c r="G4" s="1022"/>
      <c r="H4" s="1022"/>
      <c r="I4" s="1022"/>
      <c r="J4" s="1022"/>
      <c r="K4" s="1022"/>
      <c r="L4" s="1022"/>
      <c r="M4" s="1022"/>
      <c r="N4" s="1022"/>
      <c r="O4" s="1024"/>
      <c r="P4" s="1022"/>
      <c r="Q4" s="1022"/>
      <c r="R4" s="1022"/>
      <c r="S4" s="936"/>
      <c r="T4" s="936"/>
      <c r="U4" s="936"/>
      <c r="V4" s="936"/>
      <c r="W4" s="936"/>
      <c r="X4" s="936"/>
      <c r="Y4" s="936"/>
      <c r="Z4" s="936"/>
      <c r="AA4" s="936"/>
      <c r="AB4" s="936"/>
      <c r="AC4" s="936"/>
      <c r="AD4" s="936"/>
      <c r="AE4" s="936"/>
      <c r="AF4" s="936"/>
      <c r="AG4" s="936"/>
      <c r="AH4" s="936"/>
      <c r="AI4" s="936"/>
      <c r="AJ4" s="936"/>
      <c r="AK4" s="936"/>
      <c r="AL4" s="936"/>
      <c r="AM4" s="1022"/>
    </row>
    <row r="5" spans="1:39" hidden="1">
      <c r="A5" s="1022"/>
      <c r="B5" s="1022"/>
      <c r="C5" s="1022"/>
      <c r="D5" s="1022"/>
      <c r="E5" s="1022"/>
      <c r="F5" s="1022"/>
      <c r="G5" s="1022"/>
      <c r="H5" s="1022"/>
      <c r="I5" s="1022"/>
      <c r="J5" s="1022"/>
      <c r="K5" s="1022"/>
      <c r="L5" s="1022"/>
      <c r="M5" s="1022"/>
      <c r="N5" s="1022"/>
      <c r="O5" s="1024"/>
      <c r="P5" s="1022"/>
      <c r="Q5" s="1022"/>
      <c r="R5" s="1022"/>
      <c r="S5" s="936"/>
      <c r="T5" s="936"/>
      <c r="U5" s="936"/>
      <c r="V5" s="936"/>
      <c r="W5" s="936"/>
      <c r="X5" s="936"/>
      <c r="Y5" s="936"/>
      <c r="Z5" s="936"/>
      <c r="AA5" s="936"/>
      <c r="AB5" s="936"/>
      <c r="AC5" s="936"/>
      <c r="AD5" s="936"/>
      <c r="AE5" s="936"/>
      <c r="AF5" s="936"/>
      <c r="AG5" s="936"/>
      <c r="AH5" s="936"/>
      <c r="AI5" s="936"/>
      <c r="AJ5" s="936"/>
      <c r="AK5" s="936"/>
      <c r="AL5" s="936"/>
      <c r="AM5" s="1022"/>
    </row>
    <row r="6" spans="1:39" hidden="1">
      <c r="A6" s="1022"/>
      <c r="B6" s="1022"/>
      <c r="C6" s="1022"/>
      <c r="D6" s="1022"/>
      <c r="E6" s="1022"/>
      <c r="F6" s="1022"/>
      <c r="G6" s="1022"/>
      <c r="H6" s="1022"/>
      <c r="I6" s="1022"/>
      <c r="J6" s="1022"/>
      <c r="K6" s="1022"/>
      <c r="L6" s="1022"/>
      <c r="M6" s="1022"/>
      <c r="N6" s="1022"/>
      <c r="O6" s="1024"/>
      <c r="P6" s="1022"/>
      <c r="Q6" s="1022"/>
      <c r="R6" s="1022"/>
      <c r="S6" s="936"/>
      <c r="T6" s="936"/>
      <c r="U6" s="936"/>
      <c r="V6" s="936"/>
      <c r="W6" s="936"/>
      <c r="X6" s="936"/>
      <c r="Y6" s="936"/>
      <c r="Z6" s="936"/>
      <c r="AA6" s="936"/>
      <c r="AB6" s="936"/>
      <c r="AC6" s="936"/>
      <c r="AD6" s="936"/>
      <c r="AE6" s="936"/>
      <c r="AF6" s="936"/>
      <c r="AG6" s="936"/>
      <c r="AH6" s="936"/>
      <c r="AI6" s="936"/>
      <c r="AJ6" s="936"/>
      <c r="AK6" s="936"/>
      <c r="AL6" s="936"/>
      <c r="AM6" s="1022"/>
    </row>
    <row r="7" spans="1:39" hidden="1">
      <c r="A7" s="1022"/>
      <c r="B7" s="1022"/>
      <c r="C7" s="1022"/>
      <c r="D7" s="1022"/>
      <c r="E7" s="1022"/>
      <c r="F7" s="1022"/>
      <c r="G7" s="1022"/>
      <c r="H7" s="1022"/>
      <c r="I7" s="1022"/>
      <c r="J7" s="1022"/>
      <c r="K7" s="1022"/>
      <c r="L7" s="1022"/>
      <c r="M7" s="1022"/>
      <c r="N7" s="1022"/>
      <c r="O7" s="1024"/>
      <c r="P7" s="1022"/>
      <c r="Q7" s="1022"/>
      <c r="R7" s="1022"/>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1022"/>
    </row>
    <row r="8" spans="1:39" hidden="1">
      <c r="A8" s="1022"/>
      <c r="B8" s="1022"/>
      <c r="C8" s="1022"/>
      <c r="D8" s="1022"/>
      <c r="E8" s="1022"/>
      <c r="F8" s="1022"/>
      <c r="G8" s="1022"/>
      <c r="H8" s="1022"/>
      <c r="I8" s="1022"/>
      <c r="J8" s="1022"/>
      <c r="K8" s="1022"/>
      <c r="L8" s="1022"/>
      <c r="M8" s="1022"/>
      <c r="N8" s="1022"/>
      <c r="O8" s="1024"/>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row>
    <row r="9" spans="1:39" hidden="1">
      <c r="A9" s="1022"/>
      <c r="B9" s="1022"/>
      <c r="C9" s="1022"/>
      <c r="D9" s="1022"/>
      <c r="E9" s="1022"/>
      <c r="F9" s="1022"/>
      <c r="G9" s="1022"/>
      <c r="H9" s="1022"/>
      <c r="I9" s="1022"/>
      <c r="J9" s="1022"/>
      <c r="K9" s="1022"/>
      <c r="L9" s="1022"/>
      <c r="M9" s="1022"/>
      <c r="N9" s="1022"/>
      <c r="O9" s="1024"/>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row>
    <row r="10" spans="1:39" hidden="1">
      <c r="A10" s="1022"/>
      <c r="B10" s="1022"/>
      <c r="C10" s="1022"/>
      <c r="D10" s="1022"/>
      <c r="E10" s="1022"/>
      <c r="F10" s="1022"/>
      <c r="G10" s="1022"/>
      <c r="H10" s="1022"/>
      <c r="I10" s="1022"/>
      <c r="J10" s="1022"/>
      <c r="K10" s="1022"/>
      <c r="L10" s="1022"/>
      <c r="M10" s="1022"/>
      <c r="N10" s="1022"/>
      <c r="O10" s="1024"/>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row>
    <row r="11" spans="1:39" ht="15" hidden="1" customHeight="1">
      <c r="A11" s="1022"/>
      <c r="B11" s="1022"/>
      <c r="C11" s="1022"/>
      <c r="D11" s="1022"/>
      <c r="E11" s="1022"/>
      <c r="F11" s="1022"/>
      <c r="G11" s="1022"/>
      <c r="H11" s="1022"/>
      <c r="I11" s="1022"/>
      <c r="J11" s="1022"/>
      <c r="K11" s="1022"/>
      <c r="L11" s="1022"/>
      <c r="M11" s="1025"/>
      <c r="N11" s="1022"/>
      <c r="O11" s="1024"/>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row>
    <row r="12" spans="1:39" s="80" customFormat="1" ht="20.100000000000001" customHeight="1">
      <c r="A12" s="929"/>
      <c r="B12" s="929"/>
      <c r="C12" s="929"/>
      <c r="D12" s="929"/>
      <c r="E12" s="929"/>
      <c r="F12" s="929"/>
      <c r="G12" s="929"/>
      <c r="H12" s="929"/>
      <c r="I12" s="929"/>
      <c r="J12" s="929"/>
      <c r="K12" s="929"/>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29"/>
      <c r="B13" s="929"/>
      <c r="C13" s="929"/>
      <c r="D13" s="929"/>
      <c r="E13" s="929"/>
      <c r="F13" s="929"/>
      <c r="G13" s="929"/>
      <c r="H13" s="929"/>
      <c r="I13" s="929"/>
      <c r="J13" s="929"/>
      <c r="K13" s="929"/>
      <c r="L13" s="1026"/>
      <c r="M13" s="929"/>
      <c r="N13" s="929"/>
      <c r="O13" s="1027"/>
      <c r="P13" s="929"/>
      <c r="Q13" s="929"/>
      <c r="R13" s="929"/>
      <c r="S13" s="929"/>
      <c r="T13" s="929"/>
      <c r="U13" s="929"/>
      <c r="V13" s="929"/>
      <c r="W13" s="929"/>
      <c r="X13" s="929"/>
      <c r="Y13" s="929"/>
      <c r="Z13" s="929"/>
      <c r="AA13" s="929"/>
      <c r="AB13" s="929"/>
      <c r="AC13" s="929"/>
      <c r="AD13" s="929"/>
      <c r="AE13" s="929"/>
      <c r="AF13" s="929"/>
      <c r="AG13" s="929"/>
      <c r="AH13" s="929"/>
      <c r="AI13" s="929"/>
      <c r="AJ13" s="929"/>
      <c r="AK13" s="929"/>
      <c r="AL13" s="929"/>
      <c r="AM13" s="929"/>
    </row>
    <row r="14" spans="1:39" s="80" customFormat="1" ht="15" customHeight="1">
      <c r="A14" s="929"/>
      <c r="B14" s="929"/>
      <c r="C14" s="929"/>
      <c r="D14" s="929"/>
      <c r="E14" s="929"/>
      <c r="F14" s="929"/>
      <c r="G14" s="929"/>
      <c r="H14" s="929"/>
      <c r="I14" s="929"/>
      <c r="J14" s="929"/>
      <c r="K14" s="929"/>
      <c r="L14" s="968" t="s">
        <v>16</v>
      </c>
      <c r="M14" s="968" t="s">
        <v>121</v>
      </c>
      <c r="N14" s="968" t="s">
        <v>266</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938" t="s">
        <v>304</v>
      </c>
    </row>
    <row r="15" spans="1:39" s="80" customFormat="1" ht="50.1" customHeight="1">
      <c r="A15" s="929"/>
      <c r="B15" s="929"/>
      <c r="C15" s="929"/>
      <c r="D15" s="929"/>
      <c r="E15" s="929"/>
      <c r="F15" s="929"/>
      <c r="G15" s="929"/>
      <c r="H15" s="929"/>
      <c r="I15" s="929"/>
      <c r="J15" s="929"/>
      <c r="K15" s="929"/>
      <c r="L15" s="968"/>
      <c r="M15" s="968"/>
      <c r="N15" s="968"/>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938"/>
    </row>
    <row r="16" spans="1:39" s="80" customFormat="1">
      <c r="A16" s="946" t="s">
        <v>18</v>
      </c>
      <c r="B16" s="929"/>
      <c r="C16" s="929"/>
      <c r="D16" s="929"/>
      <c r="E16" s="929"/>
      <c r="F16" s="929"/>
      <c r="G16" s="929"/>
      <c r="H16" s="929"/>
      <c r="I16" s="929"/>
      <c r="J16" s="929"/>
      <c r="K16" s="929"/>
      <c r="L16" s="1010" t="s">
        <v>3035</v>
      </c>
      <c r="M16" s="840"/>
      <c r="N16" s="841"/>
      <c r="O16" s="841"/>
      <c r="P16" s="841"/>
      <c r="Q16" s="841"/>
      <c r="R16" s="841"/>
      <c r="S16" s="841"/>
      <c r="T16" s="841"/>
      <c r="U16" s="841"/>
      <c r="V16" s="841"/>
      <c r="W16" s="841"/>
      <c r="X16" s="841"/>
      <c r="Y16" s="841"/>
      <c r="Z16" s="841"/>
      <c r="AA16" s="841"/>
      <c r="AB16" s="841"/>
      <c r="AC16" s="841"/>
      <c r="AD16" s="841"/>
      <c r="AE16" s="841"/>
      <c r="AF16" s="841"/>
      <c r="AG16" s="841"/>
      <c r="AH16" s="841"/>
      <c r="AI16" s="841"/>
      <c r="AJ16" s="841"/>
      <c r="AK16" s="841"/>
      <c r="AL16" s="841"/>
      <c r="AM16" s="1011"/>
    </row>
    <row r="17" spans="1:39" s="80" customFormat="1" ht="22.5">
      <c r="A17" s="987">
        <v>1</v>
      </c>
      <c r="B17" s="929" t="s">
        <v>1480</v>
      </c>
      <c r="C17" s="929"/>
      <c r="D17" s="929"/>
      <c r="E17" s="929"/>
      <c r="F17" s="929"/>
      <c r="G17" s="929"/>
      <c r="H17" s="929"/>
      <c r="I17" s="929"/>
      <c r="J17" s="929"/>
      <c r="K17" s="929"/>
      <c r="L17" s="1028" t="s">
        <v>18</v>
      </c>
      <c r="M17" s="217" t="s">
        <v>392</v>
      </c>
      <c r="N17" s="1029" t="s">
        <v>351</v>
      </c>
      <c r="O17" s="1030">
        <v>0</v>
      </c>
      <c r="P17" s="1030">
        <v>0</v>
      </c>
      <c r="Q17" s="1030">
        <v>0</v>
      </c>
      <c r="R17" s="1030">
        <v>0</v>
      </c>
      <c r="S17" s="1030">
        <v>0</v>
      </c>
      <c r="T17" s="1030">
        <v>0</v>
      </c>
      <c r="U17" s="1030">
        <v>0</v>
      </c>
      <c r="V17" s="1030">
        <v>0</v>
      </c>
      <c r="W17" s="1030">
        <v>0</v>
      </c>
      <c r="X17" s="1030">
        <v>0</v>
      </c>
      <c r="Y17" s="1030">
        <v>0</v>
      </c>
      <c r="Z17" s="1030">
        <v>0</v>
      </c>
      <c r="AA17" s="1030">
        <v>0</v>
      </c>
      <c r="AB17" s="1030">
        <v>0</v>
      </c>
      <c r="AC17" s="1030">
        <v>0</v>
      </c>
      <c r="AD17" s="1030">
        <v>0</v>
      </c>
      <c r="AE17" s="1030">
        <v>0</v>
      </c>
      <c r="AF17" s="1030">
        <v>0</v>
      </c>
      <c r="AG17" s="1030">
        <v>0</v>
      </c>
      <c r="AH17" s="1030">
        <v>0</v>
      </c>
      <c r="AI17" s="1030">
        <v>0</v>
      </c>
      <c r="AJ17" s="1030">
        <v>0</v>
      </c>
      <c r="AK17" s="1030">
        <v>0</v>
      </c>
      <c r="AL17" s="1030">
        <v>0</v>
      </c>
      <c r="AM17" s="953"/>
    </row>
    <row r="18" spans="1:39" s="80" customFormat="1">
      <c r="A18" s="987">
        <v>1</v>
      </c>
      <c r="B18" s="929" t="s">
        <v>1491</v>
      </c>
      <c r="C18" s="929"/>
      <c r="D18" s="929"/>
      <c r="E18" s="929"/>
      <c r="F18" s="929"/>
      <c r="G18" s="929"/>
      <c r="H18" s="929"/>
      <c r="I18" s="929"/>
      <c r="J18" s="929"/>
      <c r="K18" s="929"/>
      <c r="L18" s="1031" t="s">
        <v>149</v>
      </c>
      <c r="M18" s="220" t="s">
        <v>12</v>
      </c>
      <c r="N18" s="959" t="s">
        <v>351</v>
      </c>
      <c r="O18" s="1032">
        <v>0</v>
      </c>
      <c r="P18" s="1032">
        <v>0</v>
      </c>
      <c r="Q18" s="1032">
        <v>0</v>
      </c>
      <c r="R18" s="1032">
        <v>0</v>
      </c>
      <c r="S18" s="1032">
        <v>0</v>
      </c>
      <c r="T18" s="1032">
        <v>0</v>
      </c>
      <c r="U18" s="1032">
        <v>0</v>
      </c>
      <c r="V18" s="1032">
        <v>0</v>
      </c>
      <c r="W18" s="1032">
        <v>0</v>
      </c>
      <c r="X18" s="1032">
        <v>0</v>
      </c>
      <c r="Y18" s="1032">
        <v>0</v>
      </c>
      <c r="Z18" s="1032">
        <v>0</v>
      </c>
      <c r="AA18" s="1032">
        <v>0</v>
      </c>
      <c r="AB18" s="1032">
        <v>0</v>
      </c>
      <c r="AC18" s="1032">
        <v>0</v>
      </c>
      <c r="AD18" s="1032">
        <v>0</v>
      </c>
      <c r="AE18" s="1032">
        <v>0</v>
      </c>
      <c r="AF18" s="1032">
        <v>0</v>
      </c>
      <c r="AG18" s="1032">
        <v>0</v>
      </c>
      <c r="AH18" s="1032">
        <v>0</v>
      </c>
      <c r="AI18" s="1032">
        <v>0</v>
      </c>
      <c r="AJ18" s="1032">
        <v>0</v>
      </c>
      <c r="AK18" s="1032">
        <v>0</v>
      </c>
      <c r="AL18" s="1032">
        <v>0</v>
      </c>
      <c r="AM18" s="953"/>
    </row>
    <row r="19" spans="1:39" s="80" customFormat="1" ht="22.5">
      <c r="A19" s="987">
        <v>1</v>
      </c>
      <c r="B19" s="929" t="s">
        <v>1567</v>
      </c>
      <c r="C19" s="929"/>
      <c r="D19" s="929"/>
      <c r="E19" s="929"/>
      <c r="F19" s="929"/>
      <c r="G19" s="929"/>
      <c r="H19" s="929"/>
      <c r="I19" s="929"/>
      <c r="J19" s="929"/>
      <c r="K19" s="929"/>
      <c r="L19" s="1031" t="s">
        <v>393</v>
      </c>
      <c r="M19" s="1033" t="s">
        <v>394</v>
      </c>
      <c r="N19" s="959" t="s">
        <v>351</v>
      </c>
      <c r="O19" s="1032"/>
      <c r="P19" s="1032"/>
      <c r="Q19" s="1032"/>
      <c r="R19" s="1032"/>
      <c r="S19" s="1032"/>
      <c r="T19" s="1032"/>
      <c r="U19" s="1032"/>
      <c r="V19" s="1032"/>
      <c r="W19" s="1032"/>
      <c r="X19" s="1032"/>
      <c r="Y19" s="1032"/>
      <c r="Z19" s="1032"/>
      <c r="AA19" s="1032"/>
      <c r="AB19" s="1032"/>
      <c r="AC19" s="1032"/>
      <c r="AD19" s="1032"/>
      <c r="AE19" s="1032"/>
      <c r="AF19" s="1032"/>
      <c r="AG19" s="1032"/>
      <c r="AH19" s="1032"/>
      <c r="AI19" s="1032"/>
      <c r="AJ19" s="1032"/>
      <c r="AK19" s="1032"/>
      <c r="AL19" s="1032"/>
      <c r="AM19" s="953"/>
    </row>
    <row r="20" spans="1:39" s="80" customFormat="1">
      <c r="A20" s="987">
        <v>1</v>
      </c>
      <c r="B20" s="929" t="s">
        <v>1568</v>
      </c>
      <c r="C20" s="929"/>
      <c r="D20" s="929"/>
      <c r="E20" s="929"/>
      <c r="F20" s="929"/>
      <c r="G20" s="929"/>
      <c r="H20" s="929"/>
      <c r="I20" s="929"/>
      <c r="J20" s="929"/>
      <c r="K20" s="929"/>
      <c r="L20" s="1031" t="s">
        <v>395</v>
      </c>
      <c r="M20" s="1033" t="s">
        <v>396</v>
      </c>
      <c r="N20" s="959" t="s">
        <v>351</v>
      </c>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2"/>
      <c r="AJ20" s="1032"/>
      <c r="AK20" s="1032"/>
      <c r="AL20" s="1032"/>
      <c r="AM20" s="953"/>
    </row>
    <row r="21" spans="1:39" s="80" customFormat="1">
      <c r="A21" s="987">
        <v>1</v>
      </c>
      <c r="B21" s="929" t="s">
        <v>1489</v>
      </c>
      <c r="C21" s="929"/>
      <c r="D21" s="929"/>
      <c r="E21" s="929"/>
      <c r="F21" s="929"/>
      <c r="G21" s="929"/>
      <c r="H21" s="929"/>
      <c r="I21" s="929"/>
      <c r="J21" s="929"/>
      <c r="K21" s="929"/>
      <c r="L21" s="1031" t="s">
        <v>150</v>
      </c>
      <c r="M21" s="1034" t="s">
        <v>397</v>
      </c>
      <c r="N21" s="959" t="s">
        <v>351</v>
      </c>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953"/>
    </row>
    <row r="22" spans="1:39" s="80" customFormat="1">
      <c r="A22" s="987">
        <v>1</v>
      </c>
      <c r="B22" s="929" t="s">
        <v>1490</v>
      </c>
      <c r="C22" s="929"/>
      <c r="D22" s="929"/>
      <c r="E22" s="929"/>
      <c r="F22" s="929"/>
      <c r="G22" s="929"/>
      <c r="H22" s="929"/>
      <c r="I22" s="929"/>
      <c r="J22" s="929"/>
      <c r="K22" s="929"/>
      <c r="L22" s="1031" t="s">
        <v>359</v>
      </c>
      <c r="M22" s="1035" t="s">
        <v>398</v>
      </c>
      <c r="N22" s="959" t="s">
        <v>351</v>
      </c>
      <c r="O22" s="1032"/>
      <c r="P22" s="1032"/>
      <c r="Q22" s="1032"/>
      <c r="R22" s="1032"/>
      <c r="S22" s="1032"/>
      <c r="T22" s="1032"/>
      <c r="U22" s="1032"/>
      <c r="V22" s="1032"/>
      <c r="W22" s="1032"/>
      <c r="X22" s="1032"/>
      <c r="Y22" s="1032"/>
      <c r="Z22" s="1032"/>
      <c r="AA22" s="1032"/>
      <c r="AB22" s="1032"/>
      <c r="AC22" s="1032"/>
      <c r="AD22" s="1032"/>
      <c r="AE22" s="1032"/>
      <c r="AF22" s="1032"/>
      <c r="AG22" s="1032"/>
      <c r="AH22" s="1032"/>
      <c r="AI22" s="1032"/>
      <c r="AJ22" s="1032"/>
      <c r="AK22" s="1032"/>
      <c r="AL22" s="1032"/>
      <c r="AM22" s="953"/>
    </row>
    <row r="23" spans="1:39" s="80" customFormat="1">
      <c r="A23" s="987">
        <v>1</v>
      </c>
      <c r="B23" s="929" t="s">
        <v>1488</v>
      </c>
      <c r="C23" s="929"/>
      <c r="D23" s="929"/>
      <c r="E23" s="929"/>
      <c r="F23" s="929"/>
      <c r="G23" s="929"/>
      <c r="H23" s="929"/>
      <c r="I23" s="929"/>
      <c r="J23" s="929"/>
      <c r="K23" s="929"/>
      <c r="L23" s="1031" t="s">
        <v>361</v>
      </c>
      <c r="M23" s="1035" t="s">
        <v>399</v>
      </c>
      <c r="N23" s="959" t="s">
        <v>351</v>
      </c>
      <c r="O23" s="1032"/>
      <c r="P23" s="1032"/>
      <c r="Q23" s="1032"/>
      <c r="R23" s="1032"/>
      <c r="S23" s="1032"/>
      <c r="T23" s="1032"/>
      <c r="U23" s="1032"/>
      <c r="V23" s="1032"/>
      <c r="W23" s="1032"/>
      <c r="X23" s="1032"/>
      <c r="Y23" s="1032"/>
      <c r="Z23" s="1032"/>
      <c r="AA23" s="1032"/>
      <c r="AB23" s="1032"/>
      <c r="AC23" s="1032"/>
      <c r="AD23" s="1032"/>
      <c r="AE23" s="1032"/>
      <c r="AF23" s="1032"/>
      <c r="AG23" s="1032"/>
      <c r="AH23" s="1032"/>
      <c r="AI23" s="1032"/>
      <c r="AJ23" s="1032"/>
      <c r="AK23" s="1032"/>
      <c r="AL23" s="1032"/>
      <c r="AM23" s="953"/>
    </row>
    <row r="24" spans="1:39">
      <c r="A24" s="1022"/>
      <c r="B24" s="1022"/>
      <c r="C24" s="1022"/>
      <c r="D24" s="1022"/>
      <c r="E24" s="1022"/>
      <c r="F24" s="1022"/>
      <c r="G24" s="1022"/>
      <c r="H24" s="1022"/>
      <c r="I24" s="1022"/>
      <c r="J24" s="1022"/>
      <c r="K24" s="1022"/>
      <c r="L24" s="1022"/>
      <c r="M24" s="1022"/>
      <c r="N24" s="1022"/>
      <c r="O24" s="1024"/>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row>
    <row r="25" spans="1:39" s="86" customFormat="1" ht="15" customHeight="1">
      <c r="A25" s="936"/>
      <c r="B25" s="936"/>
      <c r="C25" s="936"/>
      <c r="D25" s="936"/>
      <c r="E25" s="936"/>
      <c r="F25" s="936"/>
      <c r="G25" s="936"/>
      <c r="H25" s="936"/>
      <c r="I25" s="936"/>
      <c r="J25" s="936"/>
      <c r="K25" s="936"/>
      <c r="L25" s="968" t="s">
        <v>1425</v>
      </c>
      <c r="M25" s="968"/>
      <c r="N25" s="968"/>
      <c r="O25" s="968"/>
      <c r="P25" s="968"/>
      <c r="Q25" s="968"/>
      <c r="R25" s="968"/>
      <c r="S25" s="983"/>
      <c r="T25" s="983"/>
      <c r="U25" s="983"/>
      <c r="V25" s="983"/>
      <c r="W25" s="983"/>
      <c r="X25" s="983"/>
      <c r="Y25" s="983"/>
      <c r="Z25" s="983"/>
      <c r="AA25" s="983"/>
      <c r="AB25" s="983"/>
      <c r="AC25" s="983"/>
      <c r="AD25" s="983"/>
      <c r="AE25" s="983"/>
      <c r="AF25" s="983"/>
      <c r="AG25" s="983"/>
      <c r="AH25" s="983"/>
      <c r="AI25" s="983"/>
      <c r="AJ25" s="983"/>
      <c r="AK25" s="983"/>
      <c r="AL25" s="983"/>
      <c r="AM25" s="983"/>
    </row>
    <row r="26" spans="1:39" s="86" customFormat="1" ht="15" customHeight="1">
      <c r="A26" s="936"/>
      <c r="B26" s="936"/>
      <c r="C26" s="936"/>
      <c r="D26" s="936"/>
      <c r="E26" s="936"/>
      <c r="F26" s="936"/>
      <c r="G26" s="936"/>
      <c r="H26" s="936"/>
      <c r="I26" s="936"/>
      <c r="J26" s="936"/>
      <c r="K26" s="808"/>
      <c r="L26" s="985"/>
      <c r="M26" s="985"/>
      <c r="N26" s="985"/>
      <c r="O26" s="985"/>
      <c r="P26" s="985"/>
      <c r="Q26" s="985"/>
      <c r="R26" s="985"/>
      <c r="S26" s="986"/>
      <c r="T26" s="986"/>
      <c r="U26" s="986"/>
      <c r="V26" s="986"/>
      <c r="W26" s="986"/>
      <c r="X26" s="986"/>
      <c r="Y26" s="986"/>
      <c r="Z26" s="986"/>
      <c r="AA26" s="986"/>
      <c r="AB26" s="986"/>
      <c r="AC26" s="986"/>
      <c r="AD26" s="986"/>
      <c r="AE26" s="986"/>
      <c r="AF26" s="986"/>
      <c r="AG26" s="986"/>
      <c r="AH26" s="986"/>
      <c r="AI26" s="986"/>
      <c r="AJ26" s="986"/>
      <c r="AK26" s="986"/>
      <c r="AL26" s="986"/>
      <c r="AM26" s="986"/>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6"/>
      <c r="B1" s="1036"/>
      <c r="C1" s="1036"/>
      <c r="D1" s="1036"/>
      <c r="E1" s="1036"/>
      <c r="F1" s="1036"/>
      <c r="G1" s="1036"/>
      <c r="H1" s="1036"/>
      <c r="I1" s="1036"/>
      <c r="J1" s="1036"/>
      <c r="K1" s="1036"/>
      <c r="L1" s="1036"/>
      <c r="M1" s="1036"/>
      <c r="N1" s="1036"/>
      <c r="O1" s="1036">
        <v>2022</v>
      </c>
      <c r="P1" s="1036">
        <v>2022</v>
      </c>
      <c r="Q1" s="1036">
        <v>2022</v>
      </c>
      <c r="R1" s="1036">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1036"/>
    </row>
    <row r="2" spans="1:39" hidden="1">
      <c r="A2" s="1036"/>
      <c r="B2" s="1036"/>
      <c r="C2" s="1036"/>
      <c r="D2" s="1036"/>
      <c r="E2" s="1036"/>
      <c r="F2" s="1036"/>
      <c r="G2" s="1036"/>
      <c r="H2" s="1036"/>
      <c r="I2" s="1036"/>
      <c r="J2" s="1036"/>
      <c r="K2" s="1036"/>
      <c r="L2" s="1036"/>
      <c r="M2" s="1036"/>
      <c r="N2" s="1036"/>
      <c r="O2" s="1036" t="s">
        <v>267</v>
      </c>
      <c r="P2" s="1036" t="s">
        <v>305</v>
      </c>
      <c r="Q2" s="1036" t="s">
        <v>285</v>
      </c>
      <c r="R2" s="1036" t="s">
        <v>267</v>
      </c>
      <c r="S2" s="1036" t="s">
        <v>268</v>
      </c>
      <c r="T2" s="1036" t="s">
        <v>268</v>
      </c>
      <c r="U2" s="1036" t="s">
        <v>268</v>
      </c>
      <c r="V2" s="1036" t="s">
        <v>268</v>
      </c>
      <c r="W2" s="1036" t="s">
        <v>268</v>
      </c>
      <c r="X2" s="1036" t="s">
        <v>268</v>
      </c>
      <c r="Y2" s="1036" t="s">
        <v>268</v>
      </c>
      <c r="Z2" s="1036" t="s">
        <v>268</v>
      </c>
      <c r="AA2" s="1036" t="s">
        <v>268</v>
      </c>
      <c r="AB2" s="1036" t="s">
        <v>268</v>
      </c>
      <c r="AC2" s="1036" t="s">
        <v>267</v>
      </c>
      <c r="AD2" s="1036" t="s">
        <v>267</v>
      </c>
      <c r="AE2" s="1036" t="s">
        <v>267</v>
      </c>
      <c r="AF2" s="1036" t="s">
        <v>267</v>
      </c>
      <c r="AG2" s="1036" t="s">
        <v>267</v>
      </c>
      <c r="AH2" s="1036" t="s">
        <v>267</v>
      </c>
      <c r="AI2" s="1036" t="s">
        <v>267</v>
      </c>
      <c r="AJ2" s="1036" t="s">
        <v>267</v>
      </c>
      <c r="AK2" s="1036" t="s">
        <v>267</v>
      </c>
      <c r="AL2" s="1036" t="s">
        <v>267</v>
      </c>
      <c r="AM2" s="1036"/>
    </row>
    <row r="3" spans="1:39" ht="11.25" hidden="1">
      <c r="A3" s="1036"/>
      <c r="B3" s="1036"/>
      <c r="C3" s="1036"/>
      <c r="D3" s="1036"/>
      <c r="E3" s="1036"/>
      <c r="F3" s="1036"/>
      <c r="G3" s="1036"/>
      <c r="H3" s="1036"/>
      <c r="I3" s="1036"/>
      <c r="J3" s="1036"/>
      <c r="K3" s="1036"/>
      <c r="L3" s="1036"/>
      <c r="M3" s="1036"/>
      <c r="N3" s="1036"/>
      <c r="O3" s="1036"/>
      <c r="P3" s="1036"/>
      <c r="Q3" s="1036"/>
      <c r="R3" s="1036"/>
      <c r="S3" s="936"/>
      <c r="T3" s="936"/>
      <c r="U3" s="936"/>
      <c r="V3" s="936"/>
      <c r="W3" s="936"/>
      <c r="X3" s="936"/>
      <c r="Y3" s="936"/>
      <c r="Z3" s="936"/>
      <c r="AA3" s="936"/>
      <c r="AB3" s="936"/>
      <c r="AC3" s="936"/>
      <c r="AD3" s="936"/>
      <c r="AE3" s="936"/>
      <c r="AF3" s="936"/>
      <c r="AG3" s="936"/>
      <c r="AH3" s="936"/>
      <c r="AI3" s="936"/>
      <c r="AJ3" s="936"/>
      <c r="AK3" s="936"/>
      <c r="AL3" s="936"/>
      <c r="AM3" s="1036"/>
    </row>
    <row r="4" spans="1:39" ht="11.25" hidden="1">
      <c r="A4" s="1036"/>
      <c r="B4" s="1036"/>
      <c r="C4" s="1036"/>
      <c r="D4" s="1036"/>
      <c r="E4" s="1036"/>
      <c r="F4" s="1036"/>
      <c r="G4" s="1036"/>
      <c r="H4" s="1036"/>
      <c r="I4" s="1036"/>
      <c r="J4" s="1036"/>
      <c r="K4" s="1036"/>
      <c r="L4" s="1036"/>
      <c r="M4" s="1036"/>
      <c r="N4" s="1036"/>
      <c r="O4" s="1036"/>
      <c r="P4" s="1036"/>
      <c r="Q4" s="1036"/>
      <c r="R4" s="1036"/>
      <c r="S4" s="936"/>
      <c r="T4" s="936"/>
      <c r="U4" s="936"/>
      <c r="V4" s="936"/>
      <c r="W4" s="936"/>
      <c r="X4" s="936"/>
      <c r="Y4" s="936"/>
      <c r="Z4" s="936"/>
      <c r="AA4" s="936"/>
      <c r="AB4" s="936"/>
      <c r="AC4" s="936"/>
      <c r="AD4" s="936"/>
      <c r="AE4" s="936"/>
      <c r="AF4" s="936"/>
      <c r="AG4" s="936"/>
      <c r="AH4" s="936"/>
      <c r="AI4" s="936"/>
      <c r="AJ4" s="936"/>
      <c r="AK4" s="936"/>
      <c r="AL4" s="936"/>
      <c r="AM4" s="1036"/>
    </row>
    <row r="5" spans="1:39" ht="11.25" hidden="1">
      <c r="A5" s="1036"/>
      <c r="B5" s="1036"/>
      <c r="C5" s="1036"/>
      <c r="D5" s="1036"/>
      <c r="E5" s="1036"/>
      <c r="F5" s="1036"/>
      <c r="G5" s="1036"/>
      <c r="H5" s="1036"/>
      <c r="I5" s="1036"/>
      <c r="J5" s="1036"/>
      <c r="K5" s="1036"/>
      <c r="L5" s="1036"/>
      <c r="M5" s="1036"/>
      <c r="N5" s="1036"/>
      <c r="O5" s="1036"/>
      <c r="P5" s="1036"/>
      <c r="Q5" s="1036"/>
      <c r="R5" s="1036"/>
      <c r="S5" s="936"/>
      <c r="T5" s="936"/>
      <c r="U5" s="936"/>
      <c r="V5" s="936"/>
      <c r="W5" s="936"/>
      <c r="X5" s="936"/>
      <c r="Y5" s="936"/>
      <c r="Z5" s="936"/>
      <c r="AA5" s="936"/>
      <c r="AB5" s="936"/>
      <c r="AC5" s="936"/>
      <c r="AD5" s="936"/>
      <c r="AE5" s="936"/>
      <c r="AF5" s="936"/>
      <c r="AG5" s="936"/>
      <c r="AH5" s="936"/>
      <c r="AI5" s="936"/>
      <c r="AJ5" s="936"/>
      <c r="AK5" s="936"/>
      <c r="AL5" s="936"/>
      <c r="AM5" s="1036"/>
    </row>
    <row r="6" spans="1:39" ht="11.25" hidden="1">
      <c r="A6" s="1036"/>
      <c r="B6" s="1036"/>
      <c r="C6" s="1036"/>
      <c r="D6" s="1036"/>
      <c r="E6" s="1036"/>
      <c r="F6" s="1036"/>
      <c r="G6" s="1036"/>
      <c r="H6" s="1036"/>
      <c r="I6" s="1036"/>
      <c r="J6" s="1036"/>
      <c r="K6" s="1036"/>
      <c r="L6" s="1036"/>
      <c r="M6" s="1036"/>
      <c r="N6" s="1036"/>
      <c r="O6" s="1036"/>
      <c r="P6" s="1036"/>
      <c r="Q6" s="1036"/>
      <c r="R6" s="1036"/>
      <c r="S6" s="936"/>
      <c r="T6" s="936"/>
      <c r="U6" s="936"/>
      <c r="V6" s="936"/>
      <c r="W6" s="936"/>
      <c r="X6" s="936"/>
      <c r="Y6" s="936"/>
      <c r="Z6" s="936"/>
      <c r="AA6" s="936"/>
      <c r="AB6" s="936"/>
      <c r="AC6" s="936"/>
      <c r="AD6" s="936"/>
      <c r="AE6" s="936"/>
      <c r="AF6" s="936"/>
      <c r="AG6" s="936"/>
      <c r="AH6" s="936"/>
      <c r="AI6" s="936"/>
      <c r="AJ6" s="936"/>
      <c r="AK6" s="936"/>
      <c r="AL6" s="936"/>
      <c r="AM6" s="1036"/>
    </row>
    <row r="7" spans="1:39" ht="11.25" hidden="1">
      <c r="A7" s="1036"/>
      <c r="B7" s="1036"/>
      <c r="C7" s="1036"/>
      <c r="D7" s="1036"/>
      <c r="E7" s="1036"/>
      <c r="F7" s="1036"/>
      <c r="G7" s="1036"/>
      <c r="H7" s="1036"/>
      <c r="I7" s="1036"/>
      <c r="J7" s="1036"/>
      <c r="K7" s="1036"/>
      <c r="L7" s="1036"/>
      <c r="M7" s="1036"/>
      <c r="N7" s="1036"/>
      <c r="O7" s="1036"/>
      <c r="P7" s="1036"/>
      <c r="Q7" s="1036"/>
      <c r="R7" s="1036"/>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1036"/>
    </row>
    <row r="8" spans="1:39" hidden="1">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row>
    <row r="9" spans="1:39" hidden="1">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row>
    <row r="10" spans="1:39" hidden="1">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row>
    <row r="11" spans="1:39" ht="15" hidden="1" customHeight="1">
      <c r="A11" s="1036"/>
      <c r="B11" s="1036"/>
      <c r="C11" s="1036"/>
      <c r="D11" s="1036"/>
      <c r="E11" s="1036"/>
      <c r="F11" s="1036"/>
      <c r="G11" s="1036"/>
      <c r="H11" s="1036"/>
      <c r="I11" s="1036"/>
      <c r="J11" s="1036"/>
      <c r="K11" s="1036"/>
      <c r="L11" s="1036"/>
      <c r="M11" s="1003"/>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row>
    <row r="12" spans="1:39" ht="20.100000000000001" customHeight="1">
      <c r="A12" s="1036"/>
      <c r="B12" s="1036"/>
      <c r="C12" s="1036"/>
      <c r="D12" s="1036"/>
      <c r="E12" s="1036"/>
      <c r="F12" s="1036"/>
      <c r="G12" s="1036"/>
      <c r="H12" s="1036"/>
      <c r="I12" s="1036"/>
      <c r="J12" s="1036"/>
      <c r="K12" s="1036"/>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6"/>
      <c r="B13" s="1036"/>
      <c r="C13" s="1036"/>
      <c r="D13" s="1036"/>
      <c r="E13" s="1036"/>
      <c r="F13" s="1036"/>
      <c r="G13" s="1036"/>
      <c r="H13" s="1036"/>
      <c r="I13" s="1036"/>
      <c r="J13" s="1036"/>
      <c r="K13" s="1036"/>
      <c r="L13" s="1037"/>
      <c r="M13" s="1038"/>
      <c r="N13" s="1038"/>
      <c r="O13" s="1038"/>
      <c r="P13" s="1038"/>
      <c r="Q13" s="1038"/>
      <c r="R13" s="1038"/>
      <c r="S13" s="1038"/>
      <c r="T13" s="1038"/>
      <c r="U13" s="1038"/>
      <c r="V13" s="1038"/>
      <c r="W13" s="1038"/>
      <c r="X13" s="1038"/>
      <c r="Y13" s="1038"/>
      <c r="Z13" s="1038"/>
      <c r="AA13" s="1038"/>
      <c r="AB13" s="1038"/>
      <c r="AC13" s="1038"/>
      <c r="AD13" s="1039"/>
      <c r="AE13" s="1039"/>
      <c r="AF13" s="1039"/>
      <c r="AG13" s="1039"/>
      <c r="AH13" s="1039"/>
      <c r="AI13" s="1039"/>
      <c r="AJ13" s="1039"/>
      <c r="AK13" s="1039"/>
      <c r="AL13" s="1039"/>
      <c r="AM13" s="1036"/>
    </row>
    <row r="14" spans="1:39" ht="15" customHeight="1">
      <c r="A14" s="1036"/>
      <c r="B14" s="1036"/>
      <c r="C14" s="1036"/>
      <c r="D14" s="1036"/>
      <c r="E14" s="1036"/>
      <c r="F14" s="1036"/>
      <c r="G14" s="1036"/>
      <c r="H14" s="1036"/>
      <c r="I14" s="1036"/>
      <c r="J14" s="1036"/>
      <c r="K14" s="1036"/>
      <c r="L14" s="1006" t="s">
        <v>355</v>
      </c>
      <c r="M14" s="1007" t="s">
        <v>212</v>
      </c>
      <c r="N14" s="1006" t="s">
        <v>135</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938" t="s">
        <v>304</v>
      </c>
    </row>
    <row r="15" spans="1:39" ht="50.1" customHeight="1">
      <c r="A15" s="1036"/>
      <c r="B15" s="1036"/>
      <c r="C15" s="1036"/>
      <c r="D15" s="1036"/>
      <c r="E15" s="1036"/>
      <c r="F15" s="1036"/>
      <c r="G15" s="1036"/>
      <c r="H15" s="1036"/>
      <c r="I15" s="1036"/>
      <c r="J15" s="1036"/>
      <c r="K15" s="1036"/>
      <c r="L15" s="1040"/>
      <c r="M15" s="1040"/>
      <c r="N15" s="1040"/>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1040"/>
    </row>
    <row r="16" spans="1:39" ht="11.25">
      <c r="A16" s="946" t="s">
        <v>18</v>
      </c>
      <c r="B16" s="1036" t="s">
        <v>1194</v>
      </c>
      <c r="C16" s="1036"/>
      <c r="D16" s="1036"/>
      <c r="E16" s="1036"/>
      <c r="F16" s="1036"/>
      <c r="G16" s="1036"/>
      <c r="H16" s="1036"/>
      <c r="I16" s="1036"/>
      <c r="J16" s="1036"/>
      <c r="K16" s="1036"/>
      <c r="L16" s="1010" t="s">
        <v>3035</v>
      </c>
      <c r="M16" s="840"/>
      <c r="N16" s="840"/>
      <c r="O16" s="1041">
        <v>0</v>
      </c>
      <c r="P16" s="1041">
        <v>0</v>
      </c>
      <c r="Q16" s="1041">
        <v>0</v>
      </c>
      <c r="R16" s="1041">
        <v>0</v>
      </c>
      <c r="S16" s="1041">
        <v>0</v>
      </c>
      <c r="T16" s="1041">
        <v>0</v>
      </c>
      <c r="U16" s="1041">
        <v>0</v>
      </c>
      <c r="V16" s="1041">
        <v>0</v>
      </c>
      <c r="W16" s="1041">
        <v>0</v>
      </c>
      <c r="X16" s="1041">
        <v>0</v>
      </c>
      <c r="Y16" s="1041">
        <v>0</v>
      </c>
      <c r="Z16" s="1041">
        <v>0</v>
      </c>
      <c r="AA16" s="1041">
        <v>0</v>
      </c>
      <c r="AB16" s="1041">
        <v>0</v>
      </c>
      <c r="AC16" s="1041">
        <v>0</v>
      </c>
      <c r="AD16" s="1041">
        <v>0</v>
      </c>
      <c r="AE16" s="1041">
        <v>0</v>
      </c>
      <c r="AF16" s="1041">
        <v>0</v>
      </c>
      <c r="AG16" s="1041">
        <v>0</v>
      </c>
      <c r="AH16" s="1041">
        <v>0</v>
      </c>
      <c r="AI16" s="1041">
        <v>0</v>
      </c>
      <c r="AJ16" s="1041">
        <v>0</v>
      </c>
      <c r="AK16" s="1041">
        <v>0</v>
      </c>
      <c r="AL16" s="1041">
        <v>0</v>
      </c>
      <c r="AM16" s="1042"/>
    </row>
    <row r="17" spans="1:39" ht="11.25">
      <c r="A17" s="987">
        <v>1</v>
      </c>
      <c r="B17" s="1036" t="s">
        <v>1480</v>
      </c>
      <c r="C17" s="1036"/>
      <c r="D17" s="1036"/>
      <c r="E17" s="1036"/>
      <c r="F17" s="1036"/>
      <c r="G17" s="1036"/>
      <c r="H17" s="1036"/>
      <c r="I17" s="1036"/>
      <c r="J17" s="1036"/>
      <c r="K17" s="1036"/>
      <c r="L17" s="1013">
        <v>1</v>
      </c>
      <c r="M17" s="1043" t="s">
        <v>401</v>
      </c>
      <c r="N17" s="213" t="s">
        <v>351</v>
      </c>
      <c r="O17" s="1014">
        <v>0</v>
      </c>
      <c r="P17" s="1014">
        <v>0</v>
      </c>
      <c r="Q17" s="1014">
        <v>0</v>
      </c>
      <c r="R17" s="1014">
        <v>0</v>
      </c>
      <c r="S17" s="1014">
        <v>0</v>
      </c>
      <c r="T17" s="1044">
        <v>0</v>
      </c>
      <c r="U17" s="1044">
        <v>0</v>
      </c>
      <c r="V17" s="1044">
        <v>0</v>
      </c>
      <c r="W17" s="1044">
        <v>0</v>
      </c>
      <c r="X17" s="1044">
        <v>0</v>
      </c>
      <c r="Y17" s="1044">
        <v>0</v>
      </c>
      <c r="Z17" s="1044">
        <v>0</v>
      </c>
      <c r="AA17" s="1044">
        <v>0</v>
      </c>
      <c r="AB17" s="1044">
        <v>0</v>
      </c>
      <c r="AC17" s="1014">
        <v>0</v>
      </c>
      <c r="AD17" s="1044">
        <v>0</v>
      </c>
      <c r="AE17" s="1044">
        <v>0</v>
      </c>
      <c r="AF17" s="1044">
        <v>0</v>
      </c>
      <c r="AG17" s="1044">
        <v>0</v>
      </c>
      <c r="AH17" s="1044">
        <v>0</v>
      </c>
      <c r="AI17" s="1044">
        <v>0</v>
      </c>
      <c r="AJ17" s="1044">
        <v>0</v>
      </c>
      <c r="AK17" s="1044">
        <v>0</v>
      </c>
      <c r="AL17" s="1044">
        <v>0</v>
      </c>
      <c r="AM17" s="953"/>
    </row>
    <row r="18" spans="1:39" ht="0.2" customHeight="1">
      <c r="A18" s="987">
        <v>1</v>
      </c>
      <c r="B18" s="1036"/>
      <c r="C18" s="1036"/>
      <c r="D18" s="1036"/>
      <c r="E18" s="1036"/>
      <c r="F18" s="1036"/>
      <c r="G18" s="1036"/>
      <c r="H18" s="1036"/>
      <c r="I18" s="1036"/>
      <c r="J18" s="1045" t="s">
        <v>1041</v>
      </c>
      <c r="K18" s="1036"/>
      <c r="L18" s="1013"/>
      <c r="M18" s="1043"/>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87">
        <v>1</v>
      </c>
      <c r="B19" s="1036" t="s">
        <v>1481</v>
      </c>
      <c r="C19" s="1036"/>
      <c r="D19" s="1036"/>
      <c r="E19" s="1036"/>
      <c r="F19" s="1036"/>
      <c r="G19" s="1036"/>
      <c r="H19" s="1036"/>
      <c r="I19" s="1036"/>
      <c r="J19" s="1036"/>
      <c r="K19" s="1036"/>
      <c r="L19" s="1013">
        <v>2</v>
      </c>
      <c r="M19" s="1043" t="s">
        <v>403</v>
      </c>
      <c r="N19" s="213" t="s">
        <v>351</v>
      </c>
      <c r="O19" s="1014">
        <v>0</v>
      </c>
      <c r="P19" s="1014">
        <v>0</v>
      </c>
      <c r="Q19" s="1014">
        <v>0</v>
      </c>
      <c r="R19" s="1014">
        <v>0</v>
      </c>
      <c r="S19" s="1014">
        <v>0</v>
      </c>
      <c r="T19" s="1044">
        <v>0</v>
      </c>
      <c r="U19" s="1044">
        <v>0</v>
      </c>
      <c r="V19" s="1044">
        <v>0</v>
      </c>
      <c r="W19" s="1044">
        <v>0</v>
      </c>
      <c r="X19" s="1044">
        <v>0</v>
      </c>
      <c r="Y19" s="1044">
        <v>0</v>
      </c>
      <c r="Z19" s="1044">
        <v>0</v>
      </c>
      <c r="AA19" s="1044">
        <v>0</v>
      </c>
      <c r="AB19" s="1044">
        <v>0</v>
      </c>
      <c r="AC19" s="1014">
        <v>0</v>
      </c>
      <c r="AD19" s="1044">
        <v>0</v>
      </c>
      <c r="AE19" s="1044">
        <v>0</v>
      </c>
      <c r="AF19" s="1044">
        <v>0</v>
      </c>
      <c r="AG19" s="1044">
        <v>0</v>
      </c>
      <c r="AH19" s="1044">
        <v>0</v>
      </c>
      <c r="AI19" s="1044">
        <v>0</v>
      </c>
      <c r="AJ19" s="1044">
        <v>0</v>
      </c>
      <c r="AK19" s="1044">
        <v>0</v>
      </c>
      <c r="AL19" s="1044">
        <v>0</v>
      </c>
      <c r="AM19" s="953"/>
    </row>
    <row r="20" spans="1:39" ht="0.2" customHeight="1">
      <c r="A20" s="987">
        <v>1</v>
      </c>
      <c r="B20" s="1036"/>
      <c r="C20" s="1036"/>
      <c r="D20" s="1036"/>
      <c r="E20" s="1036"/>
      <c r="F20" s="1036"/>
      <c r="G20" s="1036"/>
      <c r="H20" s="1036"/>
      <c r="I20" s="1036"/>
      <c r="J20" s="1045" t="s">
        <v>1042</v>
      </c>
      <c r="K20" s="1036"/>
      <c r="L20" s="1013"/>
      <c r="M20" s="1043"/>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87">
        <v>1</v>
      </c>
      <c r="B21" s="1036" t="s">
        <v>1483</v>
      </c>
      <c r="C21" s="1036"/>
      <c r="D21" s="1036"/>
      <c r="E21" s="1036"/>
      <c r="F21" s="1036"/>
      <c r="G21" s="1036"/>
      <c r="H21" s="1036"/>
      <c r="I21" s="1036"/>
      <c r="J21" s="1036"/>
      <c r="K21" s="1036"/>
      <c r="L21" s="1013">
        <v>3</v>
      </c>
      <c r="M21" s="1043" t="s">
        <v>405</v>
      </c>
      <c r="N21" s="213" t="s">
        <v>351</v>
      </c>
      <c r="O21" s="1014">
        <v>0</v>
      </c>
      <c r="P21" s="1014">
        <v>0</v>
      </c>
      <c r="Q21" s="1014">
        <v>0</v>
      </c>
      <c r="R21" s="1014">
        <v>0</v>
      </c>
      <c r="S21" s="1014">
        <v>0</v>
      </c>
      <c r="T21" s="1044">
        <v>0</v>
      </c>
      <c r="U21" s="1044">
        <v>0</v>
      </c>
      <c r="V21" s="1044">
        <v>0</v>
      </c>
      <c r="W21" s="1044">
        <v>0</v>
      </c>
      <c r="X21" s="1044">
        <v>0</v>
      </c>
      <c r="Y21" s="1044">
        <v>0</v>
      </c>
      <c r="Z21" s="1044">
        <v>0</v>
      </c>
      <c r="AA21" s="1044">
        <v>0</v>
      </c>
      <c r="AB21" s="1044">
        <v>0</v>
      </c>
      <c r="AC21" s="1014">
        <v>0</v>
      </c>
      <c r="AD21" s="1044">
        <v>0</v>
      </c>
      <c r="AE21" s="1044">
        <v>0</v>
      </c>
      <c r="AF21" s="1044">
        <v>0</v>
      </c>
      <c r="AG21" s="1044">
        <v>0</v>
      </c>
      <c r="AH21" s="1044">
        <v>0</v>
      </c>
      <c r="AI21" s="1044">
        <v>0</v>
      </c>
      <c r="AJ21" s="1044">
        <v>0</v>
      </c>
      <c r="AK21" s="1044">
        <v>0</v>
      </c>
      <c r="AL21" s="1044">
        <v>0</v>
      </c>
      <c r="AM21" s="953"/>
    </row>
    <row r="22" spans="1:39" ht="0.2" customHeight="1">
      <c r="A22" s="987">
        <v>1</v>
      </c>
      <c r="B22" s="1036"/>
      <c r="C22" s="1036"/>
      <c r="D22" s="1036"/>
      <c r="E22" s="1036"/>
      <c r="F22" s="1036"/>
      <c r="G22" s="1036"/>
      <c r="H22" s="1036"/>
      <c r="I22" s="1036"/>
      <c r="J22" s="1045" t="s">
        <v>1043</v>
      </c>
      <c r="K22" s="1036"/>
      <c r="L22" s="1013"/>
      <c r="M22" s="1043"/>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87">
        <v>1</v>
      </c>
      <c r="B23" s="1036" t="s">
        <v>1484</v>
      </c>
      <c r="C23" s="1036"/>
      <c r="D23" s="1036"/>
      <c r="E23" s="1036"/>
      <c r="F23" s="1036"/>
      <c r="G23" s="1036"/>
      <c r="H23" s="1036"/>
      <c r="I23" s="1036"/>
      <c r="J23" s="1036"/>
      <c r="K23" s="1036"/>
      <c r="L23" s="1013">
        <v>4</v>
      </c>
      <c r="M23" s="1043" t="s">
        <v>406</v>
      </c>
      <c r="N23" s="213" t="s">
        <v>351</v>
      </c>
      <c r="O23" s="1014">
        <v>0</v>
      </c>
      <c r="P23" s="1014">
        <v>0</v>
      </c>
      <c r="Q23" s="1014">
        <v>0</v>
      </c>
      <c r="R23" s="1014">
        <v>0</v>
      </c>
      <c r="S23" s="1014">
        <v>0</v>
      </c>
      <c r="T23" s="1044">
        <v>0</v>
      </c>
      <c r="U23" s="1044">
        <v>0</v>
      </c>
      <c r="V23" s="1044">
        <v>0</v>
      </c>
      <c r="W23" s="1044">
        <v>0</v>
      </c>
      <c r="X23" s="1044">
        <v>0</v>
      </c>
      <c r="Y23" s="1044">
        <v>0</v>
      </c>
      <c r="Z23" s="1044">
        <v>0</v>
      </c>
      <c r="AA23" s="1044">
        <v>0</v>
      </c>
      <c r="AB23" s="1044">
        <v>0</v>
      </c>
      <c r="AC23" s="1014">
        <v>0</v>
      </c>
      <c r="AD23" s="1044">
        <v>0</v>
      </c>
      <c r="AE23" s="1044">
        <v>0</v>
      </c>
      <c r="AF23" s="1044">
        <v>0</v>
      </c>
      <c r="AG23" s="1044">
        <v>0</v>
      </c>
      <c r="AH23" s="1044">
        <v>0</v>
      </c>
      <c r="AI23" s="1044">
        <v>0</v>
      </c>
      <c r="AJ23" s="1044">
        <v>0</v>
      </c>
      <c r="AK23" s="1044">
        <v>0</v>
      </c>
      <c r="AL23" s="1044">
        <v>0</v>
      </c>
      <c r="AM23" s="953"/>
    </row>
    <row r="24" spans="1:39" ht="0.2" customHeight="1">
      <c r="A24" s="987">
        <v>1</v>
      </c>
      <c r="B24" s="1036"/>
      <c r="C24" s="1036"/>
      <c r="D24" s="1036"/>
      <c r="E24" s="1036"/>
      <c r="F24" s="1036"/>
      <c r="G24" s="1036"/>
      <c r="H24" s="1036"/>
      <c r="I24" s="1036"/>
      <c r="J24" s="1045" t="s">
        <v>1044</v>
      </c>
      <c r="K24" s="1036"/>
      <c r="L24" s="1013"/>
      <c r="M24" s="1043"/>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87">
        <v>1</v>
      </c>
      <c r="B25" s="1036" t="s">
        <v>1485</v>
      </c>
      <c r="C25" s="1036"/>
      <c r="D25" s="1036"/>
      <c r="E25" s="1036"/>
      <c r="F25" s="1036"/>
      <c r="G25" s="1036"/>
      <c r="H25" s="1036"/>
      <c r="I25" s="1036"/>
      <c r="J25" s="1036"/>
      <c r="K25" s="1036"/>
      <c r="L25" s="1013">
        <v>5</v>
      </c>
      <c r="M25" s="1043" t="s">
        <v>1276</v>
      </c>
      <c r="N25" s="213" t="s">
        <v>351</v>
      </c>
      <c r="O25" s="1014">
        <v>0</v>
      </c>
      <c r="P25" s="1014">
        <v>0</v>
      </c>
      <c r="Q25" s="1014">
        <v>0</v>
      </c>
      <c r="R25" s="1014">
        <v>0</v>
      </c>
      <c r="S25" s="1014">
        <v>0</v>
      </c>
      <c r="T25" s="1044">
        <v>0</v>
      </c>
      <c r="U25" s="1044">
        <v>0</v>
      </c>
      <c r="V25" s="1044">
        <v>0</v>
      </c>
      <c r="W25" s="1044">
        <v>0</v>
      </c>
      <c r="X25" s="1044">
        <v>0</v>
      </c>
      <c r="Y25" s="1044">
        <v>0</v>
      </c>
      <c r="Z25" s="1044">
        <v>0</v>
      </c>
      <c r="AA25" s="1044">
        <v>0</v>
      </c>
      <c r="AB25" s="1044">
        <v>0</v>
      </c>
      <c r="AC25" s="1014">
        <v>0</v>
      </c>
      <c r="AD25" s="1044">
        <v>0</v>
      </c>
      <c r="AE25" s="1044">
        <v>0</v>
      </c>
      <c r="AF25" s="1044">
        <v>0</v>
      </c>
      <c r="AG25" s="1044">
        <v>0</v>
      </c>
      <c r="AH25" s="1044">
        <v>0</v>
      </c>
      <c r="AI25" s="1044">
        <v>0</v>
      </c>
      <c r="AJ25" s="1044">
        <v>0</v>
      </c>
      <c r="AK25" s="1044">
        <v>0</v>
      </c>
      <c r="AL25" s="1044">
        <v>0</v>
      </c>
      <c r="AM25" s="953"/>
    </row>
    <row r="26" spans="1:39" ht="0.2" customHeight="1">
      <c r="A26" s="987">
        <v>1</v>
      </c>
      <c r="B26" s="1036"/>
      <c r="C26" s="1036"/>
      <c r="D26" s="1036"/>
      <c r="E26" s="1036"/>
      <c r="F26" s="1036"/>
      <c r="G26" s="1036"/>
      <c r="H26" s="1036"/>
      <c r="I26" s="1036"/>
      <c r="J26" s="1045" t="s">
        <v>1291</v>
      </c>
      <c r="K26" s="1036"/>
      <c r="L26" s="1013"/>
      <c r="M26" s="1043"/>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87">
        <v>1</v>
      </c>
      <c r="B27" s="1036" t="s">
        <v>1486</v>
      </c>
      <c r="C27" s="1037"/>
      <c r="D27" s="1037"/>
      <c r="E27" s="1037"/>
      <c r="F27" s="1037"/>
      <c r="G27" s="1037"/>
      <c r="H27" s="1037"/>
      <c r="I27" s="1037"/>
      <c r="J27" s="1037"/>
      <c r="K27" s="1037"/>
      <c r="L27" s="1013">
        <v>6</v>
      </c>
      <c r="M27" s="1043" t="s">
        <v>407</v>
      </c>
      <c r="N27" s="213" t="s">
        <v>351</v>
      </c>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4"/>
      <c r="AM27" s="953"/>
    </row>
    <row r="28" spans="1:39" s="97" customFormat="1" ht="11.25">
      <c r="A28" s="987">
        <v>1</v>
      </c>
      <c r="B28" s="1036" t="s">
        <v>1487</v>
      </c>
      <c r="C28" s="1037"/>
      <c r="D28" s="1037"/>
      <c r="E28" s="1037"/>
      <c r="F28" s="1037"/>
      <c r="G28" s="1037"/>
      <c r="H28" s="1037"/>
      <c r="I28" s="1037"/>
      <c r="J28" s="1037"/>
      <c r="K28" s="1037"/>
      <c r="L28" s="1013">
        <v>7</v>
      </c>
      <c r="M28" s="1043" t="s">
        <v>408</v>
      </c>
      <c r="N28" s="213" t="s">
        <v>351</v>
      </c>
      <c r="O28" s="1044"/>
      <c r="P28" s="1044"/>
      <c r="Q28" s="1044"/>
      <c r="R28" s="1044"/>
      <c r="S28" s="1044"/>
      <c r="T28" s="1044"/>
      <c r="U28" s="1044"/>
      <c r="V28" s="1044"/>
      <c r="W28" s="1044"/>
      <c r="X28" s="1044"/>
      <c r="Y28" s="1044"/>
      <c r="Z28" s="1044"/>
      <c r="AA28" s="1044"/>
      <c r="AB28" s="1044"/>
      <c r="AC28" s="1044"/>
      <c r="AD28" s="1044"/>
      <c r="AE28" s="1044"/>
      <c r="AF28" s="1044"/>
      <c r="AG28" s="1044"/>
      <c r="AH28" s="1044"/>
      <c r="AI28" s="1044"/>
      <c r="AJ28" s="1044"/>
      <c r="AK28" s="1044"/>
      <c r="AL28" s="1044"/>
      <c r="AM28" s="953"/>
    </row>
    <row r="29" spans="1:39" s="97" customFormat="1" ht="11.25">
      <c r="A29" s="987">
        <v>1</v>
      </c>
      <c r="B29" s="1036" t="s">
        <v>1494</v>
      </c>
      <c r="C29" s="1037"/>
      <c r="D29" s="1037"/>
      <c r="E29" s="1037"/>
      <c r="F29" s="1037"/>
      <c r="G29" s="1037"/>
      <c r="H29" s="1037"/>
      <c r="I29" s="1037"/>
      <c r="J29" s="1037"/>
      <c r="K29" s="1037"/>
      <c r="L29" s="1013">
        <v>8</v>
      </c>
      <c r="M29" s="1043" t="s">
        <v>409</v>
      </c>
      <c r="N29" s="213" t="s">
        <v>351</v>
      </c>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4"/>
      <c r="AL29" s="1044"/>
      <c r="AM29" s="953"/>
    </row>
    <row r="30" spans="1:39" ht="11.25">
      <c r="A30" s="1036"/>
      <c r="B30" s="1036"/>
      <c r="C30" s="1036"/>
      <c r="D30" s="1036"/>
      <c r="E30" s="1036"/>
      <c r="F30" s="1036"/>
      <c r="G30" s="1036"/>
      <c r="H30" s="1036"/>
      <c r="I30" s="1036"/>
      <c r="J30" s="1036"/>
      <c r="K30" s="1036"/>
      <c r="L30" s="1001"/>
      <c r="M30" s="1000"/>
      <c r="N30" s="1000"/>
      <c r="O30" s="1000"/>
      <c r="P30" s="1000"/>
      <c r="Q30" s="1000"/>
      <c r="R30" s="1000"/>
      <c r="S30" s="1000"/>
      <c r="T30" s="1000"/>
      <c r="U30" s="1000"/>
      <c r="V30" s="1000"/>
      <c r="W30" s="1000"/>
      <c r="X30" s="1000"/>
      <c r="Y30" s="1000"/>
      <c r="Z30" s="1000"/>
      <c r="AA30" s="1000"/>
      <c r="AB30" s="1000"/>
      <c r="AC30" s="1000"/>
      <c r="AD30" s="1000"/>
      <c r="AE30" s="1000"/>
      <c r="AF30" s="1000"/>
      <c r="AG30" s="1000"/>
      <c r="AH30" s="1000"/>
      <c r="AI30" s="1000"/>
      <c r="AJ30" s="1000"/>
      <c r="AK30" s="1000"/>
      <c r="AL30" s="1000"/>
      <c r="AM30" s="1000"/>
    </row>
    <row r="31" spans="1:39" s="86" customFormat="1" ht="15" customHeight="1">
      <c r="A31" s="936"/>
      <c r="B31" s="936"/>
      <c r="C31" s="936"/>
      <c r="D31" s="936"/>
      <c r="E31" s="936"/>
      <c r="F31" s="936"/>
      <c r="G31" s="936"/>
      <c r="H31" s="936"/>
      <c r="I31" s="936"/>
      <c r="J31" s="936"/>
      <c r="K31" s="936"/>
      <c r="L31" s="968" t="s">
        <v>1425</v>
      </c>
      <c r="M31" s="968"/>
      <c r="N31" s="968"/>
      <c r="O31" s="968"/>
      <c r="P31" s="968"/>
      <c r="Q31" s="968"/>
      <c r="R31" s="968"/>
      <c r="S31" s="983"/>
      <c r="T31" s="983"/>
      <c r="U31" s="983"/>
      <c r="V31" s="983"/>
      <c r="W31" s="983"/>
      <c r="X31" s="983"/>
      <c r="Y31" s="983"/>
      <c r="Z31" s="983"/>
      <c r="AA31" s="983"/>
      <c r="AB31" s="983"/>
      <c r="AC31" s="983"/>
      <c r="AD31" s="983"/>
      <c r="AE31" s="983"/>
      <c r="AF31" s="983"/>
      <c r="AG31" s="983"/>
      <c r="AH31" s="983"/>
      <c r="AI31" s="983"/>
      <c r="AJ31" s="983"/>
      <c r="AK31" s="983"/>
      <c r="AL31" s="983"/>
      <c r="AM31" s="983"/>
    </row>
    <row r="32" spans="1:39" s="86" customFormat="1" ht="15" customHeight="1">
      <c r="A32" s="936"/>
      <c r="B32" s="936"/>
      <c r="C32" s="936"/>
      <c r="D32" s="936"/>
      <c r="E32" s="936"/>
      <c r="F32" s="936"/>
      <c r="G32" s="936"/>
      <c r="H32" s="936"/>
      <c r="I32" s="936"/>
      <c r="J32" s="936"/>
      <c r="K32" s="808"/>
      <c r="L32" s="985"/>
      <c r="M32" s="985"/>
      <c r="N32" s="985"/>
      <c r="O32" s="985"/>
      <c r="P32" s="985"/>
      <c r="Q32" s="985"/>
      <c r="R32" s="985"/>
      <c r="S32" s="986"/>
      <c r="T32" s="986"/>
      <c r="U32" s="986"/>
      <c r="V32" s="986"/>
      <c r="W32" s="986"/>
      <c r="X32" s="986"/>
      <c r="Y32" s="986"/>
      <c r="Z32" s="986"/>
      <c r="AA32" s="986"/>
      <c r="AB32" s="986"/>
      <c r="AC32" s="986"/>
      <c r="AD32" s="986"/>
      <c r="AE32" s="986"/>
      <c r="AF32" s="986"/>
      <c r="AG32" s="986"/>
      <c r="AH32" s="986"/>
      <c r="AI32" s="986"/>
      <c r="AJ32" s="986"/>
      <c r="AK32" s="986"/>
      <c r="AL32" s="986"/>
      <c r="AM32" s="986"/>
    </row>
    <row r="33" spans="1:39">
      <c r="A33" s="1036"/>
      <c r="B33" s="1036"/>
      <c r="C33" s="1036"/>
      <c r="D33" s="1036"/>
      <c r="E33" s="1036"/>
      <c r="F33" s="1036"/>
      <c r="G33" s="1036"/>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c r="AD33" s="1036"/>
      <c r="AE33" s="1036"/>
      <c r="AF33" s="1036"/>
      <c r="AG33" s="1036"/>
      <c r="AH33" s="1036"/>
      <c r="AI33" s="1036"/>
      <c r="AJ33" s="1036"/>
      <c r="AK33" s="1036"/>
      <c r="AL33" s="1036"/>
      <c r="AM33" s="1036"/>
    </row>
    <row r="34" spans="1:39">
      <c r="A34" s="1036"/>
      <c r="B34" s="1036"/>
      <c r="C34" s="1036"/>
      <c r="D34" s="1036"/>
      <c r="E34" s="1036"/>
      <c r="F34" s="1036"/>
      <c r="G34" s="1036"/>
      <c r="H34" s="1036"/>
      <c r="I34" s="1036"/>
      <c r="J34" s="1036"/>
      <c r="K34" s="1036"/>
      <c r="L34" s="1036"/>
      <c r="M34" s="1036"/>
      <c r="N34" s="1036"/>
      <c r="O34" s="1036"/>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1036"/>
      <c r="AM34" s="1036"/>
    </row>
    <row r="35" spans="1:39">
      <c r="A35" s="1036"/>
      <c r="B35" s="1036"/>
      <c r="C35" s="1036"/>
      <c r="D35" s="1036"/>
      <c r="E35" s="1036"/>
      <c r="F35" s="1036"/>
      <c r="G35" s="1036"/>
      <c r="H35" s="1036"/>
      <c r="I35" s="1036"/>
      <c r="J35" s="1036"/>
      <c r="K35" s="1036"/>
      <c r="L35" s="1036"/>
      <c r="M35" s="1036"/>
      <c r="N35" s="1036"/>
      <c r="O35" s="1036"/>
      <c r="P35" s="1036"/>
      <c r="Q35" s="1036"/>
      <c r="R35" s="1036"/>
      <c r="S35" s="1036"/>
      <c r="T35" s="1036"/>
      <c r="U35" s="1036"/>
      <c r="V35" s="1036"/>
      <c r="W35" s="1036"/>
      <c r="X35" s="1036"/>
      <c r="Y35" s="1036"/>
      <c r="Z35" s="1036"/>
      <c r="AA35" s="1036"/>
      <c r="AB35" s="1036"/>
      <c r="AC35" s="1036"/>
      <c r="AD35" s="1036"/>
      <c r="AE35" s="1036"/>
      <c r="AF35" s="1036"/>
      <c r="AG35" s="1036"/>
      <c r="AH35" s="1036"/>
      <c r="AI35" s="1036"/>
      <c r="AJ35" s="1036"/>
      <c r="AK35" s="1036"/>
      <c r="AL35" s="1036"/>
      <c r="AM35" s="1036"/>
    </row>
    <row r="36" spans="1:39">
      <c r="A36" s="1036"/>
      <c r="B36" s="1036"/>
      <c r="C36" s="1036"/>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row>
    <row r="37" spans="1:39">
      <c r="A37" s="1036"/>
      <c r="B37" s="1036"/>
      <c r="C37" s="1036"/>
      <c r="D37" s="1036"/>
      <c r="E37" s="1036"/>
      <c r="F37" s="1036"/>
      <c r="G37" s="1036"/>
      <c r="H37" s="1036"/>
      <c r="I37" s="1036"/>
      <c r="J37" s="1036"/>
      <c r="K37" s="1036"/>
      <c r="L37" s="1036"/>
      <c r="M37" s="1036"/>
      <c r="N37" s="1036"/>
      <c r="O37" s="1036"/>
      <c r="P37" s="1036"/>
      <c r="Q37" s="1036"/>
      <c r="R37" s="1036"/>
      <c r="S37" s="1036"/>
      <c r="T37" s="1036"/>
      <c r="U37" s="1036"/>
      <c r="V37" s="1036"/>
      <c r="W37" s="1036"/>
      <c r="X37" s="1036"/>
      <c r="Y37" s="1036"/>
      <c r="Z37" s="1036"/>
      <c r="AA37" s="1036"/>
      <c r="AB37" s="1036"/>
      <c r="AC37" s="1036"/>
      <c r="AD37" s="1036"/>
      <c r="AE37" s="1036"/>
      <c r="AF37" s="1036"/>
      <c r="AG37" s="1036"/>
      <c r="AH37" s="1036"/>
      <c r="AI37" s="1036"/>
      <c r="AJ37" s="1036"/>
      <c r="AK37" s="1036"/>
      <c r="AL37" s="1036"/>
      <c r="AM37" s="1036"/>
    </row>
    <row r="38" spans="1:39">
      <c r="A38" s="1036"/>
      <c r="B38" s="1036"/>
      <c r="C38" s="1036"/>
      <c r="D38" s="1036"/>
      <c r="E38" s="1036"/>
      <c r="F38" s="1036"/>
      <c r="G38" s="1036"/>
      <c r="H38" s="1036"/>
      <c r="I38" s="1036"/>
      <c r="J38" s="1036"/>
      <c r="K38" s="1036"/>
      <c r="L38" s="1036"/>
      <c r="M38" s="1046"/>
      <c r="N38" s="1036"/>
      <c r="O38" s="1036"/>
      <c r="P38" s="1036"/>
      <c r="Q38" s="1036"/>
      <c r="R38" s="1036"/>
      <c r="S38" s="1036"/>
      <c r="T38" s="1036"/>
      <c r="U38" s="1036"/>
      <c r="V38" s="1036"/>
      <c r="W38" s="1036"/>
      <c r="X38" s="1036"/>
      <c r="Y38" s="1036"/>
      <c r="Z38" s="1036"/>
      <c r="AA38" s="1036"/>
      <c r="AB38" s="1036"/>
      <c r="AC38" s="1036"/>
      <c r="AD38" s="1036"/>
      <c r="AE38" s="1036"/>
      <c r="AF38" s="1036"/>
      <c r="AG38" s="1036"/>
      <c r="AH38" s="1036"/>
      <c r="AI38" s="1036"/>
      <c r="AJ38" s="1036"/>
      <c r="AK38" s="1036"/>
      <c r="AL38" s="1036"/>
      <c r="AM38" s="1036"/>
    </row>
    <row r="39" spans="1:39">
      <c r="A39" s="1036"/>
      <c r="B39" s="1036"/>
      <c r="C39" s="1036"/>
      <c r="D39" s="1036"/>
      <c r="E39" s="1036"/>
      <c r="F39" s="1036"/>
      <c r="G39" s="1036"/>
      <c r="H39" s="1036"/>
      <c r="I39" s="1036"/>
      <c r="J39" s="1036"/>
      <c r="K39" s="1036"/>
      <c r="L39" s="1036"/>
      <c r="M39" s="1047"/>
      <c r="N39" s="1036"/>
      <c r="O39" s="1036"/>
      <c r="P39" s="1036"/>
      <c r="Q39" s="1036"/>
      <c r="R39" s="1036"/>
      <c r="S39" s="1036"/>
      <c r="T39" s="1036"/>
      <c r="U39" s="1036"/>
      <c r="V39" s="1036"/>
      <c r="W39" s="1036"/>
      <c r="X39" s="1036"/>
      <c r="Y39" s="1036"/>
      <c r="Z39" s="1036"/>
      <c r="AA39" s="1036"/>
      <c r="AB39" s="1036"/>
      <c r="AC39" s="1036"/>
      <c r="AD39" s="1036"/>
      <c r="AE39" s="1036"/>
      <c r="AF39" s="1036"/>
      <c r="AG39" s="1036"/>
      <c r="AH39" s="1036"/>
      <c r="AI39" s="1036"/>
      <c r="AJ39" s="1036"/>
      <c r="AK39" s="1036"/>
      <c r="AL39" s="1036"/>
      <c r="AM39" s="1036"/>
    </row>
    <row r="40" spans="1:39">
      <c r="A40" s="1036"/>
      <c r="B40" s="1036"/>
      <c r="C40" s="1036"/>
      <c r="D40" s="1036"/>
      <c r="E40" s="1036"/>
      <c r="F40" s="1036"/>
      <c r="G40" s="1036"/>
      <c r="H40" s="1036"/>
      <c r="I40" s="1036"/>
      <c r="J40" s="1036"/>
      <c r="K40" s="1036"/>
      <c r="L40" s="1036"/>
      <c r="M40" s="1047"/>
      <c r="N40" s="1036"/>
      <c r="O40" s="1036"/>
      <c r="P40" s="1036"/>
      <c r="Q40" s="1036"/>
      <c r="R40" s="1036"/>
      <c r="S40" s="1036"/>
      <c r="T40" s="1036"/>
      <c r="U40" s="1036"/>
      <c r="V40" s="1036"/>
      <c r="W40" s="1036"/>
      <c r="X40" s="1036"/>
      <c r="Y40" s="1036"/>
      <c r="Z40" s="1036"/>
      <c r="AA40" s="1036"/>
      <c r="AB40" s="1036"/>
      <c r="AC40" s="1036"/>
      <c r="AD40" s="1036"/>
      <c r="AE40" s="1036"/>
      <c r="AF40" s="1036"/>
      <c r="AG40" s="1036"/>
      <c r="AH40" s="1036"/>
      <c r="AI40" s="1036"/>
      <c r="AJ40" s="1036"/>
      <c r="AK40" s="1036"/>
      <c r="AL40" s="1036"/>
      <c r="AM40" s="1036"/>
    </row>
    <row r="41" spans="1:39">
      <c r="A41" s="1036"/>
      <c r="B41" s="1036"/>
      <c r="C41" s="1036"/>
      <c r="D41" s="1036"/>
      <c r="E41" s="1036"/>
      <c r="F41" s="1036"/>
      <c r="G41" s="1036"/>
      <c r="H41" s="1036"/>
      <c r="I41" s="1036"/>
      <c r="J41" s="1036"/>
      <c r="K41" s="1036"/>
      <c r="L41" s="1036"/>
      <c r="M41" s="1047"/>
      <c r="N41" s="1036"/>
      <c r="O41" s="1036"/>
      <c r="P41" s="1036"/>
      <c r="Q41" s="1036"/>
      <c r="R41" s="1036"/>
      <c r="S41" s="1036"/>
      <c r="T41" s="1036"/>
      <c r="U41" s="1036"/>
      <c r="V41" s="1036"/>
      <c r="W41" s="1036"/>
      <c r="X41" s="1036"/>
      <c r="Y41" s="1036"/>
      <c r="Z41" s="1036"/>
      <c r="AA41" s="1036"/>
      <c r="AB41" s="1036"/>
      <c r="AC41" s="1036"/>
      <c r="AD41" s="1036"/>
      <c r="AE41" s="1036"/>
      <c r="AF41" s="1036"/>
      <c r="AG41" s="1036"/>
      <c r="AH41" s="1036"/>
      <c r="AI41" s="1036"/>
      <c r="AJ41" s="1036"/>
      <c r="AK41" s="1036"/>
      <c r="AL41" s="1036"/>
      <c r="AM41" s="1036"/>
    </row>
    <row r="42" spans="1:39">
      <c r="A42" s="1036"/>
      <c r="B42" s="1036"/>
      <c r="C42" s="1036"/>
      <c r="D42" s="1036"/>
      <c r="E42" s="1036"/>
      <c r="F42" s="1036"/>
      <c r="G42" s="1036"/>
      <c r="H42" s="1036"/>
      <c r="I42" s="1036"/>
      <c r="J42" s="1036"/>
      <c r="K42" s="1036"/>
      <c r="L42" s="1036"/>
      <c r="M42" s="1047"/>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row>
    <row r="43" spans="1:39">
      <c r="A43" s="1036"/>
      <c r="B43" s="1036"/>
      <c r="C43" s="1036"/>
      <c r="D43" s="1036"/>
      <c r="E43" s="1036"/>
      <c r="F43" s="1036"/>
      <c r="G43" s="1036"/>
      <c r="H43" s="1036"/>
      <c r="I43" s="1036"/>
      <c r="J43" s="1036"/>
      <c r="K43" s="1036"/>
      <c r="L43" s="1036"/>
      <c r="M43" s="1047"/>
      <c r="N43" s="1036"/>
      <c r="O43" s="1036"/>
      <c r="P43" s="1036"/>
      <c r="Q43" s="1036"/>
      <c r="R43" s="1036"/>
      <c r="S43" s="1036"/>
      <c r="T43" s="1036"/>
      <c r="U43" s="1036"/>
      <c r="V43" s="1036"/>
      <c r="W43" s="1036"/>
      <c r="X43" s="1036"/>
      <c r="Y43" s="1036"/>
      <c r="Z43" s="1036"/>
      <c r="AA43" s="1036"/>
      <c r="AB43" s="1036"/>
      <c r="AC43" s="1036"/>
      <c r="AD43" s="1036"/>
      <c r="AE43" s="1036"/>
      <c r="AF43" s="1036"/>
      <c r="AG43" s="1036"/>
      <c r="AH43" s="1036"/>
      <c r="AI43" s="1036"/>
      <c r="AJ43" s="1036"/>
      <c r="AK43" s="1036"/>
      <c r="AL43" s="1036"/>
      <c r="AM43" s="1036"/>
    </row>
    <row r="44" spans="1:39">
      <c r="A44" s="1036"/>
      <c r="B44" s="1036"/>
      <c r="C44" s="1036"/>
      <c r="D44" s="1036"/>
      <c r="E44" s="1036"/>
      <c r="F44" s="1036"/>
      <c r="G44" s="1036"/>
      <c r="H44" s="1036"/>
      <c r="I44" s="1036"/>
      <c r="J44" s="1036"/>
      <c r="K44" s="1036"/>
      <c r="L44" s="1036"/>
      <c r="M44" s="1047"/>
      <c r="N44" s="1036"/>
      <c r="O44" s="1036"/>
      <c r="P44" s="1036"/>
      <c r="Q44" s="1036"/>
      <c r="R44" s="1036"/>
      <c r="S44" s="1036"/>
      <c r="T44" s="1036"/>
      <c r="U44" s="1036"/>
      <c r="V44" s="1036"/>
      <c r="W44" s="1036"/>
      <c r="X44" s="1036"/>
      <c r="Y44" s="1036"/>
      <c r="Z44" s="1036"/>
      <c r="AA44" s="1036"/>
      <c r="AB44" s="1036"/>
      <c r="AC44" s="1036"/>
      <c r="AD44" s="1036"/>
      <c r="AE44" s="1036"/>
      <c r="AF44" s="1036"/>
      <c r="AG44" s="1036"/>
      <c r="AH44" s="1036"/>
      <c r="AI44" s="1036"/>
      <c r="AJ44" s="1036"/>
      <c r="AK44" s="1036"/>
      <c r="AL44" s="1036"/>
      <c r="AM44" s="1036"/>
    </row>
    <row r="45" spans="1:39">
      <c r="A45" s="1036"/>
      <c r="B45" s="1036"/>
      <c r="C45" s="1036"/>
      <c r="D45" s="1036"/>
      <c r="E45" s="1036"/>
      <c r="F45" s="1036"/>
      <c r="G45" s="1036"/>
      <c r="H45" s="1036"/>
      <c r="I45" s="1036"/>
      <c r="J45" s="1036"/>
      <c r="K45" s="1036"/>
      <c r="L45" s="1036"/>
      <c r="M45" s="1047"/>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c r="AK45" s="1036"/>
      <c r="AL45" s="1036"/>
      <c r="AM45" s="1036"/>
    </row>
    <row r="46" spans="1:39">
      <c r="A46" s="1036"/>
      <c r="B46" s="1036"/>
      <c r="C46" s="1036"/>
      <c r="D46" s="1036"/>
      <c r="E46" s="1036"/>
      <c r="F46" s="1036"/>
      <c r="G46" s="1036"/>
      <c r="H46" s="1036"/>
      <c r="I46" s="1036"/>
      <c r="J46" s="1036"/>
      <c r="K46" s="1036"/>
      <c r="L46" s="1036"/>
      <c r="M46" s="1047"/>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c r="AK46" s="1036"/>
      <c r="AL46" s="1036"/>
      <c r="AM46" s="1036"/>
    </row>
    <row r="47" spans="1:39">
      <c r="A47" s="1036"/>
      <c r="B47" s="1036"/>
      <c r="C47" s="1036"/>
      <c r="D47" s="1036"/>
      <c r="E47" s="1036"/>
      <c r="F47" s="1036"/>
      <c r="G47" s="1036"/>
      <c r="H47" s="1036"/>
      <c r="I47" s="1036"/>
      <c r="J47" s="1036"/>
      <c r="K47" s="1036"/>
      <c r="L47" s="1036"/>
      <c r="M47" s="1047"/>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c r="AK47" s="1036"/>
      <c r="AL47" s="1036"/>
      <c r="AM47" s="103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4"/>
  <sheetViews>
    <sheetView showGridLines="0" view="pageBreakPreview" topLeftCell="K11" zoomScaleNormal="100" zoomScaleSheetLayoutView="100" workbookViewId="0">
      <selection activeCell="M46" sqref="M46"/>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8"/>
      <c r="B1" s="1049"/>
      <c r="C1" s="1048"/>
      <c r="D1" s="1048"/>
      <c r="E1" s="1048"/>
      <c r="F1" s="1048"/>
      <c r="G1" s="1048"/>
      <c r="H1" s="1048"/>
      <c r="I1" s="1048"/>
      <c r="J1" s="1048"/>
      <c r="K1" s="1048"/>
      <c r="L1" s="1048"/>
      <c r="M1" s="1048"/>
      <c r="N1" s="1048"/>
      <c r="O1" s="1048">
        <v>2022</v>
      </c>
      <c r="P1" s="1048">
        <v>2022</v>
      </c>
      <c r="Q1" s="1048">
        <v>2022</v>
      </c>
      <c r="R1" s="1048">
        <v>2023</v>
      </c>
      <c r="S1" s="1048">
        <v>2024</v>
      </c>
      <c r="T1" s="936">
        <v>2024</v>
      </c>
      <c r="U1" s="1036"/>
    </row>
    <row r="2" spans="1:21" hidden="1">
      <c r="A2" s="1048"/>
      <c r="B2" s="1049"/>
      <c r="C2" s="1048"/>
      <c r="D2" s="1048"/>
      <c r="E2" s="1048"/>
      <c r="F2" s="1048"/>
      <c r="G2" s="1048"/>
      <c r="H2" s="1048"/>
      <c r="I2" s="1048"/>
      <c r="J2" s="1048"/>
      <c r="K2" s="1048"/>
      <c r="L2" s="1048"/>
      <c r="M2" s="1048"/>
      <c r="N2" s="1048"/>
      <c r="O2" s="888" t="s">
        <v>267</v>
      </c>
      <c r="P2" s="888" t="s">
        <v>305</v>
      </c>
      <c r="Q2" s="888" t="s">
        <v>285</v>
      </c>
      <c r="R2" s="888" t="s">
        <v>267</v>
      </c>
      <c r="S2" s="888" t="s">
        <v>268</v>
      </c>
      <c r="T2" s="888" t="s">
        <v>267</v>
      </c>
      <c r="U2" s="1048"/>
    </row>
    <row r="3" spans="1:21" hidden="1">
      <c r="A3" s="1048"/>
      <c r="B3" s="1049"/>
      <c r="C3" s="1048"/>
      <c r="D3" s="1048"/>
      <c r="E3" s="1048"/>
      <c r="F3" s="1048"/>
      <c r="G3" s="1048"/>
      <c r="H3" s="1048"/>
      <c r="I3" s="1048"/>
      <c r="J3" s="1048"/>
      <c r="K3" s="1048"/>
      <c r="L3" s="1048"/>
      <c r="M3" s="1048"/>
      <c r="N3" s="1048"/>
      <c r="O3" s="888" t="s">
        <v>3051</v>
      </c>
      <c r="P3" s="888" t="s">
        <v>3052</v>
      </c>
      <c r="Q3" s="888" t="s">
        <v>3053</v>
      </c>
      <c r="R3" s="888" t="s">
        <v>3055</v>
      </c>
      <c r="S3" s="888" t="s">
        <v>3056</v>
      </c>
      <c r="T3" s="888" t="s">
        <v>3057</v>
      </c>
      <c r="U3" s="1048"/>
    </row>
    <row r="4" spans="1:21" hidden="1">
      <c r="A4" s="1048"/>
      <c r="B4" s="1049"/>
      <c r="C4" s="1048"/>
      <c r="D4" s="1048"/>
      <c r="E4" s="1048"/>
      <c r="F4" s="1048"/>
      <c r="G4" s="1048"/>
      <c r="H4" s="1048"/>
      <c r="I4" s="1048"/>
      <c r="J4" s="1048"/>
      <c r="K4" s="1048"/>
      <c r="L4" s="1048"/>
      <c r="M4" s="1048"/>
      <c r="N4" s="1048"/>
      <c r="O4" s="1048"/>
      <c r="P4" s="1048"/>
      <c r="Q4" s="1048"/>
      <c r="R4" s="1048"/>
      <c r="S4" s="1048"/>
      <c r="T4" s="1048"/>
      <c r="U4" s="1048"/>
    </row>
    <row r="5" spans="1:21" hidden="1">
      <c r="A5" s="1048"/>
      <c r="B5" s="1049"/>
      <c r="C5" s="1048"/>
      <c r="D5" s="1048"/>
      <c r="E5" s="1048"/>
      <c r="F5" s="1048"/>
      <c r="G5" s="1048"/>
      <c r="H5" s="1048"/>
      <c r="I5" s="1048"/>
      <c r="J5" s="1048"/>
      <c r="K5" s="1048"/>
      <c r="L5" s="1048"/>
      <c r="M5" s="1048"/>
      <c r="N5" s="1048"/>
      <c r="O5" s="1048"/>
      <c r="P5" s="1048"/>
      <c r="Q5" s="1048"/>
      <c r="R5" s="1048"/>
      <c r="S5" s="1048"/>
      <c r="T5" s="1048"/>
      <c r="U5" s="1048"/>
    </row>
    <row r="6" spans="1:21" hidden="1">
      <c r="A6" s="1048"/>
      <c r="B6" s="1049"/>
      <c r="C6" s="1048"/>
      <c r="D6" s="1048"/>
      <c r="E6" s="1048"/>
      <c r="F6" s="1048"/>
      <c r="G6" s="1048"/>
      <c r="H6" s="1048"/>
      <c r="I6" s="1048"/>
      <c r="J6" s="1048"/>
      <c r="K6" s="1048"/>
      <c r="L6" s="1048"/>
      <c r="M6" s="1048"/>
      <c r="N6" s="1048"/>
      <c r="O6" s="1048"/>
      <c r="P6" s="1048"/>
      <c r="Q6" s="1048"/>
      <c r="R6" s="1048"/>
      <c r="S6" s="1048"/>
      <c r="T6" s="1048"/>
      <c r="U6" s="1048"/>
    </row>
    <row r="7" spans="1:21" hidden="1">
      <c r="A7" s="1048"/>
      <c r="B7" s="1049"/>
      <c r="C7" s="1048"/>
      <c r="D7" s="1048"/>
      <c r="E7" s="1048"/>
      <c r="F7" s="1048"/>
      <c r="G7" s="1048"/>
      <c r="H7" s="1048"/>
      <c r="I7" s="1048"/>
      <c r="J7" s="1048"/>
      <c r="K7" s="1048"/>
      <c r="L7" s="1048"/>
      <c r="M7" s="1048"/>
      <c r="N7" s="1048"/>
      <c r="O7" s="1050"/>
      <c r="P7" s="1050"/>
      <c r="Q7" s="1050"/>
      <c r="R7" s="1050"/>
      <c r="S7" s="888" t="b">
        <v>1</v>
      </c>
      <c r="T7" s="888" t="b">
        <v>1</v>
      </c>
      <c r="U7" s="1036"/>
    </row>
    <row r="8" spans="1:21" hidden="1">
      <c r="A8" s="1048"/>
      <c r="B8" s="1049"/>
      <c r="C8" s="1048"/>
      <c r="D8" s="1048"/>
      <c r="E8" s="1048"/>
      <c r="F8" s="1048"/>
      <c r="G8" s="1048"/>
      <c r="H8" s="1048"/>
      <c r="I8" s="1048"/>
      <c r="J8" s="1048"/>
      <c r="K8" s="1048"/>
      <c r="L8" s="1048"/>
      <c r="M8" s="1048"/>
      <c r="N8" s="1048"/>
      <c r="O8" s="1048"/>
      <c r="P8" s="1048"/>
      <c r="Q8" s="1048"/>
      <c r="R8" s="1048"/>
      <c r="S8" s="1048"/>
      <c r="T8" s="1048"/>
      <c r="U8" s="1048"/>
    </row>
    <row r="9" spans="1:21" hidden="1">
      <c r="A9" s="1048"/>
      <c r="B9" s="1049"/>
      <c r="C9" s="1048"/>
      <c r="D9" s="1048"/>
      <c r="E9" s="1048"/>
      <c r="F9" s="1048"/>
      <c r="G9" s="1048"/>
      <c r="H9" s="1048"/>
      <c r="I9" s="1048"/>
      <c r="J9" s="1048"/>
      <c r="K9" s="1048"/>
      <c r="L9" s="1048"/>
      <c r="M9" s="1048"/>
      <c r="N9" s="1048"/>
      <c r="O9" s="1048"/>
      <c r="P9" s="1048"/>
      <c r="Q9" s="1048"/>
      <c r="R9" s="1048"/>
      <c r="S9" s="1048"/>
      <c r="T9" s="1048"/>
      <c r="U9" s="1048"/>
    </row>
    <row r="10" spans="1:21" hidden="1">
      <c r="A10" s="1048"/>
      <c r="B10" s="1049"/>
      <c r="C10" s="1048"/>
      <c r="D10" s="1048"/>
      <c r="E10" s="1048"/>
      <c r="F10" s="1048"/>
      <c r="G10" s="1048"/>
      <c r="H10" s="1048"/>
      <c r="I10" s="1048"/>
      <c r="J10" s="1048"/>
      <c r="K10" s="1048"/>
      <c r="L10" s="1048"/>
      <c r="M10" s="1048"/>
      <c r="N10" s="1048"/>
      <c r="O10" s="1048"/>
      <c r="P10" s="1048"/>
      <c r="Q10" s="1048"/>
      <c r="R10" s="1048"/>
      <c r="S10" s="1048"/>
      <c r="T10" s="1048"/>
      <c r="U10" s="1048"/>
    </row>
    <row r="11" spans="1:21" ht="15" hidden="1" customHeight="1">
      <c r="A11" s="1048"/>
      <c r="B11" s="1049"/>
      <c r="C11" s="1048"/>
      <c r="D11" s="1048"/>
      <c r="E11" s="1048"/>
      <c r="F11" s="1048"/>
      <c r="G11" s="1048"/>
      <c r="H11" s="1048"/>
      <c r="I11" s="1048"/>
      <c r="J11" s="1048"/>
      <c r="K11" s="1048"/>
      <c r="L11" s="1048"/>
      <c r="M11" s="1051"/>
      <c r="N11" s="1048"/>
      <c r="O11" s="1048"/>
      <c r="P11" s="1048"/>
      <c r="Q11" s="1048"/>
      <c r="R11" s="1048"/>
      <c r="S11" s="1048"/>
      <c r="T11" s="1048"/>
      <c r="U11" s="1048"/>
    </row>
    <row r="12" spans="1:21" s="296" customFormat="1" ht="20.100000000000001" customHeight="1">
      <c r="A12" s="1052"/>
      <c r="B12" s="1053"/>
      <c r="C12" s="1052"/>
      <c r="D12" s="1052"/>
      <c r="E12" s="1052"/>
      <c r="F12" s="1052"/>
      <c r="G12" s="1052"/>
      <c r="H12" s="1052"/>
      <c r="I12" s="1052"/>
      <c r="J12" s="1052"/>
      <c r="K12" s="1052"/>
      <c r="L12" s="1054" t="s">
        <v>1474</v>
      </c>
      <c r="M12" s="1055"/>
      <c r="N12" s="1055"/>
      <c r="O12" s="1055"/>
      <c r="P12" s="1055"/>
      <c r="Q12" s="1055"/>
      <c r="R12" s="1055"/>
      <c r="S12" s="1055"/>
      <c r="T12" s="1055"/>
      <c r="U12" s="1055"/>
    </row>
    <row r="13" spans="1:21" s="296" customFormat="1">
      <c r="A13" s="1052"/>
      <c r="B13" s="1053"/>
      <c r="C13" s="1052"/>
      <c r="D13" s="1052"/>
      <c r="E13" s="1052"/>
      <c r="F13" s="1052"/>
      <c r="G13" s="1052"/>
      <c r="H13" s="1052"/>
      <c r="I13" s="1052"/>
      <c r="J13" s="1052"/>
      <c r="K13" s="1052"/>
      <c r="L13" s="1056"/>
      <c r="M13" s="1057"/>
      <c r="N13" s="1057"/>
      <c r="O13" s="1057"/>
      <c r="P13" s="1057"/>
      <c r="Q13" s="1057"/>
      <c r="R13" s="1057"/>
      <c r="S13" s="1057"/>
      <c r="T13" s="1057"/>
      <c r="U13" s="1057"/>
    </row>
    <row r="14" spans="1:21" s="483" customFormat="1" ht="15" customHeight="1">
      <c r="A14" s="1058"/>
      <c r="B14" s="1049"/>
      <c r="C14" s="1058"/>
      <c r="D14" s="1058"/>
      <c r="E14" s="1058"/>
      <c r="F14" s="1058"/>
      <c r="G14" s="1058"/>
      <c r="H14" s="1058"/>
      <c r="I14" s="1058"/>
      <c r="J14" s="1058"/>
      <c r="K14" s="1058"/>
      <c r="L14" s="1006" t="s">
        <v>355</v>
      </c>
      <c r="M14" s="1007" t="s">
        <v>212</v>
      </c>
      <c r="N14" s="1006" t="s">
        <v>135</v>
      </c>
      <c r="O14" s="1059" t="s">
        <v>3037</v>
      </c>
      <c r="P14" s="1059" t="s">
        <v>3037</v>
      </c>
      <c r="Q14" s="1059" t="s">
        <v>3037</v>
      </c>
      <c r="R14" s="1059" t="s">
        <v>3038</v>
      </c>
      <c r="S14" s="942" t="s">
        <v>3039</v>
      </c>
      <c r="T14" s="942" t="s">
        <v>3039</v>
      </c>
      <c r="U14" s="1060" t="s">
        <v>304</v>
      </c>
    </row>
    <row r="15" spans="1:21" s="483" customFormat="1" ht="45" customHeight="1">
      <c r="A15" s="1058"/>
      <c r="B15" s="1049"/>
      <c r="C15" s="1058"/>
      <c r="D15" s="1058"/>
      <c r="E15" s="1058"/>
      <c r="F15" s="1058"/>
      <c r="G15" s="1058"/>
      <c r="H15" s="1058"/>
      <c r="I15" s="1058"/>
      <c r="J15" s="1058"/>
      <c r="K15" s="1058"/>
      <c r="L15" s="1061"/>
      <c r="M15" s="1061"/>
      <c r="N15" s="1061"/>
      <c r="O15" s="1059" t="s">
        <v>267</v>
      </c>
      <c r="P15" s="1059" t="s">
        <v>305</v>
      </c>
      <c r="Q15" s="1059" t="s">
        <v>285</v>
      </c>
      <c r="R15" s="1059" t="s">
        <v>267</v>
      </c>
      <c r="S15" s="945" t="s">
        <v>268</v>
      </c>
      <c r="T15" s="945" t="s">
        <v>267</v>
      </c>
      <c r="U15" s="1061"/>
    </row>
    <row r="16" spans="1:21" s="495" customFormat="1">
      <c r="A16" s="946" t="s">
        <v>18</v>
      </c>
      <c r="B16" s="1062"/>
      <c r="C16" s="1062"/>
      <c r="D16" s="1062"/>
      <c r="E16" s="1063"/>
      <c r="F16" s="1063"/>
      <c r="G16" s="1063"/>
      <c r="H16" s="1063"/>
      <c r="I16" s="1063"/>
      <c r="J16" s="1063"/>
      <c r="K16" s="1063"/>
      <c r="L16" s="1064" t="s">
        <v>3035</v>
      </c>
      <c r="M16" s="840"/>
      <c r="N16" s="840"/>
      <c r="O16" s="1041">
        <v>0</v>
      </c>
      <c r="P16" s="1041">
        <v>0</v>
      </c>
      <c r="Q16" s="1041">
        <v>0</v>
      </c>
      <c r="R16" s="1041">
        <v>0</v>
      </c>
      <c r="S16" s="1041">
        <v>577.20000000000005</v>
      </c>
      <c r="T16" s="1041">
        <v>461.76</v>
      </c>
      <c r="U16" s="1041"/>
    </row>
    <row r="17" spans="1:21" s="495" customFormat="1" ht="22.5">
      <c r="A17" s="1065" t="s">
        <v>18</v>
      </c>
      <c r="B17" s="1049" t="s">
        <v>1283</v>
      </c>
      <c r="C17" s="1062" t="s">
        <v>1480</v>
      </c>
      <c r="D17" s="1062"/>
      <c r="E17" s="1063"/>
      <c r="F17" s="1063"/>
      <c r="G17" s="1063"/>
      <c r="H17" s="1063"/>
      <c r="I17" s="1063"/>
      <c r="J17" s="1063"/>
      <c r="K17" s="1063"/>
      <c r="L17" s="1066">
        <v>1</v>
      </c>
      <c r="M17" s="1067" t="s">
        <v>1284</v>
      </c>
      <c r="N17" s="1068" t="s">
        <v>351</v>
      </c>
      <c r="O17" s="1069"/>
      <c r="P17" s="1069"/>
      <c r="Q17" s="1069"/>
      <c r="R17" s="1069"/>
      <c r="S17" s="1014">
        <v>0</v>
      </c>
      <c r="T17" s="1014">
        <v>0</v>
      </c>
      <c r="U17" s="1070"/>
    </row>
    <row r="18" spans="1:21" s="495" customFormat="1">
      <c r="A18" s="1065" t="s">
        <v>18</v>
      </c>
      <c r="B18" s="1049"/>
      <c r="C18" s="1062"/>
      <c r="D18" s="1062"/>
      <c r="E18" s="1063"/>
      <c r="F18" s="1063"/>
      <c r="G18" s="1063"/>
      <c r="H18" s="1063"/>
      <c r="I18" s="1063"/>
      <c r="J18" s="1063">
        <v>1</v>
      </c>
      <c r="K18" s="1063"/>
      <c r="L18" s="1066"/>
      <c r="M18" s="1067"/>
      <c r="N18" s="1068"/>
      <c r="O18" s="1071"/>
      <c r="P18" s="1071"/>
      <c r="Q18" s="1071"/>
      <c r="R18" s="1071"/>
      <c r="S18" s="1014"/>
      <c r="T18" s="1014"/>
      <c r="U18" s="1072"/>
    </row>
    <row r="19" spans="1:21" s="495" customFormat="1" ht="22.5">
      <c r="A19" s="1065" t="s">
        <v>18</v>
      </c>
      <c r="B19" s="1049" t="s">
        <v>1285</v>
      </c>
      <c r="C19" s="1062" t="s">
        <v>1481</v>
      </c>
      <c r="D19" s="1062"/>
      <c r="E19" s="1063"/>
      <c r="F19" s="1063"/>
      <c r="G19" s="1063"/>
      <c r="H19" s="1063"/>
      <c r="I19" s="1063"/>
      <c r="J19" s="1063"/>
      <c r="K19" s="1063"/>
      <c r="L19" s="1066" t="s">
        <v>102</v>
      </c>
      <c r="M19" s="1067" t="s">
        <v>1467</v>
      </c>
      <c r="N19" s="1068" t="s">
        <v>351</v>
      </c>
      <c r="O19" s="1069">
        <v>0</v>
      </c>
      <c r="P19" s="1069">
        <v>0</v>
      </c>
      <c r="Q19" s="1069">
        <v>0</v>
      </c>
      <c r="R19" s="1069">
        <v>0</v>
      </c>
      <c r="S19" s="1069">
        <v>0</v>
      </c>
      <c r="T19" s="1069">
        <v>0</v>
      </c>
      <c r="U19" s="1070"/>
    </row>
    <row r="20" spans="1:21" s="495" customFormat="1">
      <c r="A20" s="1065" t="s">
        <v>18</v>
      </c>
      <c r="B20" s="1049" t="s">
        <v>1286</v>
      </c>
      <c r="C20" s="1062" t="s">
        <v>1483</v>
      </c>
      <c r="D20" s="1062"/>
      <c r="E20" s="1063"/>
      <c r="F20" s="1063"/>
      <c r="G20" s="1063"/>
      <c r="H20" s="1063"/>
      <c r="I20" s="1063"/>
      <c r="J20" s="1063"/>
      <c r="K20" s="1063"/>
      <c r="L20" s="1066" t="s">
        <v>103</v>
      </c>
      <c r="M20" s="1067" t="s">
        <v>1287</v>
      </c>
      <c r="N20" s="1068" t="s">
        <v>351</v>
      </c>
      <c r="O20" s="1069"/>
      <c r="P20" s="1069"/>
      <c r="Q20" s="1069"/>
      <c r="R20" s="1069"/>
      <c r="S20" s="1014">
        <v>0</v>
      </c>
      <c r="T20" s="1014">
        <v>0</v>
      </c>
      <c r="U20" s="1070"/>
    </row>
    <row r="21" spans="1:21" s="495" customFormat="1">
      <c r="A21" s="1065" t="s">
        <v>18</v>
      </c>
      <c r="B21" s="1049"/>
      <c r="C21" s="1062"/>
      <c r="D21" s="1062"/>
      <c r="E21" s="1063"/>
      <c r="F21" s="1063"/>
      <c r="G21" s="1063"/>
      <c r="H21" s="1063"/>
      <c r="I21" s="1063"/>
      <c r="J21" s="1063">
        <v>3</v>
      </c>
      <c r="K21" s="1063"/>
      <c r="L21" s="1066"/>
      <c r="M21" s="1067"/>
      <c r="N21" s="1068"/>
      <c r="O21" s="1071"/>
      <c r="P21" s="1071"/>
      <c r="Q21" s="1071"/>
      <c r="R21" s="1071"/>
      <c r="S21" s="1014"/>
      <c r="T21" s="1014"/>
      <c r="U21" s="1072"/>
    </row>
    <row r="22" spans="1:21" s="495" customFormat="1" ht="22.5">
      <c r="A22" s="1065" t="s">
        <v>18</v>
      </c>
      <c r="B22" s="1049" t="s">
        <v>1288</v>
      </c>
      <c r="C22" s="1062" t="s">
        <v>1484</v>
      </c>
      <c r="D22" s="1062"/>
      <c r="E22" s="1063"/>
      <c r="F22" s="1063"/>
      <c r="G22" s="1063"/>
      <c r="H22" s="1063"/>
      <c r="I22" s="1063"/>
      <c r="J22" s="1063"/>
      <c r="K22" s="1063"/>
      <c r="L22" s="1066" t="s">
        <v>104</v>
      </c>
      <c r="M22" s="1067" t="s">
        <v>1475</v>
      </c>
      <c r="N22" s="1068" t="s">
        <v>351</v>
      </c>
      <c r="O22" s="1069">
        <v>0</v>
      </c>
      <c r="P22" s="1069">
        <v>0</v>
      </c>
      <c r="Q22" s="1069">
        <v>0</v>
      </c>
      <c r="R22" s="1069">
        <v>0</v>
      </c>
      <c r="S22" s="1069">
        <v>0</v>
      </c>
      <c r="T22" s="1069">
        <v>0</v>
      </c>
      <c r="U22" s="1070"/>
    </row>
    <row r="23" spans="1:21" s="495" customFormat="1" ht="22.5">
      <c r="A23" s="1065" t="s">
        <v>18</v>
      </c>
      <c r="B23" s="1049" t="s">
        <v>1289</v>
      </c>
      <c r="C23" s="1062" t="s">
        <v>1485</v>
      </c>
      <c r="D23" s="1062"/>
      <c r="E23" s="1063"/>
      <c r="F23" s="1063"/>
      <c r="G23" s="1063"/>
      <c r="H23" s="1063"/>
      <c r="I23" s="1063"/>
      <c r="J23" s="1063"/>
      <c r="K23" s="1063"/>
      <c r="L23" s="1066" t="s">
        <v>120</v>
      </c>
      <c r="M23" s="1067" t="s">
        <v>1290</v>
      </c>
      <c r="N23" s="1068" t="s">
        <v>351</v>
      </c>
      <c r="O23" s="1069"/>
      <c r="P23" s="1069"/>
      <c r="Q23" s="1069"/>
      <c r="R23" s="1069"/>
      <c r="S23" s="1014">
        <v>444</v>
      </c>
      <c r="T23" s="1014">
        <v>355.2</v>
      </c>
      <c r="U23" s="1070"/>
    </row>
    <row r="24" spans="1:21" s="495" customFormat="1">
      <c r="A24" s="1065" t="s">
        <v>18</v>
      </c>
      <c r="B24" s="1049"/>
      <c r="C24" s="1062"/>
      <c r="D24" s="1062"/>
      <c r="E24" s="1063"/>
      <c r="F24" s="1063"/>
      <c r="G24" s="1063"/>
      <c r="H24" s="1063"/>
      <c r="I24" s="1063"/>
      <c r="J24" s="1063">
        <v>5</v>
      </c>
      <c r="K24" s="1063"/>
      <c r="L24" s="1066"/>
      <c r="M24" s="1067"/>
      <c r="N24" s="1068"/>
      <c r="O24" s="1071"/>
      <c r="P24" s="1071"/>
      <c r="Q24" s="1071"/>
      <c r="R24" s="1071"/>
      <c r="S24" s="1014"/>
      <c r="T24" s="1014"/>
      <c r="U24" s="1072"/>
    </row>
    <row r="25" spans="1:21" s="495" customFormat="1" ht="14.25">
      <c r="A25" s="1073">
        <v>1</v>
      </c>
      <c r="B25" s="1062"/>
      <c r="C25" s="1062" t="s">
        <v>1485</v>
      </c>
      <c r="D25" s="1062" t="s">
        <v>3009</v>
      </c>
      <c r="E25" s="1063"/>
      <c r="F25" s="1063"/>
      <c r="G25" s="1063"/>
      <c r="H25" s="1063"/>
      <c r="I25" s="1063"/>
      <c r="J25" s="1074" t="s">
        <v>122</v>
      </c>
      <c r="K25" s="808"/>
      <c r="L25" s="1066" t="s">
        <v>122</v>
      </c>
      <c r="M25" s="1075" t="s">
        <v>3009</v>
      </c>
      <c r="N25" s="1068" t="s">
        <v>351</v>
      </c>
      <c r="O25" s="1016">
        <v>0</v>
      </c>
      <c r="P25" s="1016">
        <v>0</v>
      </c>
      <c r="Q25" s="1016">
        <v>0</v>
      </c>
      <c r="R25" s="1016">
        <v>0</v>
      </c>
      <c r="S25" s="1016">
        <v>444</v>
      </c>
      <c r="T25" s="1016">
        <v>355.2</v>
      </c>
      <c r="U25" s="1070"/>
    </row>
    <row r="26" spans="1:21" s="495" customFormat="1">
      <c r="A26" s="1076">
        <v>1</v>
      </c>
      <c r="B26" s="1062"/>
      <c r="C26" s="1062" t="s">
        <v>1502</v>
      </c>
      <c r="D26" s="1062" t="s">
        <v>3009</v>
      </c>
      <c r="E26" s="1063"/>
      <c r="F26" s="1063"/>
      <c r="G26" s="1063"/>
      <c r="H26" s="1063"/>
      <c r="I26" s="1063"/>
      <c r="J26" s="1074"/>
      <c r="K26" s="1063"/>
      <c r="L26" s="1077" t="s">
        <v>3088</v>
      </c>
      <c r="M26" s="1078" t="s">
        <v>1293</v>
      </c>
      <c r="N26" s="1068" t="s">
        <v>1294</v>
      </c>
      <c r="O26" s="1079"/>
      <c r="P26" s="1079"/>
      <c r="Q26" s="1079"/>
      <c r="R26" s="1079"/>
      <c r="S26" s="1069">
        <v>5</v>
      </c>
      <c r="T26" s="1069">
        <v>4</v>
      </c>
      <c r="U26" s="1070"/>
    </row>
    <row r="27" spans="1:21" s="495" customFormat="1">
      <c r="A27" s="1076">
        <v>1</v>
      </c>
      <c r="B27" s="1062"/>
      <c r="C27" s="1062" t="s">
        <v>1503</v>
      </c>
      <c r="D27" s="1062" t="s">
        <v>3009</v>
      </c>
      <c r="E27" s="1063"/>
      <c r="F27" s="1063"/>
      <c r="G27" s="1063"/>
      <c r="H27" s="1063"/>
      <c r="I27" s="1063"/>
      <c r="J27" s="1074"/>
      <c r="K27" s="1063"/>
      <c r="L27" s="1077" t="s">
        <v>3089</v>
      </c>
      <c r="M27" s="1078" t="s">
        <v>1295</v>
      </c>
      <c r="N27" s="1068" t="s">
        <v>1296</v>
      </c>
      <c r="O27" s="1079"/>
      <c r="P27" s="1079"/>
      <c r="Q27" s="1079"/>
      <c r="R27" s="1079"/>
      <c r="S27" s="1069">
        <v>7400</v>
      </c>
      <c r="T27" s="1069">
        <v>7400</v>
      </c>
      <c r="U27" s="1070"/>
    </row>
    <row r="28" spans="1:21" s="495" customFormat="1" ht="22.5">
      <c r="A28" s="1065" t="s">
        <v>18</v>
      </c>
      <c r="B28" s="1049" t="s">
        <v>1292</v>
      </c>
      <c r="C28" s="1062" t="s">
        <v>1486</v>
      </c>
      <c r="D28" s="1062"/>
      <c r="E28" s="1063"/>
      <c r="F28" s="1063"/>
      <c r="G28" s="1063"/>
      <c r="H28" s="1063"/>
      <c r="I28" s="1063"/>
      <c r="J28" s="1063"/>
      <c r="K28" s="1063"/>
      <c r="L28" s="1066" t="s">
        <v>124</v>
      </c>
      <c r="M28" s="1067" t="s">
        <v>1476</v>
      </c>
      <c r="N28" s="1068" t="s">
        <v>351</v>
      </c>
      <c r="O28" s="1069">
        <v>0</v>
      </c>
      <c r="P28" s="1069">
        <v>0</v>
      </c>
      <c r="Q28" s="1069">
        <v>0</v>
      </c>
      <c r="R28" s="1069">
        <v>0</v>
      </c>
      <c r="S28" s="1069">
        <v>133.19999999999999</v>
      </c>
      <c r="T28" s="1069">
        <v>106.56</v>
      </c>
      <c r="U28" s="1070"/>
    </row>
    <row r="29" spans="1:21" s="495" customFormat="1">
      <c r="A29" s="1065" t="s">
        <v>18</v>
      </c>
      <c r="B29" s="1049" t="s">
        <v>1355</v>
      </c>
      <c r="C29" s="1062" t="s">
        <v>1487</v>
      </c>
      <c r="D29" s="1062"/>
      <c r="E29" s="1063"/>
      <c r="F29" s="1063"/>
      <c r="G29" s="1063"/>
      <c r="H29" s="1063"/>
      <c r="I29" s="1063"/>
      <c r="J29" s="1063"/>
      <c r="K29" s="1063"/>
      <c r="L29" s="1066" t="s">
        <v>125</v>
      </c>
      <c r="M29" s="1067" t="s">
        <v>1356</v>
      </c>
      <c r="N29" s="1068" t="s">
        <v>351</v>
      </c>
      <c r="O29" s="1069"/>
      <c r="P29" s="1069"/>
      <c r="Q29" s="1069"/>
      <c r="R29" s="1069"/>
      <c r="S29" s="1014">
        <v>0</v>
      </c>
      <c r="T29" s="1014">
        <v>0</v>
      </c>
      <c r="U29" s="1070"/>
    </row>
    <row r="30" spans="1:21" s="495" customFormat="1">
      <c r="A30" s="1065" t="s">
        <v>18</v>
      </c>
      <c r="B30" s="1049"/>
      <c r="C30" s="1062"/>
      <c r="D30" s="1062"/>
      <c r="E30" s="1063"/>
      <c r="F30" s="1063"/>
      <c r="G30" s="1063"/>
      <c r="H30" s="1063"/>
      <c r="I30" s="1063"/>
      <c r="J30" s="1063">
        <v>7</v>
      </c>
      <c r="K30" s="1063"/>
      <c r="L30" s="1066"/>
      <c r="M30" s="1067"/>
      <c r="N30" s="1068"/>
      <c r="O30" s="1071"/>
      <c r="P30" s="1071"/>
      <c r="Q30" s="1071"/>
      <c r="R30" s="1071"/>
      <c r="S30" s="1014"/>
      <c r="T30" s="1014"/>
      <c r="U30" s="1072"/>
    </row>
    <row r="31" spans="1:21" s="495" customFormat="1" ht="22.5">
      <c r="A31" s="1065" t="s">
        <v>18</v>
      </c>
      <c r="B31" s="1049" t="s">
        <v>1357</v>
      </c>
      <c r="C31" s="1062" t="s">
        <v>1494</v>
      </c>
      <c r="D31" s="1062"/>
      <c r="E31" s="1063"/>
      <c r="F31" s="1063"/>
      <c r="G31" s="1063"/>
      <c r="H31" s="1063"/>
      <c r="I31" s="1063"/>
      <c r="J31" s="1063"/>
      <c r="K31" s="1063"/>
      <c r="L31" s="1066" t="s">
        <v>126</v>
      </c>
      <c r="M31" s="1067" t="s">
        <v>1477</v>
      </c>
      <c r="N31" s="1068" t="s">
        <v>351</v>
      </c>
      <c r="O31" s="1069">
        <v>0</v>
      </c>
      <c r="P31" s="1069">
        <v>0</v>
      </c>
      <c r="Q31" s="1069">
        <v>0</v>
      </c>
      <c r="R31" s="1069">
        <v>0</v>
      </c>
      <c r="S31" s="1069">
        <v>0</v>
      </c>
      <c r="T31" s="1069">
        <v>0</v>
      </c>
      <c r="U31" s="1070"/>
    </row>
    <row r="32" spans="1:21">
      <c r="A32" s="1048"/>
      <c r="B32" s="1049"/>
      <c r="C32" s="1048"/>
      <c r="D32" s="1048"/>
      <c r="E32" s="1048"/>
      <c r="F32" s="1048"/>
      <c r="G32" s="1048"/>
      <c r="H32" s="1048"/>
      <c r="I32" s="1048"/>
      <c r="J32" s="1048"/>
      <c r="K32" s="1048"/>
      <c r="L32" s="1048"/>
      <c r="M32" s="1048"/>
      <c r="N32" s="1048"/>
      <c r="O32" s="1048"/>
      <c r="P32" s="1048"/>
      <c r="Q32" s="1048"/>
      <c r="R32" s="1048"/>
      <c r="S32" s="1048"/>
      <c r="T32" s="1048"/>
      <c r="U32" s="1048"/>
    </row>
    <row r="33" spans="1:21" s="482" customFormat="1" ht="15" customHeight="1">
      <c r="A33" s="1050"/>
      <c r="B33" s="1080"/>
      <c r="C33" s="1050"/>
      <c r="D33" s="1050"/>
      <c r="E33" s="1050"/>
      <c r="F33" s="1050"/>
      <c r="G33" s="1050"/>
      <c r="H33" s="1050"/>
      <c r="I33" s="1050"/>
      <c r="J33" s="1050"/>
      <c r="K33" s="1050"/>
      <c r="L33" s="1081" t="s">
        <v>1425</v>
      </c>
      <c r="M33" s="1081"/>
      <c r="N33" s="1081"/>
      <c r="O33" s="1081"/>
      <c r="P33" s="1081"/>
      <c r="Q33" s="1081"/>
      <c r="R33" s="1081"/>
      <c r="S33" s="1082"/>
      <c r="T33" s="1082"/>
      <c r="U33" s="1082"/>
    </row>
    <row r="34" spans="1:21" s="482" customFormat="1" ht="105" customHeight="1">
      <c r="A34" s="1050"/>
      <c r="B34" s="1080"/>
      <c r="C34" s="1050"/>
      <c r="D34" s="1050"/>
      <c r="E34" s="1050"/>
      <c r="F34" s="1050"/>
      <c r="G34" s="1050"/>
      <c r="H34" s="1050"/>
      <c r="I34" s="1050"/>
      <c r="J34" s="1050"/>
      <c r="K34" s="808"/>
      <c r="L34" s="1083" t="s">
        <v>3022</v>
      </c>
      <c r="M34" s="1084"/>
      <c r="N34" s="1084"/>
      <c r="O34" s="1084"/>
      <c r="P34" s="1084"/>
      <c r="Q34" s="1084"/>
      <c r="R34" s="1084"/>
      <c r="S34" s="1085"/>
      <c r="T34" s="1085"/>
      <c r="U34" s="1085"/>
    </row>
  </sheetData>
  <sheetProtection formatColumns="0" formatRows="0" autoFilter="0"/>
  <mergeCells count="7">
    <mergeCell ref="J25:J27"/>
    <mergeCell ref="L33:U33"/>
    <mergeCell ref="L34:U34"/>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election activeCell="V37" sqref="V3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86"/>
      <c r="B1" s="1076"/>
      <c r="C1" s="1086"/>
      <c r="D1" s="1086"/>
      <c r="E1" s="1086"/>
      <c r="F1" s="1086"/>
      <c r="G1" s="1086"/>
      <c r="H1" s="1086"/>
      <c r="I1" s="1086"/>
      <c r="J1" s="1086"/>
      <c r="K1" s="1086"/>
      <c r="L1" s="1086"/>
      <c r="M1" s="1086"/>
      <c r="N1" s="1086"/>
      <c r="O1" s="1086">
        <v>2022</v>
      </c>
      <c r="P1" s="1086">
        <v>2022</v>
      </c>
      <c r="Q1" s="1086">
        <v>2022</v>
      </c>
      <c r="R1" s="1086">
        <v>2023</v>
      </c>
      <c r="S1" s="936">
        <v>2024</v>
      </c>
      <c r="T1" s="936">
        <v>2024</v>
      </c>
      <c r="U1" s="1036"/>
    </row>
    <row r="2" spans="1:21" hidden="1">
      <c r="A2" s="1086"/>
      <c r="B2" s="1076"/>
      <c r="C2" s="1086"/>
      <c r="D2" s="1086"/>
      <c r="E2" s="1086"/>
      <c r="F2" s="1086"/>
      <c r="G2" s="1086"/>
      <c r="H2" s="1086"/>
      <c r="I2" s="1086"/>
      <c r="J2" s="1086"/>
      <c r="K2" s="1086"/>
      <c r="L2" s="1086"/>
      <c r="M2" s="1086"/>
      <c r="N2" s="1086"/>
      <c r="O2" s="1086" t="s">
        <v>267</v>
      </c>
      <c r="P2" s="1086" t="s">
        <v>305</v>
      </c>
      <c r="Q2" s="1086" t="s">
        <v>285</v>
      </c>
      <c r="R2" s="1086" t="s">
        <v>267</v>
      </c>
      <c r="S2" s="1086" t="s">
        <v>268</v>
      </c>
      <c r="T2" s="1086" t="s">
        <v>267</v>
      </c>
      <c r="U2" s="1086"/>
    </row>
    <row r="3" spans="1:21" hidden="1">
      <c r="A3" s="1086"/>
      <c r="B3" s="1076"/>
      <c r="C3" s="1086"/>
      <c r="D3" s="1086"/>
      <c r="E3" s="1086"/>
      <c r="F3" s="1086"/>
      <c r="G3" s="1086"/>
      <c r="H3" s="1086"/>
      <c r="I3" s="1086"/>
      <c r="J3" s="1086"/>
      <c r="K3" s="1086"/>
      <c r="L3" s="1086"/>
      <c r="M3" s="1086"/>
      <c r="N3" s="1086"/>
      <c r="O3" s="1086"/>
      <c r="P3" s="1086"/>
      <c r="Q3" s="1086"/>
      <c r="R3" s="1086"/>
      <c r="S3" s="1086"/>
      <c r="T3" s="1086"/>
      <c r="U3" s="1086"/>
    </row>
    <row r="4" spans="1:21" hidden="1">
      <c r="A4" s="1086"/>
      <c r="B4" s="1076"/>
      <c r="C4" s="1086"/>
      <c r="D4" s="1086"/>
      <c r="E4" s="1086"/>
      <c r="F4" s="1086"/>
      <c r="G4" s="1086"/>
      <c r="H4" s="1086"/>
      <c r="I4" s="1086"/>
      <c r="J4" s="1086"/>
      <c r="K4" s="1086"/>
      <c r="L4" s="1086"/>
      <c r="M4" s="1086"/>
      <c r="N4" s="1086"/>
      <c r="O4" s="1086"/>
      <c r="P4" s="1086"/>
      <c r="Q4" s="1086"/>
      <c r="R4" s="1086"/>
      <c r="S4" s="1086"/>
      <c r="T4" s="1086"/>
      <c r="U4" s="1086"/>
    </row>
    <row r="5" spans="1:21" hidden="1">
      <c r="A5" s="1086"/>
      <c r="B5" s="1076"/>
      <c r="C5" s="1086"/>
      <c r="D5" s="1086"/>
      <c r="E5" s="1086"/>
      <c r="F5" s="1086"/>
      <c r="G5" s="1086"/>
      <c r="H5" s="1086"/>
      <c r="I5" s="1086"/>
      <c r="J5" s="1086"/>
      <c r="K5" s="1086"/>
      <c r="L5" s="1086"/>
      <c r="M5" s="1086"/>
      <c r="N5" s="1086"/>
      <c r="O5" s="1086"/>
      <c r="P5" s="1086"/>
      <c r="Q5" s="1086"/>
      <c r="R5" s="1086"/>
      <c r="S5" s="1086"/>
      <c r="T5" s="1086"/>
      <c r="U5" s="1086"/>
    </row>
    <row r="6" spans="1:21" hidden="1">
      <c r="A6" s="1086"/>
      <c r="B6" s="1076"/>
      <c r="C6" s="1086"/>
      <c r="D6" s="1086"/>
      <c r="E6" s="1086"/>
      <c r="F6" s="1086"/>
      <c r="G6" s="1086"/>
      <c r="H6" s="1086"/>
      <c r="I6" s="1086"/>
      <c r="J6" s="1086"/>
      <c r="K6" s="1086"/>
      <c r="L6" s="1086"/>
      <c r="M6" s="1086"/>
      <c r="N6" s="1086"/>
      <c r="O6" s="1086"/>
      <c r="P6" s="1086"/>
      <c r="Q6" s="1086"/>
      <c r="R6" s="1086"/>
      <c r="S6" s="1086"/>
      <c r="T6" s="1086"/>
      <c r="U6" s="1086"/>
    </row>
    <row r="7" spans="1:21" hidden="1">
      <c r="A7" s="1086"/>
      <c r="B7" s="1076"/>
      <c r="C7" s="1086"/>
      <c r="D7" s="1086"/>
      <c r="E7" s="1086"/>
      <c r="F7" s="1086"/>
      <c r="G7" s="1086"/>
      <c r="H7" s="1086"/>
      <c r="I7" s="1086"/>
      <c r="J7" s="1086"/>
      <c r="K7" s="1086"/>
      <c r="L7" s="1086"/>
      <c r="M7" s="1086"/>
      <c r="N7" s="1086"/>
      <c r="O7" s="1086"/>
      <c r="P7" s="1086"/>
      <c r="Q7" s="1086"/>
      <c r="R7" s="1086"/>
      <c r="S7" s="888" t="b">
        <v>1</v>
      </c>
      <c r="T7" s="888" t="b">
        <v>1</v>
      </c>
      <c r="U7" s="1036"/>
    </row>
    <row r="8" spans="1:21" hidden="1">
      <c r="A8" s="1086"/>
      <c r="B8" s="1076"/>
      <c r="C8" s="1086"/>
      <c r="D8" s="1086"/>
      <c r="E8" s="1086"/>
      <c r="F8" s="1086"/>
      <c r="G8" s="1086"/>
      <c r="H8" s="1086"/>
      <c r="I8" s="1086"/>
      <c r="J8" s="1086"/>
      <c r="K8" s="1086"/>
      <c r="L8" s="1086"/>
      <c r="M8" s="1086"/>
      <c r="N8" s="1086"/>
      <c r="O8" s="1086"/>
      <c r="P8" s="1086"/>
      <c r="Q8" s="1086"/>
      <c r="R8" s="1086"/>
      <c r="S8" s="1086"/>
      <c r="T8" s="1086"/>
      <c r="U8" s="1086"/>
    </row>
    <row r="9" spans="1:21" hidden="1">
      <c r="A9" s="1086"/>
      <c r="B9" s="1076"/>
      <c r="C9" s="1086"/>
      <c r="D9" s="1086"/>
      <c r="E9" s="1086"/>
      <c r="F9" s="1086"/>
      <c r="G9" s="1086"/>
      <c r="H9" s="1086"/>
      <c r="I9" s="1086"/>
      <c r="J9" s="1086"/>
      <c r="K9" s="1086"/>
      <c r="L9" s="1086"/>
      <c r="M9" s="1086"/>
      <c r="N9" s="1086"/>
      <c r="O9" s="1086"/>
      <c r="P9" s="1086"/>
      <c r="Q9" s="1086"/>
      <c r="R9" s="1086"/>
      <c r="S9" s="1086"/>
      <c r="T9" s="1086"/>
      <c r="U9" s="1086"/>
    </row>
    <row r="10" spans="1:21" hidden="1">
      <c r="A10" s="1086"/>
      <c r="B10" s="1076"/>
      <c r="C10" s="1086"/>
      <c r="D10" s="1086"/>
      <c r="E10" s="1086"/>
      <c r="F10" s="1086"/>
      <c r="G10" s="1086"/>
      <c r="H10" s="1086"/>
      <c r="I10" s="1086"/>
      <c r="J10" s="1086"/>
      <c r="K10" s="1086"/>
      <c r="L10" s="1086"/>
      <c r="M10" s="1086"/>
      <c r="N10" s="1086"/>
      <c r="O10" s="1086"/>
      <c r="P10" s="1086"/>
      <c r="Q10" s="1086"/>
      <c r="R10" s="1086"/>
      <c r="S10" s="1086"/>
      <c r="T10" s="1086"/>
      <c r="U10" s="1086"/>
    </row>
    <row r="11" spans="1:21" ht="15" hidden="1" customHeight="1">
      <c r="A11" s="1086"/>
      <c r="B11" s="1076"/>
      <c r="C11" s="1086"/>
      <c r="D11" s="1086"/>
      <c r="E11" s="1086"/>
      <c r="F11" s="1086"/>
      <c r="G11" s="1086"/>
      <c r="H11" s="1086"/>
      <c r="I11" s="1086"/>
      <c r="J11" s="1086"/>
      <c r="K11" s="1086"/>
      <c r="L11" s="1086"/>
      <c r="M11" s="1087"/>
      <c r="N11" s="1086"/>
      <c r="O11" s="1086"/>
      <c r="P11" s="1086"/>
      <c r="Q11" s="1086"/>
      <c r="R11" s="1086"/>
      <c r="S11" s="1086"/>
      <c r="T11" s="1086"/>
      <c r="U11" s="1086"/>
    </row>
    <row r="12" spans="1:21" s="296" customFormat="1" ht="20.25" customHeight="1">
      <c r="A12" s="1052"/>
      <c r="B12" s="1053"/>
      <c r="C12" s="1052"/>
      <c r="D12" s="1052"/>
      <c r="E12" s="1052"/>
      <c r="F12" s="1052"/>
      <c r="G12" s="1052"/>
      <c r="H12" s="1052"/>
      <c r="I12" s="1052"/>
      <c r="J12" s="1052"/>
      <c r="K12" s="1052"/>
      <c r="L12" s="1088" t="s">
        <v>1332</v>
      </c>
      <c r="M12" s="1089"/>
      <c r="N12" s="1089"/>
      <c r="O12" s="1089"/>
      <c r="P12" s="1089"/>
      <c r="Q12" s="1089"/>
      <c r="R12" s="1089"/>
      <c r="S12" s="1089"/>
      <c r="T12" s="1089"/>
      <c r="U12" s="1089"/>
    </row>
    <row r="13" spans="1:21" s="296" customFormat="1">
      <c r="A13" s="1052"/>
      <c r="B13" s="1053"/>
      <c r="C13" s="1052"/>
      <c r="D13" s="1052"/>
      <c r="E13" s="1052"/>
      <c r="F13" s="1052"/>
      <c r="G13" s="1052"/>
      <c r="H13" s="1052"/>
      <c r="I13" s="1052"/>
      <c r="J13" s="1052"/>
      <c r="K13" s="1052"/>
      <c r="L13" s="1090"/>
      <c r="M13" s="1091"/>
      <c r="N13" s="1091"/>
      <c r="O13" s="1091"/>
      <c r="P13" s="1091"/>
      <c r="Q13" s="1091"/>
      <c r="R13" s="1091"/>
      <c r="S13" s="1091"/>
      <c r="T13" s="1091"/>
      <c r="U13" s="1091"/>
    </row>
    <row r="14" spans="1:21" s="486" customFormat="1" ht="15" customHeight="1">
      <c r="A14" s="1092"/>
      <c r="B14" s="1076"/>
      <c r="C14" s="1092"/>
      <c r="D14" s="1092"/>
      <c r="E14" s="1092"/>
      <c r="F14" s="1092"/>
      <c r="G14" s="1092"/>
      <c r="H14" s="1092"/>
      <c r="I14" s="1092"/>
      <c r="J14" s="1092"/>
      <c r="K14" s="1092"/>
      <c r="L14" s="1006" t="s">
        <v>355</v>
      </c>
      <c r="M14" s="1007" t="s">
        <v>212</v>
      </c>
      <c r="N14" s="1006" t="s">
        <v>135</v>
      </c>
      <c r="O14" s="1059" t="s">
        <v>3037</v>
      </c>
      <c r="P14" s="1059" t="s">
        <v>3037</v>
      </c>
      <c r="Q14" s="1059" t="s">
        <v>3037</v>
      </c>
      <c r="R14" s="1059" t="s">
        <v>3038</v>
      </c>
      <c r="S14" s="942" t="s">
        <v>3039</v>
      </c>
      <c r="T14" s="942" t="s">
        <v>3039</v>
      </c>
      <c r="U14" s="1093" t="s">
        <v>304</v>
      </c>
    </row>
    <row r="15" spans="1:21" s="486" customFormat="1" ht="45" customHeight="1">
      <c r="A15" s="1092"/>
      <c r="B15" s="1076"/>
      <c r="C15" s="1092"/>
      <c r="D15" s="1092"/>
      <c r="E15" s="1092"/>
      <c r="F15" s="1092"/>
      <c r="G15" s="1092"/>
      <c r="H15" s="1092"/>
      <c r="I15" s="1092"/>
      <c r="J15" s="1092"/>
      <c r="K15" s="1092"/>
      <c r="L15" s="1094"/>
      <c r="M15" s="1094"/>
      <c r="N15" s="1094"/>
      <c r="O15" s="1059" t="s">
        <v>267</v>
      </c>
      <c r="P15" s="1059" t="s">
        <v>305</v>
      </c>
      <c r="Q15" s="1059" t="s">
        <v>285</v>
      </c>
      <c r="R15" s="1059" t="s">
        <v>267</v>
      </c>
      <c r="S15" s="945" t="s">
        <v>268</v>
      </c>
      <c r="T15" s="945" t="s">
        <v>267</v>
      </c>
      <c r="U15" s="1094"/>
    </row>
    <row r="16" spans="1:21" s="510" customFormat="1">
      <c r="A16" s="946" t="s">
        <v>18</v>
      </c>
      <c r="B16" s="1095"/>
      <c r="C16" s="1095"/>
      <c r="D16" s="1095"/>
      <c r="E16" s="1095"/>
      <c r="F16" s="1095"/>
      <c r="G16" s="1095"/>
      <c r="H16" s="1095"/>
      <c r="I16" s="1095"/>
      <c r="J16" s="1095"/>
      <c r="K16" s="1095"/>
      <c r="L16" s="1064" t="s">
        <v>3035</v>
      </c>
      <c r="M16" s="840"/>
      <c r="N16" s="840"/>
      <c r="O16" s="1041">
        <v>0</v>
      </c>
      <c r="P16" s="1041">
        <v>0</v>
      </c>
      <c r="Q16" s="1041">
        <v>0</v>
      </c>
      <c r="R16" s="1041">
        <v>0</v>
      </c>
      <c r="S16" s="1041">
        <v>587.20000000000005</v>
      </c>
      <c r="T16" s="1041">
        <v>461.76</v>
      </c>
      <c r="U16" s="841"/>
    </row>
    <row r="17" spans="1:21" s="510" customFormat="1" ht="22.5">
      <c r="A17" s="1065" t="s">
        <v>18</v>
      </c>
      <c r="B17" s="1095"/>
      <c r="C17" s="1096" t="s">
        <v>1480</v>
      </c>
      <c r="D17" s="1095"/>
      <c r="E17" s="1095"/>
      <c r="F17" s="1095"/>
      <c r="G17" s="1095"/>
      <c r="H17" s="1095"/>
      <c r="I17" s="1095"/>
      <c r="J17" s="1095"/>
      <c r="K17" s="1095"/>
      <c r="L17" s="1097">
        <v>1</v>
      </c>
      <c r="M17" s="1067" t="s">
        <v>1290</v>
      </c>
      <c r="N17" s="1068" t="s">
        <v>351</v>
      </c>
      <c r="O17" s="1098">
        <v>0</v>
      </c>
      <c r="P17" s="1098">
        <v>0</v>
      </c>
      <c r="Q17" s="1098">
        <v>0</v>
      </c>
      <c r="R17" s="1098">
        <v>0</v>
      </c>
      <c r="S17" s="1098">
        <v>444</v>
      </c>
      <c r="T17" s="1098">
        <v>355.2</v>
      </c>
      <c r="U17" s="1099"/>
    </row>
    <row r="18" spans="1:21" s="510" customFormat="1" ht="22.5">
      <c r="A18" s="1065" t="s">
        <v>18</v>
      </c>
      <c r="B18" s="1095"/>
      <c r="C18" s="1096" t="s">
        <v>1481</v>
      </c>
      <c r="D18" s="1095"/>
      <c r="E18" s="1095"/>
      <c r="F18" s="1095"/>
      <c r="G18" s="1095"/>
      <c r="H18" s="1095"/>
      <c r="I18" s="1095"/>
      <c r="J18" s="1095"/>
      <c r="K18" s="1095"/>
      <c r="L18" s="1097" t="s">
        <v>102</v>
      </c>
      <c r="M18" s="1067" t="s">
        <v>1476</v>
      </c>
      <c r="N18" s="1068" t="s">
        <v>351</v>
      </c>
      <c r="O18" s="1098">
        <v>0</v>
      </c>
      <c r="P18" s="1098">
        <v>0</v>
      </c>
      <c r="Q18" s="1098">
        <v>0</v>
      </c>
      <c r="R18" s="1098">
        <v>0</v>
      </c>
      <c r="S18" s="1098">
        <v>133.19999999999999</v>
      </c>
      <c r="T18" s="1098">
        <v>106.56</v>
      </c>
      <c r="U18" s="1099"/>
    </row>
    <row r="19" spans="1:21" s="510" customFormat="1" ht="33.75">
      <c r="A19" s="1065" t="s">
        <v>18</v>
      </c>
      <c r="B19" s="1076" t="s">
        <v>1298</v>
      </c>
      <c r="C19" s="1096" t="s">
        <v>1483</v>
      </c>
      <c r="D19" s="1095"/>
      <c r="E19" s="1095"/>
      <c r="F19" s="1095"/>
      <c r="G19" s="1095"/>
      <c r="H19" s="1095"/>
      <c r="I19" s="1095"/>
      <c r="J19" s="1095"/>
      <c r="K19" s="1095"/>
      <c r="L19" s="1097" t="s">
        <v>103</v>
      </c>
      <c r="M19" s="1067" t="s">
        <v>1299</v>
      </c>
      <c r="N19" s="1068" t="s">
        <v>351</v>
      </c>
      <c r="O19" s="1100">
        <v>0</v>
      </c>
      <c r="P19" s="1100">
        <v>0</v>
      </c>
      <c r="Q19" s="1100">
        <v>0</v>
      </c>
      <c r="R19" s="1100">
        <v>0</v>
      </c>
      <c r="S19" s="1100">
        <v>10</v>
      </c>
      <c r="T19" s="1100">
        <v>0</v>
      </c>
      <c r="U19" s="1099"/>
    </row>
    <row r="20" spans="1:21" s="510" customFormat="1">
      <c r="A20" s="1065" t="s">
        <v>18</v>
      </c>
      <c r="B20" s="1101" t="s">
        <v>1346</v>
      </c>
      <c r="C20" s="1096" t="s">
        <v>1548</v>
      </c>
      <c r="D20" s="1095"/>
      <c r="E20" s="1095"/>
      <c r="F20" s="1095"/>
      <c r="G20" s="1095"/>
      <c r="H20" s="1095"/>
      <c r="I20" s="1095"/>
      <c r="J20" s="1095"/>
      <c r="K20" s="1095"/>
      <c r="L20" s="1097" t="s">
        <v>154</v>
      </c>
      <c r="M20" s="1102" t="s">
        <v>553</v>
      </c>
      <c r="N20" s="1068" t="s">
        <v>351</v>
      </c>
      <c r="O20" s="1103"/>
      <c r="P20" s="1103"/>
      <c r="Q20" s="1103"/>
      <c r="R20" s="1103"/>
      <c r="S20" s="1103">
        <v>10</v>
      </c>
      <c r="T20" s="1103">
        <v>0</v>
      </c>
      <c r="U20" s="1099"/>
    </row>
    <row r="21" spans="1:21" s="510" customFormat="1">
      <c r="A21" s="1065" t="s">
        <v>18</v>
      </c>
      <c r="B21" s="1101" t="s">
        <v>1345</v>
      </c>
      <c r="C21" s="1096" t="s">
        <v>1550</v>
      </c>
      <c r="D21" s="1095"/>
      <c r="E21" s="1095"/>
      <c r="F21" s="1095"/>
      <c r="G21" s="1095"/>
      <c r="H21" s="1095"/>
      <c r="I21" s="1095"/>
      <c r="J21" s="1095"/>
      <c r="K21" s="1095"/>
      <c r="L21" s="1097" t="s">
        <v>155</v>
      </c>
      <c r="M21" s="1102" t="s">
        <v>555</v>
      </c>
      <c r="N21" s="1068" t="s">
        <v>351</v>
      </c>
      <c r="O21" s="1103"/>
      <c r="P21" s="1103"/>
      <c r="Q21" s="1103"/>
      <c r="R21" s="1103"/>
      <c r="S21" s="1103"/>
      <c r="T21" s="1103"/>
      <c r="U21" s="1099"/>
    </row>
    <row r="22" spans="1:21" s="510" customFormat="1">
      <c r="A22" s="1065" t="s">
        <v>18</v>
      </c>
      <c r="B22" s="1101" t="s">
        <v>1347</v>
      </c>
      <c r="C22" s="1096" t="s">
        <v>1555</v>
      </c>
      <c r="D22" s="1095"/>
      <c r="E22" s="1095"/>
      <c r="F22" s="1095"/>
      <c r="G22" s="1095"/>
      <c r="H22" s="1095"/>
      <c r="I22" s="1095"/>
      <c r="J22" s="1095"/>
      <c r="K22" s="1095"/>
      <c r="L22" s="1097" t="s">
        <v>368</v>
      </c>
      <c r="M22" s="1102" t="s">
        <v>557</v>
      </c>
      <c r="N22" s="1068" t="s">
        <v>351</v>
      </c>
      <c r="O22" s="1103"/>
      <c r="P22" s="1103"/>
      <c r="Q22" s="1103"/>
      <c r="R22" s="1103"/>
      <c r="S22" s="1103"/>
      <c r="T22" s="1103"/>
      <c r="U22" s="1099"/>
    </row>
    <row r="23" spans="1:21" s="510" customFormat="1">
      <c r="A23" s="1065" t="s">
        <v>18</v>
      </c>
      <c r="B23" s="1101" t="s">
        <v>1348</v>
      </c>
      <c r="C23" s="1096" t="s">
        <v>1556</v>
      </c>
      <c r="D23" s="1095"/>
      <c r="E23" s="1095"/>
      <c r="F23" s="1095"/>
      <c r="G23" s="1095"/>
      <c r="H23" s="1095"/>
      <c r="I23" s="1095"/>
      <c r="J23" s="1095"/>
      <c r="K23" s="1095"/>
      <c r="L23" s="1097" t="s">
        <v>369</v>
      </c>
      <c r="M23" s="1102" t="s">
        <v>559</v>
      </c>
      <c r="N23" s="1068" t="s">
        <v>351</v>
      </c>
      <c r="O23" s="1103"/>
      <c r="P23" s="1103"/>
      <c r="Q23" s="1103"/>
      <c r="R23" s="1103"/>
      <c r="S23" s="1103"/>
      <c r="T23" s="1103"/>
      <c r="U23" s="1099"/>
    </row>
    <row r="24" spans="1:21" s="510" customFormat="1">
      <c r="A24" s="1065" t="s">
        <v>18</v>
      </c>
      <c r="B24" s="1101" t="s">
        <v>1349</v>
      </c>
      <c r="C24" s="1096" t="s">
        <v>1557</v>
      </c>
      <c r="D24" s="1095"/>
      <c r="E24" s="1095"/>
      <c r="F24" s="1095"/>
      <c r="G24" s="1095"/>
      <c r="H24" s="1095"/>
      <c r="I24" s="1095"/>
      <c r="J24" s="1095"/>
      <c r="K24" s="1095"/>
      <c r="L24" s="1097" t="s">
        <v>370</v>
      </c>
      <c r="M24" s="1102" t="s">
        <v>561</v>
      </c>
      <c r="N24" s="1068" t="s">
        <v>351</v>
      </c>
      <c r="O24" s="1103"/>
      <c r="P24" s="1103"/>
      <c r="Q24" s="1103"/>
      <c r="R24" s="1103"/>
      <c r="S24" s="1103"/>
      <c r="T24" s="1103"/>
      <c r="U24" s="1099"/>
    </row>
    <row r="25" spans="1:21" s="510" customFormat="1">
      <c r="A25" s="1065" t="s">
        <v>18</v>
      </c>
      <c r="B25" s="1101" t="s">
        <v>1350</v>
      </c>
      <c r="C25" s="1096" t="s">
        <v>1569</v>
      </c>
      <c r="D25" s="1095"/>
      <c r="E25" s="1095"/>
      <c r="F25" s="1095"/>
      <c r="G25" s="1095"/>
      <c r="H25" s="1095"/>
      <c r="I25" s="1095"/>
      <c r="J25" s="1095"/>
      <c r="K25" s="1095"/>
      <c r="L25" s="1097" t="s">
        <v>1300</v>
      </c>
      <c r="M25" s="1102" t="s">
        <v>563</v>
      </c>
      <c r="N25" s="1068" t="s">
        <v>351</v>
      </c>
      <c r="O25" s="1103"/>
      <c r="P25" s="1103"/>
      <c r="Q25" s="1103"/>
      <c r="R25" s="1103"/>
      <c r="S25" s="1103"/>
      <c r="T25" s="1103"/>
      <c r="U25" s="1099"/>
    </row>
    <row r="26" spans="1:21" s="510" customFormat="1">
      <c r="A26" s="1065" t="s">
        <v>18</v>
      </c>
      <c r="B26" s="1101" t="s">
        <v>1457</v>
      </c>
      <c r="C26" s="1096" t="s">
        <v>1570</v>
      </c>
      <c r="D26" s="1095"/>
      <c r="E26" s="1095"/>
      <c r="F26" s="1095"/>
      <c r="G26" s="1095"/>
      <c r="H26" s="1095"/>
      <c r="I26" s="1095"/>
      <c r="J26" s="1095"/>
      <c r="K26" s="1095"/>
      <c r="L26" s="1097" t="s">
        <v>1458</v>
      </c>
      <c r="M26" s="1102" t="s">
        <v>1459</v>
      </c>
      <c r="N26" s="1068" t="s">
        <v>351</v>
      </c>
      <c r="O26" s="1103"/>
      <c r="P26" s="1103"/>
      <c r="Q26" s="1103"/>
      <c r="R26" s="1103"/>
      <c r="S26" s="1103"/>
      <c r="T26" s="1103"/>
      <c r="U26" s="1099"/>
    </row>
    <row r="27" spans="1:21" s="510" customFormat="1" ht="45">
      <c r="A27" s="1065" t="s">
        <v>18</v>
      </c>
      <c r="B27" s="1076" t="s">
        <v>1301</v>
      </c>
      <c r="C27" s="1096" t="s">
        <v>1484</v>
      </c>
      <c r="D27" s="1095"/>
      <c r="E27" s="1095"/>
      <c r="F27" s="1095"/>
      <c r="G27" s="1095"/>
      <c r="H27" s="1095"/>
      <c r="I27" s="1095"/>
      <c r="J27" s="1095"/>
      <c r="K27" s="1095"/>
      <c r="L27" s="1097" t="s">
        <v>104</v>
      </c>
      <c r="M27" s="1067" t="s">
        <v>1302</v>
      </c>
      <c r="N27" s="1068" t="s">
        <v>351</v>
      </c>
      <c r="O27" s="1103"/>
      <c r="P27" s="1103"/>
      <c r="Q27" s="1103"/>
      <c r="R27" s="1103"/>
      <c r="S27" s="1103"/>
      <c r="T27" s="1103"/>
      <c r="U27" s="1099"/>
    </row>
    <row r="28" spans="1:21" s="510" customFormat="1">
      <c r="A28" s="1065" t="s">
        <v>18</v>
      </c>
      <c r="B28" s="1076" t="s">
        <v>1303</v>
      </c>
      <c r="C28" s="1096" t="s">
        <v>1485</v>
      </c>
      <c r="D28" s="1095"/>
      <c r="E28" s="1095"/>
      <c r="F28" s="1095"/>
      <c r="G28" s="1095"/>
      <c r="H28" s="1095"/>
      <c r="I28" s="1095"/>
      <c r="J28" s="1095"/>
      <c r="K28" s="1095"/>
      <c r="L28" s="1097" t="s">
        <v>120</v>
      </c>
      <c r="M28" s="1067" t="s">
        <v>1304</v>
      </c>
      <c r="N28" s="1068" t="s">
        <v>351</v>
      </c>
      <c r="O28" s="1103"/>
      <c r="P28" s="1103"/>
      <c r="Q28" s="1103"/>
      <c r="R28" s="1103"/>
      <c r="S28" s="1103"/>
      <c r="T28" s="1103"/>
      <c r="U28" s="1099"/>
    </row>
    <row r="29" spans="1:21" s="510" customFormat="1">
      <c r="A29" s="1065" t="s">
        <v>18</v>
      </c>
      <c r="B29" s="1076" t="s">
        <v>1305</v>
      </c>
      <c r="C29" s="1096" t="s">
        <v>1486</v>
      </c>
      <c r="D29" s="1095"/>
      <c r="E29" s="1095"/>
      <c r="F29" s="1095"/>
      <c r="G29" s="1095"/>
      <c r="H29" s="1095"/>
      <c r="I29" s="1095"/>
      <c r="J29" s="1095"/>
      <c r="K29" s="1095"/>
      <c r="L29" s="1097" t="s">
        <v>124</v>
      </c>
      <c r="M29" s="1067" t="s">
        <v>1306</v>
      </c>
      <c r="N29" s="1068" t="s">
        <v>351</v>
      </c>
      <c r="O29" s="1103"/>
      <c r="P29" s="1103"/>
      <c r="Q29" s="1103"/>
      <c r="R29" s="1103"/>
      <c r="S29" s="1103"/>
      <c r="T29" s="1103"/>
      <c r="U29" s="1099"/>
    </row>
    <row r="30" spans="1:21" s="510" customFormat="1">
      <c r="A30" s="1065" t="s">
        <v>18</v>
      </c>
      <c r="B30" s="1076" t="s">
        <v>1307</v>
      </c>
      <c r="C30" s="1096" t="s">
        <v>1487</v>
      </c>
      <c r="D30" s="1095"/>
      <c r="E30" s="1095"/>
      <c r="F30" s="1095"/>
      <c r="G30" s="1095"/>
      <c r="H30" s="1095"/>
      <c r="I30" s="1095"/>
      <c r="J30" s="1095"/>
      <c r="K30" s="1095"/>
      <c r="L30" s="1097" t="s">
        <v>125</v>
      </c>
      <c r="M30" s="1067" t="s">
        <v>1308</v>
      </c>
      <c r="N30" s="1068" t="s">
        <v>351</v>
      </c>
      <c r="O30" s="1103"/>
      <c r="P30" s="1103"/>
      <c r="Q30" s="1103"/>
      <c r="R30" s="1103"/>
      <c r="S30" s="1103"/>
      <c r="T30" s="1103"/>
      <c r="U30" s="1099"/>
    </row>
    <row r="31" spans="1:21" s="510" customFormat="1">
      <c r="A31" s="1065" t="s">
        <v>18</v>
      </c>
      <c r="B31" s="1076" t="s">
        <v>1309</v>
      </c>
      <c r="C31" s="1096" t="s">
        <v>1494</v>
      </c>
      <c r="D31" s="1095"/>
      <c r="E31" s="1095"/>
      <c r="F31" s="1095"/>
      <c r="G31" s="1095"/>
      <c r="H31" s="1095"/>
      <c r="I31" s="1095"/>
      <c r="J31" s="1095"/>
      <c r="K31" s="1095"/>
      <c r="L31" s="1097" t="s">
        <v>126</v>
      </c>
      <c r="M31" s="1067" t="s">
        <v>1310</v>
      </c>
      <c r="N31" s="1068" t="s">
        <v>351</v>
      </c>
      <c r="O31" s="1100">
        <v>0</v>
      </c>
      <c r="P31" s="1100">
        <v>0</v>
      </c>
      <c r="Q31" s="1100">
        <v>0</v>
      </c>
      <c r="R31" s="1100">
        <v>0</v>
      </c>
      <c r="S31" s="1100">
        <v>0</v>
      </c>
      <c r="T31" s="1100">
        <v>0</v>
      </c>
      <c r="U31" s="1099"/>
    </row>
    <row r="32" spans="1:21" s="510" customFormat="1">
      <c r="A32" s="1065" t="s">
        <v>18</v>
      </c>
      <c r="B32" s="1076" t="s">
        <v>1311</v>
      </c>
      <c r="C32" s="1096" t="s">
        <v>1504</v>
      </c>
      <c r="D32" s="1095"/>
      <c r="E32" s="1095"/>
      <c r="F32" s="1095"/>
      <c r="G32" s="1095"/>
      <c r="H32" s="1095"/>
      <c r="I32" s="1095"/>
      <c r="J32" s="1095"/>
      <c r="K32" s="1095"/>
      <c r="L32" s="1097" t="s">
        <v>141</v>
      </c>
      <c r="M32" s="1102" t="s">
        <v>1312</v>
      </c>
      <c r="N32" s="1068" t="s">
        <v>351</v>
      </c>
      <c r="O32" s="1103"/>
      <c r="P32" s="1103"/>
      <c r="Q32" s="1103"/>
      <c r="R32" s="1103"/>
      <c r="S32" s="1103"/>
      <c r="T32" s="1103"/>
      <c r="U32" s="1099"/>
    </row>
    <row r="33" spans="1:21" s="510" customFormat="1" ht="45">
      <c r="A33" s="1065" t="s">
        <v>18</v>
      </c>
      <c r="B33" s="1076" t="s">
        <v>1313</v>
      </c>
      <c r="C33" s="1096" t="s">
        <v>1505</v>
      </c>
      <c r="D33" s="1095"/>
      <c r="E33" s="1095"/>
      <c r="F33" s="1095"/>
      <c r="G33" s="1095"/>
      <c r="H33" s="1095"/>
      <c r="I33" s="1095"/>
      <c r="J33" s="1095"/>
      <c r="K33" s="1095"/>
      <c r="L33" s="1097" t="s">
        <v>183</v>
      </c>
      <c r="M33" s="1102" t="s">
        <v>1314</v>
      </c>
      <c r="N33" s="1068" t="s">
        <v>351</v>
      </c>
      <c r="O33" s="1103"/>
      <c r="P33" s="1103"/>
      <c r="Q33" s="1103"/>
      <c r="R33" s="1103"/>
      <c r="S33" s="1103"/>
      <c r="T33" s="1103"/>
      <c r="U33" s="1099"/>
    </row>
    <row r="34" spans="1:21" s="510" customFormat="1">
      <c r="A34" s="1065" t="s">
        <v>18</v>
      </c>
      <c r="B34" s="1101" t="s">
        <v>1460</v>
      </c>
      <c r="C34" s="1096" t="s">
        <v>1506</v>
      </c>
      <c r="D34" s="1095"/>
      <c r="E34" s="1095"/>
      <c r="F34" s="1095"/>
      <c r="G34" s="1095"/>
      <c r="H34" s="1095"/>
      <c r="I34" s="1095"/>
      <c r="J34" s="1095"/>
      <c r="K34" s="1095"/>
      <c r="L34" s="1097" t="s">
        <v>389</v>
      </c>
      <c r="M34" s="1102" t="s">
        <v>1461</v>
      </c>
      <c r="N34" s="1068" t="s">
        <v>351</v>
      </c>
      <c r="O34" s="1103"/>
      <c r="P34" s="1103"/>
      <c r="Q34" s="1103"/>
      <c r="R34" s="1103"/>
      <c r="S34" s="1103"/>
      <c r="T34" s="1103"/>
      <c r="U34" s="1099"/>
    </row>
    <row r="35" spans="1:21">
      <c r="A35" s="1086"/>
      <c r="B35" s="1076"/>
      <c r="C35" s="1086"/>
      <c r="D35" s="1086"/>
      <c r="E35" s="1086"/>
      <c r="F35" s="1086"/>
      <c r="G35" s="1086"/>
      <c r="H35" s="1086"/>
      <c r="I35" s="1086"/>
      <c r="J35" s="1086"/>
      <c r="K35" s="1086"/>
      <c r="L35" s="1086"/>
      <c r="M35" s="1086"/>
      <c r="N35" s="1086"/>
      <c r="O35" s="1086"/>
      <c r="P35" s="1086"/>
      <c r="Q35" s="1086"/>
      <c r="R35" s="1086"/>
      <c r="S35" s="1086"/>
      <c r="T35" s="1086"/>
      <c r="U35" s="1086"/>
    </row>
    <row r="36" spans="1:21" ht="15" customHeight="1">
      <c r="A36" s="1086"/>
      <c r="B36" s="1076"/>
      <c r="C36" s="1086"/>
      <c r="D36" s="1086"/>
      <c r="E36" s="1086"/>
      <c r="F36" s="1086"/>
      <c r="G36" s="1086"/>
      <c r="H36" s="1086"/>
      <c r="I36" s="1086"/>
      <c r="J36" s="1086"/>
      <c r="K36" s="1086"/>
      <c r="L36" s="1104" t="s">
        <v>1425</v>
      </c>
      <c r="M36" s="1104"/>
      <c r="N36" s="1104"/>
      <c r="O36" s="1104"/>
      <c r="P36" s="1104"/>
      <c r="Q36" s="1104"/>
      <c r="R36" s="1104"/>
      <c r="S36" s="1105"/>
      <c r="T36" s="1105"/>
      <c r="U36" s="1105"/>
    </row>
    <row r="37" spans="1:21" ht="15" customHeight="1">
      <c r="A37" s="1086"/>
      <c r="B37" s="1076"/>
      <c r="C37" s="1086"/>
      <c r="D37" s="1086"/>
      <c r="E37" s="1086"/>
      <c r="F37" s="1086"/>
      <c r="G37" s="1086"/>
      <c r="H37" s="1086"/>
      <c r="I37" s="1086"/>
      <c r="J37" s="1086"/>
      <c r="K37" s="808"/>
      <c r="L37" s="1106" t="s">
        <v>3010</v>
      </c>
      <c r="M37" s="1107"/>
      <c r="N37" s="1107"/>
      <c r="O37" s="1107"/>
      <c r="P37" s="1107"/>
      <c r="Q37" s="1107"/>
      <c r="R37" s="1107"/>
      <c r="S37" s="1108"/>
      <c r="T37" s="1108"/>
      <c r="U37" s="1108"/>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9"/>
      <c r="B1" s="1109"/>
      <c r="C1" s="1109"/>
      <c r="D1" s="1109"/>
      <c r="E1" s="1109"/>
      <c r="F1" s="1109"/>
      <c r="G1" s="1109"/>
      <c r="H1" s="1109"/>
      <c r="I1" s="1109"/>
      <c r="J1" s="1109"/>
      <c r="K1" s="1109"/>
      <c r="L1" s="1109"/>
      <c r="M1" s="1109"/>
      <c r="N1" s="1109"/>
      <c r="O1" s="1109">
        <v>2022</v>
      </c>
      <c r="P1" s="1109">
        <v>2022</v>
      </c>
      <c r="Q1" s="1109">
        <v>2022</v>
      </c>
      <c r="R1" s="1109">
        <v>2023</v>
      </c>
      <c r="S1" s="936">
        <v>2024</v>
      </c>
      <c r="T1" s="936">
        <v>2024</v>
      </c>
      <c r="U1" s="1036"/>
    </row>
    <row r="2" spans="1:21" hidden="1">
      <c r="A2" s="1109"/>
      <c r="B2" s="1109"/>
      <c r="C2" s="1109"/>
      <c r="D2" s="1109"/>
      <c r="E2" s="1109"/>
      <c r="F2" s="1109"/>
      <c r="G2" s="1109"/>
      <c r="H2" s="1109"/>
      <c r="I2" s="1109"/>
      <c r="J2" s="1109"/>
      <c r="K2" s="1109"/>
      <c r="L2" s="1109"/>
      <c r="M2" s="1109"/>
      <c r="N2" s="1109"/>
      <c r="O2" s="1109" t="s">
        <v>267</v>
      </c>
      <c r="P2" s="1109" t="s">
        <v>305</v>
      </c>
      <c r="Q2" s="1109" t="s">
        <v>285</v>
      </c>
      <c r="R2" s="1109" t="s">
        <v>267</v>
      </c>
      <c r="S2" s="1109" t="s">
        <v>268</v>
      </c>
      <c r="T2" s="1109" t="s">
        <v>267</v>
      </c>
      <c r="U2" s="1109"/>
    </row>
    <row r="3" spans="1:21" hidden="1">
      <c r="A3" s="1109"/>
      <c r="B3" s="1109"/>
      <c r="C3" s="1109"/>
      <c r="D3" s="1109"/>
      <c r="E3" s="1109"/>
      <c r="F3" s="1109"/>
      <c r="G3" s="1109"/>
      <c r="H3" s="1109"/>
      <c r="I3" s="1109"/>
      <c r="J3" s="1109"/>
      <c r="K3" s="1109"/>
      <c r="L3" s="1109"/>
      <c r="M3" s="1109"/>
      <c r="N3" s="1109"/>
      <c r="O3" s="1109"/>
      <c r="P3" s="1109"/>
      <c r="Q3" s="1109"/>
      <c r="R3" s="1109"/>
      <c r="S3" s="1109"/>
      <c r="T3" s="1109"/>
      <c r="U3" s="1109"/>
    </row>
    <row r="4" spans="1:21" hidden="1">
      <c r="A4" s="1109"/>
      <c r="B4" s="1109"/>
      <c r="C4" s="1109"/>
      <c r="D4" s="1109"/>
      <c r="E4" s="1109"/>
      <c r="F4" s="1109"/>
      <c r="G4" s="1109"/>
      <c r="H4" s="1109"/>
      <c r="I4" s="1109"/>
      <c r="J4" s="1109"/>
      <c r="K4" s="1109"/>
      <c r="L4" s="1109"/>
      <c r="M4" s="1109"/>
      <c r="N4" s="1109"/>
      <c r="O4" s="1109"/>
      <c r="P4" s="1109"/>
      <c r="Q4" s="1109"/>
      <c r="R4" s="1109"/>
      <c r="S4" s="1109"/>
      <c r="T4" s="1109"/>
      <c r="U4" s="1109"/>
    </row>
    <row r="5" spans="1:21" hidden="1">
      <c r="A5" s="1109"/>
      <c r="B5" s="1109"/>
      <c r="C5" s="1109"/>
      <c r="D5" s="1109"/>
      <c r="E5" s="1109"/>
      <c r="F5" s="1109"/>
      <c r="G5" s="1109"/>
      <c r="H5" s="1109"/>
      <c r="I5" s="1109"/>
      <c r="J5" s="1109"/>
      <c r="K5" s="1109"/>
      <c r="L5" s="1109"/>
      <c r="M5" s="1109"/>
      <c r="N5" s="1109"/>
      <c r="O5" s="1109"/>
      <c r="P5" s="1109"/>
      <c r="Q5" s="1109"/>
      <c r="R5" s="1109"/>
      <c r="S5" s="1109"/>
      <c r="T5" s="1109"/>
      <c r="U5" s="1109"/>
    </row>
    <row r="6" spans="1:21" hidden="1">
      <c r="A6" s="1109"/>
      <c r="B6" s="1109"/>
      <c r="C6" s="1109"/>
      <c r="D6" s="1109"/>
      <c r="E6" s="1109"/>
      <c r="F6" s="1109"/>
      <c r="G6" s="1109"/>
      <c r="H6" s="1109"/>
      <c r="I6" s="1109"/>
      <c r="J6" s="1109"/>
      <c r="K6" s="1109"/>
      <c r="L6" s="1109"/>
      <c r="M6" s="1109"/>
      <c r="N6" s="1109"/>
      <c r="O6" s="1109"/>
      <c r="P6" s="1109"/>
      <c r="Q6" s="1109"/>
      <c r="R6" s="1109"/>
      <c r="S6" s="1109"/>
      <c r="T6" s="1109"/>
      <c r="U6" s="1109"/>
    </row>
    <row r="7" spans="1:21" hidden="1">
      <c r="A7" s="1109"/>
      <c r="B7" s="1109"/>
      <c r="C7" s="1109"/>
      <c r="D7" s="1109"/>
      <c r="E7" s="1109"/>
      <c r="F7" s="1109"/>
      <c r="G7" s="1109"/>
      <c r="H7" s="1109"/>
      <c r="I7" s="1109"/>
      <c r="J7" s="1109"/>
      <c r="K7" s="1109"/>
      <c r="L7" s="1109"/>
      <c r="M7" s="1109"/>
      <c r="N7" s="1109"/>
      <c r="O7" s="1086"/>
      <c r="P7" s="1086"/>
      <c r="Q7" s="1086"/>
      <c r="R7" s="1086"/>
      <c r="S7" s="888" t="b">
        <v>1</v>
      </c>
      <c r="T7" s="888" t="b">
        <v>1</v>
      </c>
      <c r="U7" s="1036"/>
    </row>
    <row r="8" spans="1:21" hidden="1">
      <c r="A8" s="1109"/>
      <c r="B8" s="1109"/>
      <c r="C8" s="1109"/>
      <c r="D8" s="1109"/>
      <c r="E8" s="1109"/>
      <c r="F8" s="1109"/>
      <c r="G8" s="1109"/>
      <c r="H8" s="1109"/>
      <c r="I8" s="1109"/>
      <c r="J8" s="1109"/>
      <c r="K8" s="1109"/>
      <c r="L8" s="1109"/>
      <c r="M8" s="1109"/>
      <c r="N8" s="1109"/>
      <c r="O8" s="1109"/>
      <c r="P8" s="1109"/>
      <c r="Q8" s="1109"/>
      <c r="R8" s="1109"/>
      <c r="S8" s="1109"/>
      <c r="T8" s="1109"/>
      <c r="U8" s="1109"/>
    </row>
    <row r="9" spans="1:21" hidden="1">
      <c r="A9" s="1109"/>
      <c r="B9" s="1109"/>
      <c r="C9" s="1109"/>
      <c r="D9" s="1109"/>
      <c r="E9" s="1109"/>
      <c r="F9" s="1109"/>
      <c r="G9" s="1109"/>
      <c r="H9" s="1109"/>
      <c r="I9" s="1109"/>
      <c r="J9" s="1109"/>
      <c r="K9" s="1109"/>
      <c r="L9" s="1109"/>
      <c r="M9" s="1109"/>
      <c r="N9" s="1109"/>
      <c r="O9" s="1109"/>
      <c r="P9" s="1109"/>
      <c r="Q9" s="1109"/>
      <c r="R9" s="1109"/>
      <c r="S9" s="1109"/>
      <c r="T9" s="1109"/>
      <c r="U9" s="1109"/>
    </row>
    <row r="10" spans="1:21" hidden="1">
      <c r="A10" s="1109"/>
      <c r="B10" s="1109"/>
      <c r="C10" s="1109"/>
      <c r="D10" s="1109"/>
      <c r="E10" s="1109"/>
      <c r="F10" s="1109"/>
      <c r="G10" s="1109"/>
      <c r="H10" s="1109"/>
      <c r="I10" s="1109"/>
      <c r="J10" s="1109"/>
      <c r="K10" s="1109"/>
      <c r="L10" s="1109"/>
      <c r="M10" s="1109"/>
      <c r="N10" s="1109"/>
      <c r="O10" s="1109"/>
      <c r="P10" s="1109"/>
      <c r="Q10" s="1109"/>
      <c r="R10" s="1109"/>
      <c r="S10" s="1109"/>
      <c r="T10" s="1109"/>
      <c r="U10" s="1109"/>
    </row>
    <row r="11" spans="1:21" ht="15" hidden="1" customHeight="1">
      <c r="A11" s="1109"/>
      <c r="B11" s="1109"/>
      <c r="C11" s="1109"/>
      <c r="D11" s="1109"/>
      <c r="E11" s="1109"/>
      <c r="F11" s="1109"/>
      <c r="G11" s="1109"/>
      <c r="H11" s="1109"/>
      <c r="I11" s="1109"/>
      <c r="J11" s="1109"/>
      <c r="K11" s="1109"/>
      <c r="L11" s="1109"/>
      <c r="M11" s="1087"/>
      <c r="N11" s="1109"/>
      <c r="O11" s="1109"/>
      <c r="P11" s="1109"/>
      <c r="Q11" s="1109"/>
      <c r="R11" s="1109"/>
      <c r="S11" s="1109"/>
      <c r="T11" s="1109"/>
      <c r="U11" s="1109"/>
    </row>
    <row r="12" spans="1:21" ht="20.100000000000001" customHeight="1">
      <c r="A12" s="1109"/>
      <c r="B12" s="1109"/>
      <c r="C12" s="1109"/>
      <c r="D12" s="1109"/>
      <c r="E12" s="1109"/>
      <c r="F12" s="1109"/>
      <c r="G12" s="1109"/>
      <c r="H12" s="1109"/>
      <c r="I12" s="1109"/>
      <c r="J12" s="1109"/>
      <c r="K12" s="1109"/>
      <c r="L12" s="1088" t="s">
        <v>1333</v>
      </c>
      <c r="M12" s="1110"/>
      <c r="N12" s="1110"/>
      <c r="O12" s="1110"/>
      <c r="P12" s="1110"/>
      <c r="Q12" s="1110"/>
      <c r="R12" s="1110"/>
      <c r="S12" s="1110"/>
      <c r="T12" s="1110"/>
      <c r="U12" s="1111"/>
    </row>
    <row r="13" spans="1:21">
      <c r="A13" s="1109"/>
      <c r="B13" s="1109"/>
      <c r="C13" s="1109"/>
      <c r="D13" s="1109"/>
      <c r="E13" s="1109"/>
      <c r="F13" s="1109"/>
      <c r="G13" s="1109"/>
      <c r="H13" s="1109"/>
      <c r="I13" s="1109"/>
      <c r="J13" s="1109"/>
      <c r="K13" s="1109"/>
      <c r="L13" s="1112"/>
      <c r="M13" s="1112"/>
      <c r="N13" s="1112"/>
      <c r="O13" s="1112"/>
      <c r="P13" s="1112"/>
      <c r="Q13" s="1112"/>
      <c r="R13" s="1112"/>
      <c r="S13" s="1112"/>
      <c r="T13" s="1112"/>
      <c r="U13" s="1112"/>
    </row>
    <row r="14" spans="1:21" ht="15" customHeight="1">
      <c r="A14" s="1109"/>
      <c r="B14" s="1109"/>
      <c r="C14" s="1109"/>
      <c r="D14" s="1109"/>
      <c r="E14" s="1109"/>
      <c r="F14" s="1109"/>
      <c r="G14" s="1109"/>
      <c r="H14" s="1109"/>
      <c r="I14" s="1109"/>
      <c r="J14" s="1109"/>
      <c r="K14" s="1109"/>
      <c r="L14" s="1104" t="s">
        <v>16</v>
      </c>
      <c r="M14" s="1104" t="s">
        <v>121</v>
      </c>
      <c r="N14" s="1104" t="s">
        <v>266</v>
      </c>
      <c r="O14" s="1059" t="s">
        <v>3037</v>
      </c>
      <c r="P14" s="1059" t="s">
        <v>3037</v>
      </c>
      <c r="Q14" s="1059" t="s">
        <v>3037</v>
      </c>
      <c r="R14" s="1059" t="s">
        <v>3038</v>
      </c>
      <c r="S14" s="942" t="s">
        <v>3039</v>
      </c>
      <c r="T14" s="942" t="s">
        <v>3039</v>
      </c>
      <c r="U14" s="1093" t="s">
        <v>304</v>
      </c>
    </row>
    <row r="15" spans="1:21" ht="45" customHeight="1">
      <c r="A15" s="1109"/>
      <c r="B15" s="1109"/>
      <c r="C15" s="1109"/>
      <c r="D15" s="1109"/>
      <c r="E15" s="1109"/>
      <c r="F15" s="1109"/>
      <c r="G15" s="1109"/>
      <c r="H15" s="1109"/>
      <c r="I15" s="1109"/>
      <c r="J15" s="1109"/>
      <c r="K15" s="1109"/>
      <c r="L15" s="1104"/>
      <c r="M15" s="1104"/>
      <c r="N15" s="1104"/>
      <c r="O15" s="1059" t="s">
        <v>267</v>
      </c>
      <c r="P15" s="1059" t="s">
        <v>305</v>
      </c>
      <c r="Q15" s="1059" t="s">
        <v>285</v>
      </c>
      <c r="R15" s="1059" t="s">
        <v>267</v>
      </c>
      <c r="S15" s="945" t="s">
        <v>268</v>
      </c>
      <c r="T15" s="945" t="s">
        <v>267</v>
      </c>
      <c r="U15" s="1093"/>
    </row>
    <row r="16" spans="1:21">
      <c r="A16" s="946" t="s">
        <v>18</v>
      </c>
      <c r="B16" s="1113" t="s">
        <v>1549</v>
      </c>
      <c r="C16" s="1109"/>
      <c r="D16" s="1109"/>
      <c r="E16" s="1109"/>
      <c r="F16" s="1109"/>
      <c r="G16" s="1109"/>
      <c r="H16" s="1109"/>
      <c r="I16" s="1109"/>
      <c r="J16" s="1109"/>
      <c r="K16" s="1109"/>
      <c r="L16" s="1064" t="s">
        <v>3035</v>
      </c>
      <c r="M16" s="1114"/>
      <c r="N16" s="1114"/>
      <c r="O16" s="1115">
        <v>0</v>
      </c>
      <c r="P16" s="1115">
        <v>0</v>
      </c>
      <c r="Q16" s="1115">
        <v>0</v>
      </c>
      <c r="R16" s="1115">
        <v>0</v>
      </c>
      <c r="S16" s="1115">
        <v>0</v>
      </c>
      <c r="T16" s="1115">
        <v>0</v>
      </c>
      <c r="U16" s="1114"/>
    </row>
    <row r="17" spans="1:21" ht="22.5">
      <c r="A17" s="1065" t="s">
        <v>18</v>
      </c>
      <c r="B17" s="1113" t="s">
        <v>1480</v>
      </c>
      <c r="C17" s="1109"/>
      <c r="D17" s="1109"/>
      <c r="E17" s="1109"/>
      <c r="F17" s="1109"/>
      <c r="G17" s="1109"/>
      <c r="H17" s="1109"/>
      <c r="I17" s="1109"/>
      <c r="J17" s="1109"/>
      <c r="K17" s="1109"/>
      <c r="L17" s="1116" t="s">
        <v>18</v>
      </c>
      <c r="M17" s="1117" t="s">
        <v>1316</v>
      </c>
      <c r="N17" s="1118" t="s">
        <v>351</v>
      </c>
      <c r="O17" s="1119"/>
      <c r="P17" s="1103"/>
      <c r="Q17" s="1103"/>
      <c r="R17" s="1103"/>
      <c r="S17" s="1103"/>
      <c r="T17" s="1103"/>
      <c r="U17" s="1120"/>
    </row>
    <row r="18" spans="1:21" ht="22.5">
      <c r="A18" s="1065" t="s">
        <v>18</v>
      </c>
      <c r="B18" s="1113" t="s">
        <v>1481</v>
      </c>
      <c r="C18" s="1109"/>
      <c r="D18" s="1109"/>
      <c r="E18" s="1109"/>
      <c r="F18" s="1109"/>
      <c r="G18" s="1109"/>
      <c r="H18" s="1109"/>
      <c r="I18" s="1109"/>
      <c r="J18" s="1109"/>
      <c r="K18" s="1109"/>
      <c r="L18" s="1116" t="s">
        <v>102</v>
      </c>
      <c r="M18" s="1117" t="s">
        <v>1317</v>
      </c>
      <c r="N18" s="1118" t="s">
        <v>351</v>
      </c>
      <c r="O18" s="1119"/>
      <c r="P18" s="1103"/>
      <c r="Q18" s="1103"/>
      <c r="R18" s="1103"/>
      <c r="S18" s="1103"/>
      <c r="T18" s="1103"/>
      <c r="U18" s="1120"/>
    </row>
    <row r="19" spans="1:21" ht="22.5">
      <c r="A19" s="1065" t="s">
        <v>18</v>
      </c>
      <c r="B19" s="1113" t="s">
        <v>1483</v>
      </c>
      <c r="C19" s="1109"/>
      <c r="D19" s="1109"/>
      <c r="E19" s="1109"/>
      <c r="F19" s="1109"/>
      <c r="G19" s="1109"/>
      <c r="H19" s="1109"/>
      <c r="I19" s="1109"/>
      <c r="J19" s="1109"/>
      <c r="K19" s="1109"/>
      <c r="L19" s="1116" t="s">
        <v>103</v>
      </c>
      <c r="M19" s="1117" t="s">
        <v>1318</v>
      </c>
      <c r="N19" s="1118" t="s">
        <v>351</v>
      </c>
      <c r="O19" s="1119"/>
      <c r="P19" s="1103"/>
      <c r="Q19" s="1103"/>
      <c r="R19" s="1103"/>
      <c r="S19" s="1103"/>
      <c r="T19" s="1103"/>
      <c r="U19" s="1120"/>
    </row>
    <row r="20" spans="1:21" ht="33.75">
      <c r="A20" s="1065" t="s">
        <v>18</v>
      </c>
      <c r="B20" s="1113" t="s">
        <v>1484</v>
      </c>
      <c r="C20" s="1109"/>
      <c r="D20" s="1109"/>
      <c r="E20" s="1109"/>
      <c r="F20" s="1109"/>
      <c r="G20" s="1109"/>
      <c r="H20" s="1109"/>
      <c r="I20" s="1109"/>
      <c r="J20" s="1109"/>
      <c r="K20" s="1109"/>
      <c r="L20" s="1121">
        <v>4</v>
      </c>
      <c r="M20" s="1117" t="s">
        <v>1319</v>
      </c>
      <c r="N20" s="1118" t="s">
        <v>351</v>
      </c>
      <c r="O20" s="1122">
        <v>0</v>
      </c>
      <c r="P20" s="1122">
        <v>0</v>
      </c>
      <c r="Q20" s="1122">
        <v>0</v>
      </c>
      <c r="R20" s="1122">
        <v>0</v>
      </c>
      <c r="S20" s="1122">
        <v>0</v>
      </c>
      <c r="T20" s="1122">
        <v>0</v>
      </c>
      <c r="U20" s="1120"/>
    </row>
    <row r="21" spans="1:21" ht="33.75">
      <c r="A21" s="1065" t="s">
        <v>18</v>
      </c>
      <c r="B21" s="1113" t="s">
        <v>1485</v>
      </c>
      <c r="C21" s="1109"/>
      <c r="D21" s="1109"/>
      <c r="E21" s="1109"/>
      <c r="F21" s="1109"/>
      <c r="G21" s="1109"/>
      <c r="H21" s="1109"/>
      <c r="I21" s="1109"/>
      <c r="J21" s="1109"/>
      <c r="K21" s="1109"/>
      <c r="L21" s="1116" t="s">
        <v>120</v>
      </c>
      <c r="M21" s="1117" t="s">
        <v>1320</v>
      </c>
      <c r="N21" s="1118" t="s">
        <v>351</v>
      </c>
      <c r="O21" s="1119"/>
      <c r="P21" s="1119"/>
      <c r="Q21" s="1119"/>
      <c r="R21" s="1119"/>
      <c r="S21" s="1119"/>
      <c r="T21" s="1119"/>
      <c r="U21" s="1120"/>
    </row>
    <row r="22" spans="1:21" ht="22.5">
      <c r="A22" s="1065" t="s">
        <v>18</v>
      </c>
      <c r="B22" s="1113" t="s">
        <v>1486</v>
      </c>
      <c r="C22" s="1109"/>
      <c r="D22" s="1109"/>
      <c r="E22" s="1109"/>
      <c r="F22" s="1109"/>
      <c r="G22" s="1109"/>
      <c r="H22" s="1109"/>
      <c r="I22" s="1109"/>
      <c r="J22" s="1109"/>
      <c r="K22" s="1109"/>
      <c r="L22" s="1116" t="s">
        <v>124</v>
      </c>
      <c r="M22" s="1117" t="s">
        <v>1321</v>
      </c>
      <c r="N22" s="1118" t="s">
        <v>351</v>
      </c>
      <c r="O22" s="1119"/>
      <c r="P22" s="1119"/>
      <c r="Q22" s="1119"/>
      <c r="R22" s="1119"/>
      <c r="S22" s="1119"/>
      <c r="T22" s="1119"/>
      <c r="U22" s="1120"/>
    </row>
    <row r="23" spans="1:21" ht="45">
      <c r="A23" s="1065" t="s">
        <v>18</v>
      </c>
      <c r="B23" s="1113" t="s">
        <v>1487</v>
      </c>
      <c r="C23" s="1109"/>
      <c r="D23" s="1109"/>
      <c r="E23" s="1109"/>
      <c r="F23" s="1109"/>
      <c r="G23" s="1109"/>
      <c r="H23" s="1109"/>
      <c r="I23" s="1109"/>
      <c r="J23" s="1109"/>
      <c r="K23" s="1109"/>
      <c r="L23" s="1116" t="s">
        <v>125</v>
      </c>
      <c r="M23" s="1117" t="s">
        <v>1322</v>
      </c>
      <c r="N23" s="1118" t="s">
        <v>351</v>
      </c>
      <c r="O23" s="1119"/>
      <c r="P23" s="1119"/>
      <c r="Q23" s="1119"/>
      <c r="R23" s="1119"/>
      <c r="S23" s="1119"/>
      <c r="T23" s="1119"/>
      <c r="U23" s="1120"/>
    </row>
    <row r="24" spans="1:21" ht="45">
      <c r="A24" s="1065" t="s">
        <v>18</v>
      </c>
      <c r="B24" s="1113" t="s">
        <v>1494</v>
      </c>
      <c r="C24" s="1109"/>
      <c r="D24" s="1109"/>
      <c r="E24" s="1109"/>
      <c r="F24" s="1109"/>
      <c r="G24" s="1109"/>
      <c r="H24" s="1109"/>
      <c r="I24" s="1109"/>
      <c r="J24" s="1109"/>
      <c r="K24" s="1109"/>
      <c r="L24" s="1116" t="s">
        <v>126</v>
      </c>
      <c r="M24" s="1117" t="s">
        <v>1323</v>
      </c>
      <c r="N24" s="1118" t="s">
        <v>351</v>
      </c>
      <c r="O24" s="1119"/>
      <c r="P24" s="1119"/>
      <c r="Q24" s="1119"/>
      <c r="R24" s="1119"/>
      <c r="S24" s="1119"/>
      <c r="T24" s="1119"/>
      <c r="U24" s="1120"/>
    </row>
    <row r="25" spans="1:21">
      <c r="A25" s="1065" t="s">
        <v>18</v>
      </c>
      <c r="B25" s="1113" t="s">
        <v>1495</v>
      </c>
      <c r="C25" s="1109"/>
      <c r="D25" s="1109"/>
      <c r="E25" s="1109"/>
      <c r="F25" s="1109"/>
      <c r="G25" s="1109"/>
      <c r="H25" s="1109"/>
      <c r="I25" s="1109"/>
      <c r="J25" s="1109"/>
      <c r="K25" s="1109"/>
      <c r="L25" s="1121">
        <v>9</v>
      </c>
      <c r="M25" s="1117" t="s">
        <v>1324</v>
      </c>
      <c r="N25" s="1118" t="s">
        <v>351</v>
      </c>
      <c r="O25" s="1123">
        <v>0</v>
      </c>
      <c r="P25" s="1123">
        <v>0</v>
      </c>
      <c r="Q25" s="1123">
        <v>0</v>
      </c>
      <c r="R25" s="1123">
        <v>0</v>
      </c>
      <c r="S25" s="1123">
        <v>0</v>
      </c>
      <c r="T25" s="1123">
        <v>0</v>
      </c>
      <c r="U25" s="1120"/>
    </row>
    <row r="26" spans="1:21">
      <c r="A26" s="1065" t="s">
        <v>18</v>
      </c>
      <c r="B26" s="1109"/>
      <c r="C26" s="1109"/>
      <c r="D26" s="1109"/>
      <c r="E26" s="1109"/>
      <c r="F26" s="1109"/>
      <c r="G26" s="1109"/>
      <c r="H26" s="1109"/>
      <c r="I26" s="1109"/>
      <c r="J26" s="1109"/>
      <c r="K26" s="1109"/>
      <c r="L26" s="1124" t="s">
        <v>1325</v>
      </c>
      <c r="M26" s="1125"/>
      <c r="N26" s="1118"/>
      <c r="O26" s="1126"/>
      <c r="P26" s="1126"/>
      <c r="Q26" s="1126"/>
      <c r="R26" s="1126"/>
      <c r="S26" s="1126"/>
      <c r="T26" s="1126"/>
      <c r="U26" s="1127"/>
    </row>
    <row r="27" spans="1:21">
      <c r="A27" s="1109"/>
      <c r="B27" s="1109"/>
      <c r="C27" s="1109"/>
      <c r="D27" s="1109"/>
      <c r="E27" s="1109"/>
      <c r="F27" s="1109"/>
      <c r="G27" s="1109"/>
      <c r="H27" s="1109"/>
      <c r="I27" s="1109"/>
      <c r="J27" s="1109"/>
      <c r="K27" s="1109"/>
      <c r="L27" s="1112"/>
      <c r="M27" s="1112"/>
      <c r="N27" s="1112"/>
      <c r="O27" s="1112"/>
      <c r="P27" s="1112"/>
      <c r="Q27" s="1112"/>
      <c r="R27" s="1112"/>
      <c r="S27" s="1112"/>
      <c r="T27" s="1112"/>
      <c r="U27" s="1112"/>
    </row>
    <row r="28" spans="1:21" s="485" customFormat="1" ht="15" customHeight="1">
      <c r="A28" s="1086"/>
      <c r="B28" s="1086"/>
      <c r="C28" s="1086"/>
      <c r="D28" s="1086"/>
      <c r="E28" s="1086"/>
      <c r="F28" s="1086"/>
      <c r="G28" s="1086"/>
      <c r="H28" s="1086"/>
      <c r="I28" s="1086"/>
      <c r="J28" s="1086"/>
      <c r="K28" s="1086"/>
      <c r="L28" s="1104" t="s">
        <v>1425</v>
      </c>
      <c r="M28" s="1104"/>
      <c r="N28" s="1104"/>
      <c r="O28" s="1104"/>
      <c r="P28" s="1104"/>
      <c r="Q28" s="1104"/>
      <c r="R28" s="1104"/>
      <c r="S28" s="1105"/>
      <c r="T28" s="1105"/>
      <c r="U28" s="1105"/>
    </row>
    <row r="29" spans="1:21" s="485" customFormat="1" ht="15" customHeight="1">
      <c r="A29" s="1086"/>
      <c r="B29" s="1086"/>
      <c r="C29" s="1086"/>
      <c r="D29" s="1086"/>
      <c r="E29" s="1086"/>
      <c r="F29" s="1086"/>
      <c r="G29" s="1086"/>
      <c r="H29" s="1086"/>
      <c r="I29" s="1086"/>
      <c r="J29" s="1086"/>
      <c r="K29" s="808"/>
      <c r="L29" s="1107"/>
      <c r="M29" s="1107"/>
      <c r="N29" s="1107"/>
      <c r="O29" s="1107"/>
      <c r="P29" s="1107"/>
      <c r="Q29" s="1107"/>
      <c r="R29" s="1107"/>
      <c r="S29" s="1108"/>
      <c r="T29" s="1108"/>
      <c r="U29" s="1108"/>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P16" activePane="bottomRight" state="frozen"/>
      <selection activeCell="M11" sqref="M11"/>
      <selection pane="topRight" activeCell="M11" sqref="M11"/>
      <selection pane="bottomLeft" activeCell="M11" sqref="M11"/>
      <selection pane="bottomRight" activeCell="S45" sqref="S45"/>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22"/>
      <c r="B1" s="1022"/>
      <c r="C1" s="1022"/>
      <c r="D1" s="1022"/>
      <c r="E1" s="1022"/>
      <c r="F1" s="1022"/>
      <c r="G1" s="1022"/>
      <c r="H1" s="1022"/>
      <c r="I1" s="1022"/>
      <c r="J1" s="1022"/>
      <c r="K1" s="1022"/>
      <c r="L1" s="1022"/>
      <c r="M1" s="1022"/>
      <c r="N1" s="1022"/>
      <c r="O1" s="1022">
        <v>2022</v>
      </c>
      <c r="P1" s="1022">
        <v>2022</v>
      </c>
      <c r="Q1" s="1022">
        <v>2022</v>
      </c>
      <c r="R1" s="1022">
        <v>2023</v>
      </c>
      <c r="S1" s="936">
        <v>2024</v>
      </c>
      <c r="T1" s="936">
        <v>2025</v>
      </c>
      <c r="U1" s="936">
        <v>2026</v>
      </c>
      <c r="V1" s="936">
        <v>2027</v>
      </c>
      <c r="W1" s="936">
        <v>2028</v>
      </c>
      <c r="X1" s="936">
        <v>2029</v>
      </c>
      <c r="Y1" s="936">
        <v>2030</v>
      </c>
      <c r="Z1" s="936">
        <v>2031</v>
      </c>
      <c r="AA1" s="936">
        <v>2032</v>
      </c>
      <c r="AB1" s="936">
        <v>2033</v>
      </c>
      <c r="AC1" s="936">
        <v>2024</v>
      </c>
      <c r="AD1" s="936">
        <v>2025</v>
      </c>
      <c r="AE1" s="936">
        <v>2026</v>
      </c>
      <c r="AF1" s="936">
        <v>2027</v>
      </c>
      <c r="AG1" s="936">
        <v>2028</v>
      </c>
      <c r="AH1" s="936">
        <v>2029</v>
      </c>
      <c r="AI1" s="936">
        <v>2030</v>
      </c>
      <c r="AJ1" s="936">
        <v>2031</v>
      </c>
      <c r="AK1" s="936">
        <v>2032</v>
      </c>
      <c r="AL1" s="936">
        <v>2033</v>
      </c>
      <c r="AM1" s="1022"/>
    </row>
    <row r="2" spans="1:39" hidden="1">
      <c r="A2" s="1022"/>
      <c r="B2" s="1022"/>
      <c r="C2" s="1022"/>
      <c r="D2" s="1022"/>
      <c r="E2" s="1022"/>
      <c r="F2" s="1022"/>
      <c r="G2" s="1022"/>
      <c r="H2" s="1022"/>
      <c r="I2" s="1022"/>
      <c r="J2" s="1022"/>
      <c r="K2" s="1022"/>
      <c r="L2" s="1022"/>
      <c r="M2" s="1022"/>
      <c r="N2" s="1022"/>
      <c r="O2" s="1022" t="s">
        <v>267</v>
      </c>
      <c r="P2" s="1022" t="s">
        <v>305</v>
      </c>
      <c r="Q2" s="1022" t="s">
        <v>285</v>
      </c>
      <c r="R2" s="1022" t="s">
        <v>267</v>
      </c>
      <c r="S2" s="1022" t="s">
        <v>268</v>
      </c>
      <c r="T2" s="1022" t="s">
        <v>268</v>
      </c>
      <c r="U2" s="1022" t="s">
        <v>268</v>
      </c>
      <c r="V2" s="1022" t="s">
        <v>268</v>
      </c>
      <c r="W2" s="1022" t="s">
        <v>268</v>
      </c>
      <c r="X2" s="1022" t="s">
        <v>268</v>
      </c>
      <c r="Y2" s="1022" t="s">
        <v>268</v>
      </c>
      <c r="Z2" s="1022" t="s">
        <v>268</v>
      </c>
      <c r="AA2" s="1022" t="s">
        <v>268</v>
      </c>
      <c r="AB2" s="1022" t="s">
        <v>268</v>
      </c>
      <c r="AC2" s="1022" t="s">
        <v>267</v>
      </c>
      <c r="AD2" s="1022" t="s">
        <v>267</v>
      </c>
      <c r="AE2" s="1022" t="s">
        <v>267</v>
      </c>
      <c r="AF2" s="1022" t="s">
        <v>267</v>
      </c>
      <c r="AG2" s="1022" t="s">
        <v>267</v>
      </c>
      <c r="AH2" s="1022" t="s">
        <v>267</v>
      </c>
      <c r="AI2" s="1022" t="s">
        <v>267</v>
      </c>
      <c r="AJ2" s="1022" t="s">
        <v>267</v>
      </c>
      <c r="AK2" s="1022" t="s">
        <v>267</v>
      </c>
      <c r="AL2" s="1022" t="s">
        <v>267</v>
      </c>
      <c r="AM2" s="1022"/>
    </row>
    <row r="3" spans="1:39" hidden="1">
      <c r="A3" s="1022"/>
      <c r="B3" s="1022"/>
      <c r="C3" s="1022"/>
      <c r="D3" s="1022"/>
      <c r="E3" s="1022"/>
      <c r="F3" s="1022"/>
      <c r="G3" s="1022"/>
      <c r="H3" s="1022"/>
      <c r="I3" s="1022"/>
      <c r="J3" s="1022"/>
      <c r="K3" s="1022"/>
      <c r="L3" s="1022"/>
      <c r="M3" s="1022"/>
      <c r="N3" s="1022"/>
      <c r="O3" s="1022"/>
      <c r="P3" s="1022"/>
      <c r="Q3" s="1022"/>
      <c r="R3" s="1022"/>
      <c r="S3" s="936"/>
      <c r="T3" s="936"/>
      <c r="U3" s="936"/>
      <c r="V3" s="936"/>
      <c r="W3" s="936"/>
      <c r="X3" s="936"/>
      <c r="Y3" s="936"/>
      <c r="Z3" s="936"/>
      <c r="AA3" s="936"/>
      <c r="AB3" s="936"/>
      <c r="AC3" s="936"/>
      <c r="AD3" s="936"/>
      <c r="AE3" s="936"/>
      <c r="AF3" s="936"/>
      <c r="AG3" s="936"/>
      <c r="AH3" s="936"/>
      <c r="AI3" s="936"/>
      <c r="AJ3" s="936"/>
      <c r="AK3" s="936"/>
      <c r="AL3" s="936"/>
      <c r="AM3" s="1022"/>
    </row>
    <row r="4" spans="1:39" hidden="1">
      <c r="A4" s="1022"/>
      <c r="B4" s="1022"/>
      <c r="C4" s="1022"/>
      <c r="D4" s="1022"/>
      <c r="E4" s="1022"/>
      <c r="F4" s="1022"/>
      <c r="G4" s="1022"/>
      <c r="H4" s="1022"/>
      <c r="I4" s="1022"/>
      <c r="J4" s="1022"/>
      <c r="K4" s="1022"/>
      <c r="L4" s="1022"/>
      <c r="M4" s="1022"/>
      <c r="N4" s="1022"/>
      <c r="O4" s="1022"/>
      <c r="P4" s="1022"/>
      <c r="Q4" s="1022"/>
      <c r="R4" s="1022"/>
      <c r="S4" s="936"/>
      <c r="T4" s="936"/>
      <c r="U4" s="936"/>
      <c r="V4" s="936"/>
      <c r="W4" s="936"/>
      <c r="X4" s="936"/>
      <c r="Y4" s="936"/>
      <c r="Z4" s="936"/>
      <c r="AA4" s="936"/>
      <c r="AB4" s="936"/>
      <c r="AC4" s="936"/>
      <c r="AD4" s="936"/>
      <c r="AE4" s="936"/>
      <c r="AF4" s="936"/>
      <c r="AG4" s="936"/>
      <c r="AH4" s="936"/>
      <c r="AI4" s="936"/>
      <c r="AJ4" s="936"/>
      <c r="AK4" s="936"/>
      <c r="AL4" s="936"/>
      <c r="AM4" s="1022"/>
    </row>
    <row r="5" spans="1:39" hidden="1">
      <c r="A5" s="1022"/>
      <c r="B5" s="1022"/>
      <c r="C5" s="1022"/>
      <c r="D5" s="1022"/>
      <c r="E5" s="1022"/>
      <c r="F5" s="1022"/>
      <c r="G5" s="1022"/>
      <c r="H5" s="1022"/>
      <c r="I5" s="1022"/>
      <c r="J5" s="1022"/>
      <c r="K5" s="1022"/>
      <c r="L5" s="1022"/>
      <c r="M5" s="1022"/>
      <c r="N5" s="1022"/>
      <c r="O5" s="1022"/>
      <c r="P5" s="1022"/>
      <c r="Q5" s="1022"/>
      <c r="R5" s="1022"/>
      <c r="S5" s="936"/>
      <c r="T5" s="936"/>
      <c r="U5" s="936"/>
      <c r="V5" s="936"/>
      <c r="W5" s="936"/>
      <c r="X5" s="936"/>
      <c r="Y5" s="936"/>
      <c r="Z5" s="936"/>
      <c r="AA5" s="936"/>
      <c r="AB5" s="936"/>
      <c r="AC5" s="936"/>
      <c r="AD5" s="936"/>
      <c r="AE5" s="936"/>
      <c r="AF5" s="936"/>
      <c r="AG5" s="936"/>
      <c r="AH5" s="936"/>
      <c r="AI5" s="936"/>
      <c r="AJ5" s="936"/>
      <c r="AK5" s="936"/>
      <c r="AL5" s="936"/>
      <c r="AM5" s="1022"/>
    </row>
    <row r="6" spans="1:39" hidden="1">
      <c r="A6" s="1022"/>
      <c r="B6" s="1022"/>
      <c r="C6" s="1022"/>
      <c r="D6" s="1022"/>
      <c r="E6" s="1022"/>
      <c r="F6" s="1022"/>
      <c r="G6" s="1022"/>
      <c r="H6" s="1022"/>
      <c r="I6" s="1022"/>
      <c r="J6" s="1022"/>
      <c r="K6" s="1022"/>
      <c r="L6" s="1022"/>
      <c r="M6" s="1022"/>
      <c r="N6" s="1022"/>
      <c r="O6" s="1022"/>
      <c r="P6" s="1022"/>
      <c r="Q6" s="1022"/>
      <c r="R6" s="1022"/>
      <c r="S6" s="936"/>
      <c r="T6" s="936"/>
      <c r="U6" s="936"/>
      <c r="V6" s="936"/>
      <c r="W6" s="936"/>
      <c r="X6" s="936"/>
      <c r="Y6" s="936"/>
      <c r="Z6" s="936"/>
      <c r="AA6" s="936"/>
      <c r="AB6" s="936"/>
      <c r="AC6" s="936"/>
      <c r="AD6" s="936"/>
      <c r="AE6" s="936"/>
      <c r="AF6" s="936"/>
      <c r="AG6" s="936"/>
      <c r="AH6" s="936"/>
      <c r="AI6" s="936"/>
      <c r="AJ6" s="936"/>
      <c r="AK6" s="936"/>
      <c r="AL6" s="936"/>
      <c r="AM6" s="1022"/>
    </row>
    <row r="7" spans="1:39" hidden="1">
      <c r="A7" s="1022"/>
      <c r="B7" s="1022"/>
      <c r="C7" s="1022"/>
      <c r="D7" s="1022"/>
      <c r="E7" s="1022"/>
      <c r="F7" s="1022"/>
      <c r="G7" s="1022"/>
      <c r="H7" s="1022"/>
      <c r="I7" s="1022"/>
      <c r="J7" s="1022"/>
      <c r="K7" s="1022"/>
      <c r="L7" s="1022"/>
      <c r="M7" s="1022"/>
      <c r="N7" s="1022"/>
      <c r="O7" s="1022"/>
      <c r="P7" s="1022"/>
      <c r="Q7" s="1022"/>
      <c r="R7" s="1022"/>
      <c r="S7" s="888" t="b">
        <v>1</v>
      </c>
      <c r="T7" s="888" t="b">
        <v>1</v>
      </c>
      <c r="U7" s="888" t="b">
        <v>1</v>
      </c>
      <c r="V7" s="888" t="b">
        <v>1</v>
      </c>
      <c r="W7" s="888" t="b">
        <v>1</v>
      </c>
      <c r="X7" s="888" t="b">
        <v>0</v>
      </c>
      <c r="Y7" s="888" t="b">
        <v>0</v>
      </c>
      <c r="Z7" s="888" t="b">
        <v>0</v>
      </c>
      <c r="AA7" s="888" t="b">
        <v>0</v>
      </c>
      <c r="AB7" s="888" t="b">
        <v>0</v>
      </c>
      <c r="AC7" s="888" t="b">
        <v>1</v>
      </c>
      <c r="AD7" s="888" t="b">
        <v>1</v>
      </c>
      <c r="AE7" s="888" t="b">
        <v>1</v>
      </c>
      <c r="AF7" s="888" t="b">
        <v>1</v>
      </c>
      <c r="AG7" s="888" t="b">
        <v>1</v>
      </c>
      <c r="AH7" s="888" t="b">
        <v>0</v>
      </c>
      <c r="AI7" s="888" t="b">
        <v>0</v>
      </c>
      <c r="AJ7" s="888" t="b">
        <v>0</v>
      </c>
      <c r="AK7" s="888" t="b">
        <v>0</v>
      </c>
      <c r="AL7" s="888" t="b">
        <v>0</v>
      </c>
      <c r="AM7" s="1022"/>
    </row>
    <row r="8" spans="1:39" hidden="1">
      <c r="A8" s="1022"/>
      <c r="B8" s="1022"/>
      <c r="C8" s="1022"/>
      <c r="D8" s="1022"/>
      <c r="E8" s="1022"/>
      <c r="F8" s="1022"/>
      <c r="G8" s="1022"/>
      <c r="H8" s="1022"/>
      <c r="I8" s="1022"/>
      <c r="J8" s="1022"/>
      <c r="K8" s="1022"/>
      <c r="L8" s="1022"/>
      <c r="M8" s="1022"/>
      <c r="N8" s="1022"/>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row>
    <row r="9" spans="1:39" hidden="1">
      <c r="A9" s="1022"/>
      <c r="B9" s="1022"/>
      <c r="C9" s="1022"/>
      <c r="D9" s="1022"/>
      <c r="E9" s="1022"/>
      <c r="F9" s="1022"/>
      <c r="G9" s="1022"/>
      <c r="H9" s="1022"/>
      <c r="I9" s="1022"/>
      <c r="J9" s="1022"/>
      <c r="K9" s="1022"/>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row>
    <row r="10" spans="1:39" hidden="1">
      <c r="A10" s="1022"/>
      <c r="B10" s="1022"/>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row>
    <row r="11" spans="1:39" ht="15" hidden="1" customHeight="1">
      <c r="A11" s="1022"/>
      <c r="B11" s="1022"/>
      <c r="C11" s="1022"/>
      <c r="D11" s="1022"/>
      <c r="E11" s="1022"/>
      <c r="F11" s="1022"/>
      <c r="G11" s="1022"/>
      <c r="H11" s="1022"/>
      <c r="I11" s="1022"/>
      <c r="J11" s="1022"/>
      <c r="K11" s="1022"/>
      <c r="L11" s="1022"/>
      <c r="M11" s="1025"/>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row>
    <row r="12" spans="1:39" ht="20.100000000000001" customHeight="1">
      <c r="A12" s="1022"/>
      <c r="B12" s="1022"/>
      <c r="C12" s="1022"/>
      <c r="D12" s="1022"/>
      <c r="E12" s="1022"/>
      <c r="F12" s="1022"/>
      <c r="G12" s="1022"/>
      <c r="H12" s="1022"/>
      <c r="I12" s="1022"/>
      <c r="J12" s="1022"/>
      <c r="K12" s="1022"/>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22"/>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2"/>
      <c r="AK13" s="1022"/>
      <c r="AL13" s="1022"/>
      <c r="AM13" s="1022"/>
    </row>
    <row r="14" spans="1:39" s="80" customFormat="1" ht="15" customHeight="1">
      <c r="A14" s="929"/>
      <c r="B14" s="929"/>
      <c r="C14" s="929"/>
      <c r="D14" s="929"/>
      <c r="E14" s="929"/>
      <c r="F14" s="929"/>
      <c r="G14" s="929"/>
      <c r="H14" s="929"/>
      <c r="I14" s="929"/>
      <c r="J14" s="929"/>
      <c r="K14" s="929"/>
      <c r="L14" s="968" t="s">
        <v>16</v>
      </c>
      <c r="M14" s="968" t="s">
        <v>121</v>
      </c>
      <c r="N14" s="968" t="s">
        <v>266</v>
      </c>
      <c r="O14" s="940" t="s">
        <v>3037</v>
      </c>
      <c r="P14" s="940" t="s">
        <v>3037</v>
      </c>
      <c r="Q14" s="940" t="s">
        <v>3037</v>
      </c>
      <c r="R14" s="941" t="s">
        <v>3038</v>
      </c>
      <c r="S14" s="942" t="s">
        <v>3039</v>
      </c>
      <c r="T14" s="942" t="s">
        <v>3079</v>
      </c>
      <c r="U14" s="942" t="s">
        <v>3080</v>
      </c>
      <c r="V14" s="942" t="s">
        <v>3081</v>
      </c>
      <c r="W14" s="942" t="s">
        <v>3082</v>
      </c>
      <c r="X14" s="942" t="s">
        <v>3083</v>
      </c>
      <c r="Y14" s="942" t="s">
        <v>3084</v>
      </c>
      <c r="Z14" s="942" t="s">
        <v>3085</v>
      </c>
      <c r="AA14" s="942" t="s">
        <v>3086</v>
      </c>
      <c r="AB14" s="942" t="s">
        <v>3087</v>
      </c>
      <c r="AC14" s="942" t="s">
        <v>3039</v>
      </c>
      <c r="AD14" s="942" t="s">
        <v>3079</v>
      </c>
      <c r="AE14" s="942" t="s">
        <v>3080</v>
      </c>
      <c r="AF14" s="942" t="s">
        <v>3081</v>
      </c>
      <c r="AG14" s="942" t="s">
        <v>3082</v>
      </c>
      <c r="AH14" s="942" t="s">
        <v>3083</v>
      </c>
      <c r="AI14" s="942" t="s">
        <v>3084</v>
      </c>
      <c r="AJ14" s="942" t="s">
        <v>3085</v>
      </c>
      <c r="AK14" s="942" t="s">
        <v>3086</v>
      </c>
      <c r="AL14" s="942" t="s">
        <v>3087</v>
      </c>
      <c r="AM14" s="938" t="s">
        <v>304</v>
      </c>
    </row>
    <row r="15" spans="1:39" s="80" customFormat="1" ht="50.1" customHeight="1">
      <c r="A15" s="929"/>
      <c r="B15" s="929"/>
      <c r="C15" s="929"/>
      <c r="D15" s="929"/>
      <c r="E15" s="929"/>
      <c r="F15" s="929"/>
      <c r="G15" s="929"/>
      <c r="H15" s="929"/>
      <c r="I15" s="929"/>
      <c r="J15" s="929"/>
      <c r="K15" s="929"/>
      <c r="L15" s="968"/>
      <c r="M15" s="968"/>
      <c r="N15" s="968"/>
      <c r="O15" s="942" t="s">
        <v>267</v>
      </c>
      <c r="P15" s="942" t="s">
        <v>305</v>
      </c>
      <c r="Q15" s="942" t="s">
        <v>285</v>
      </c>
      <c r="R15" s="942" t="s">
        <v>267</v>
      </c>
      <c r="S15" s="945" t="s">
        <v>268</v>
      </c>
      <c r="T15" s="945" t="s">
        <v>268</v>
      </c>
      <c r="U15" s="945" t="s">
        <v>268</v>
      </c>
      <c r="V15" s="945" t="s">
        <v>268</v>
      </c>
      <c r="W15" s="945" t="s">
        <v>268</v>
      </c>
      <c r="X15" s="945" t="s">
        <v>268</v>
      </c>
      <c r="Y15" s="945" t="s">
        <v>268</v>
      </c>
      <c r="Z15" s="945" t="s">
        <v>268</v>
      </c>
      <c r="AA15" s="945" t="s">
        <v>268</v>
      </c>
      <c r="AB15" s="945" t="s">
        <v>268</v>
      </c>
      <c r="AC15" s="945" t="s">
        <v>267</v>
      </c>
      <c r="AD15" s="945" t="s">
        <v>267</v>
      </c>
      <c r="AE15" s="945" t="s">
        <v>267</v>
      </c>
      <c r="AF15" s="945" t="s">
        <v>267</v>
      </c>
      <c r="AG15" s="945" t="s">
        <v>267</v>
      </c>
      <c r="AH15" s="945" t="s">
        <v>267</v>
      </c>
      <c r="AI15" s="945" t="s">
        <v>267</v>
      </c>
      <c r="AJ15" s="945" t="s">
        <v>267</v>
      </c>
      <c r="AK15" s="945" t="s">
        <v>267</v>
      </c>
      <c r="AL15" s="945" t="s">
        <v>267</v>
      </c>
      <c r="AM15" s="938"/>
    </row>
    <row r="16" spans="1:39" s="80" customFormat="1">
      <c r="A16" s="946" t="s">
        <v>18</v>
      </c>
      <c r="B16" s="929"/>
      <c r="C16" s="929"/>
      <c r="D16" s="929"/>
      <c r="E16" s="929"/>
      <c r="F16" s="929"/>
      <c r="G16" s="929"/>
      <c r="H16" s="929"/>
      <c r="I16" s="929"/>
      <c r="J16" s="929"/>
      <c r="K16" s="929"/>
      <c r="L16" s="1010" t="s">
        <v>3035</v>
      </c>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row>
    <row r="17" spans="1:39" s="80" customFormat="1" ht="22.5">
      <c r="A17" s="987">
        <v>1</v>
      </c>
      <c r="B17" s="929" t="s">
        <v>1549</v>
      </c>
      <c r="C17" s="929"/>
      <c r="D17" s="929"/>
      <c r="E17" s="929"/>
      <c r="F17" s="929"/>
      <c r="G17" s="929"/>
      <c r="H17" s="929"/>
      <c r="I17" s="929"/>
      <c r="J17" s="929"/>
      <c r="K17" s="929"/>
      <c r="L17" s="1128">
        <v>0</v>
      </c>
      <c r="M17" s="1129" t="s">
        <v>410</v>
      </c>
      <c r="N17" s="218" t="s">
        <v>351</v>
      </c>
      <c r="O17" s="1130">
        <v>18</v>
      </c>
      <c r="P17" s="1130">
        <v>34.200000000000003</v>
      </c>
      <c r="Q17" s="1130">
        <v>28.7</v>
      </c>
      <c r="R17" s="1130">
        <v>16.393000000000001</v>
      </c>
      <c r="S17" s="1130">
        <v>35.6</v>
      </c>
      <c r="T17" s="1130">
        <v>35.6</v>
      </c>
      <c r="U17" s="1130">
        <v>35.6</v>
      </c>
      <c r="V17" s="1130">
        <v>35.6</v>
      </c>
      <c r="W17" s="1130">
        <v>35.6</v>
      </c>
      <c r="X17" s="1130">
        <v>0</v>
      </c>
      <c r="Y17" s="1130">
        <v>0</v>
      </c>
      <c r="Z17" s="1130">
        <v>0</v>
      </c>
      <c r="AA17" s="1130">
        <v>0</v>
      </c>
      <c r="AB17" s="1130">
        <v>0</v>
      </c>
      <c r="AC17" s="1130">
        <v>28</v>
      </c>
      <c r="AD17" s="1130">
        <v>28</v>
      </c>
      <c r="AE17" s="1130">
        <v>28</v>
      </c>
      <c r="AF17" s="1130">
        <v>28</v>
      </c>
      <c r="AG17" s="1130">
        <v>28</v>
      </c>
      <c r="AH17" s="1130">
        <v>0</v>
      </c>
      <c r="AI17" s="1130">
        <v>0</v>
      </c>
      <c r="AJ17" s="1130">
        <v>0</v>
      </c>
      <c r="AK17" s="1130">
        <v>0</v>
      </c>
      <c r="AL17" s="1130">
        <v>0</v>
      </c>
      <c r="AM17" s="953"/>
    </row>
    <row r="18" spans="1:39" s="80" customFormat="1">
      <c r="A18" s="987">
        <v>1</v>
      </c>
      <c r="B18" s="929" t="s">
        <v>1480</v>
      </c>
      <c r="C18" s="929"/>
      <c r="D18" s="929"/>
      <c r="E18" s="929"/>
      <c r="F18" s="929"/>
      <c r="G18" s="929"/>
      <c r="H18" s="929"/>
      <c r="I18" s="929"/>
      <c r="J18" s="929"/>
      <c r="K18" s="929"/>
      <c r="L18" s="1031" t="s">
        <v>18</v>
      </c>
      <c r="M18" s="1131" t="s">
        <v>411</v>
      </c>
      <c r="N18" s="221" t="s">
        <v>351</v>
      </c>
      <c r="O18" s="1119"/>
      <c r="P18" s="1132"/>
      <c r="Q18" s="1132"/>
      <c r="R18" s="1132"/>
      <c r="S18" s="1132"/>
      <c r="T18" s="1132"/>
      <c r="U18" s="1132"/>
      <c r="V18" s="1132"/>
      <c r="W18" s="1132"/>
      <c r="X18" s="1132"/>
      <c r="Y18" s="1132"/>
      <c r="Z18" s="1132"/>
      <c r="AA18" s="1132"/>
      <c r="AB18" s="1132"/>
      <c r="AC18" s="1132"/>
      <c r="AD18" s="1132"/>
      <c r="AE18" s="1132"/>
      <c r="AF18" s="1132"/>
      <c r="AG18" s="1132"/>
      <c r="AH18" s="1132"/>
      <c r="AI18" s="1132"/>
      <c r="AJ18" s="1132"/>
      <c r="AK18" s="1132"/>
      <c r="AL18" s="1132"/>
      <c r="AM18" s="953"/>
    </row>
    <row r="19" spans="1:39" s="80" customFormat="1">
      <c r="A19" s="987">
        <v>1</v>
      </c>
      <c r="B19" s="929" t="s">
        <v>1481</v>
      </c>
      <c r="C19" s="929"/>
      <c r="D19" s="929"/>
      <c r="E19" s="929"/>
      <c r="F19" s="929"/>
      <c r="G19" s="929"/>
      <c r="H19" s="929"/>
      <c r="I19" s="929"/>
      <c r="J19" s="929"/>
      <c r="K19" s="929"/>
      <c r="L19" s="1031" t="s">
        <v>102</v>
      </c>
      <c r="M19" s="1131" t="s">
        <v>412</v>
      </c>
      <c r="N19" s="221" t="s">
        <v>351</v>
      </c>
      <c r="O19" s="1119"/>
      <c r="P19" s="1132"/>
      <c r="Q19" s="1132"/>
      <c r="R19" s="1132"/>
      <c r="S19" s="1132"/>
      <c r="T19" s="1132"/>
      <c r="U19" s="1132"/>
      <c r="V19" s="1132"/>
      <c r="W19" s="1132"/>
      <c r="X19" s="1132"/>
      <c r="Y19" s="1132"/>
      <c r="Z19" s="1132"/>
      <c r="AA19" s="1132"/>
      <c r="AB19" s="1132"/>
      <c r="AC19" s="1132"/>
      <c r="AD19" s="1132"/>
      <c r="AE19" s="1132"/>
      <c r="AF19" s="1132"/>
      <c r="AG19" s="1132"/>
      <c r="AH19" s="1132"/>
      <c r="AI19" s="1132"/>
      <c r="AJ19" s="1132"/>
      <c r="AK19" s="1132"/>
      <c r="AL19" s="1132"/>
      <c r="AM19" s="953"/>
    </row>
    <row r="20" spans="1:39" s="80" customFormat="1" ht="22.5">
      <c r="A20" s="987">
        <v>1</v>
      </c>
      <c r="B20" s="929" t="s">
        <v>1483</v>
      </c>
      <c r="C20" s="929"/>
      <c r="D20" s="929"/>
      <c r="E20" s="929"/>
      <c r="F20" s="929"/>
      <c r="G20" s="929"/>
      <c r="H20" s="929"/>
      <c r="I20" s="929"/>
      <c r="J20" s="929"/>
      <c r="K20" s="929"/>
      <c r="L20" s="1031" t="s">
        <v>103</v>
      </c>
      <c r="M20" s="1131" t="s">
        <v>1390</v>
      </c>
      <c r="N20" s="221" t="s">
        <v>351</v>
      </c>
      <c r="O20" s="1119"/>
      <c r="P20" s="1132"/>
      <c r="Q20" s="1132"/>
      <c r="R20" s="1132"/>
      <c r="S20" s="1132"/>
      <c r="T20" s="1132"/>
      <c r="U20" s="1132"/>
      <c r="V20" s="1132"/>
      <c r="W20" s="1132"/>
      <c r="X20" s="1132"/>
      <c r="Y20" s="1132"/>
      <c r="Z20" s="1132"/>
      <c r="AA20" s="1132"/>
      <c r="AB20" s="1132"/>
      <c r="AC20" s="1132"/>
      <c r="AD20" s="1132"/>
      <c r="AE20" s="1132"/>
      <c r="AF20" s="1132"/>
      <c r="AG20" s="1132"/>
      <c r="AH20" s="1132"/>
      <c r="AI20" s="1132"/>
      <c r="AJ20" s="1132"/>
      <c r="AK20" s="1132"/>
      <c r="AL20" s="1132"/>
      <c r="AM20" s="953"/>
    </row>
    <row r="21" spans="1:39">
      <c r="A21" s="987">
        <v>1</v>
      </c>
      <c r="B21" s="1022" t="s">
        <v>1484</v>
      </c>
      <c r="C21" s="1022"/>
      <c r="D21" s="1022"/>
      <c r="E21" s="1022"/>
      <c r="F21" s="1022"/>
      <c r="G21" s="1022"/>
      <c r="H21" s="1022"/>
      <c r="I21" s="1022"/>
      <c r="J21" s="1022"/>
      <c r="K21" s="1022"/>
      <c r="L21" s="1133">
        <v>4</v>
      </c>
      <c r="M21" s="1131" t="s">
        <v>413</v>
      </c>
      <c r="N21" s="221" t="s">
        <v>351</v>
      </c>
      <c r="O21" s="1134">
        <v>0</v>
      </c>
      <c r="P21" s="1134">
        <v>1.7</v>
      </c>
      <c r="Q21" s="1134">
        <v>0</v>
      </c>
      <c r="R21" s="1134">
        <v>1.845</v>
      </c>
      <c r="S21" s="1134">
        <v>2.2999999999999998</v>
      </c>
      <c r="T21" s="1134">
        <v>2.2999999999999998</v>
      </c>
      <c r="U21" s="1134">
        <v>2.2999999999999998</v>
      </c>
      <c r="V21" s="1134">
        <v>2.2999999999999998</v>
      </c>
      <c r="W21" s="1134">
        <v>2.2999999999999998</v>
      </c>
      <c r="X21" s="1134"/>
      <c r="Y21" s="1134"/>
      <c r="Z21" s="1134"/>
      <c r="AA21" s="1134"/>
      <c r="AB21" s="1134"/>
      <c r="AC21" s="1134">
        <v>0</v>
      </c>
      <c r="AD21" s="1134">
        <v>0</v>
      </c>
      <c r="AE21" s="1134">
        <v>0</v>
      </c>
      <c r="AF21" s="1134">
        <v>0</v>
      </c>
      <c r="AG21" s="1134">
        <v>0</v>
      </c>
      <c r="AH21" s="1134"/>
      <c r="AI21" s="1134"/>
      <c r="AJ21" s="1134"/>
      <c r="AK21" s="1134"/>
      <c r="AL21" s="1134"/>
      <c r="AM21" s="953"/>
    </row>
    <row r="22" spans="1:39" s="80" customFormat="1">
      <c r="A22" s="987">
        <v>1</v>
      </c>
      <c r="B22" s="929" t="s">
        <v>1485</v>
      </c>
      <c r="C22" s="929"/>
      <c r="D22" s="929"/>
      <c r="E22" s="929"/>
      <c r="F22" s="929"/>
      <c r="G22" s="929"/>
      <c r="H22" s="929"/>
      <c r="I22" s="929"/>
      <c r="J22" s="929"/>
      <c r="K22" s="929"/>
      <c r="L22" s="1031" t="s">
        <v>120</v>
      </c>
      <c r="M22" s="1131" t="s">
        <v>414</v>
      </c>
      <c r="N22" s="221" t="s">
        <v>351</v>
      </c>
      <c r="O22" s="1119">
        <v>0</v>
      </c>
      <c r="P22" s="1119">
        <v>3.8</v>
      </c>
      <c r="Q22" s="1119">
        <v>0</v>
      </c>
      <c r="R22" s="1119">
        <v>5.6779999999999999</v>
      </c>
      <c r="S22" s="1119">
        <v>5.3</v>
      </c>
      <c r="T22" s="1119">
        <v>5.3</v>
      </c>
      <c r="U22" s="1119">
        <v>5.3</v>
      </c>
      <c r="V22" s="1119">
        <v>5.3</v>
      </c>
      <c r="W22" s="1119">
        <v>5.3</v>
      </c>
      <c r="X22" s="1119"/>
      <c r="Y22" s="1119"/>
      <c r="Z22" s="1119"/>
      <c r="AA22" s="1119"/>
      <c r="AB22" s="1119"/>
      <c r="AC22" s="1119">
        <v>0</v>
      </c>
      <c r="AD22" s="1119">
        <v>0</v>
      </c>
      <c r="AE22" s="1119">
        <v>0</v>
      </c>
      <c r="AF22" s="1119">
        <v>0</v>
      </c>
      <c r="AG22" s="1119">
        <v>0</v>
      </c>
      <c r="AH22" s="1119"/>
      <c r="AI22" s="1119"/>
      <c r="AJ22" s="1119"/>
      <c r="AK22" s="1119"/>
      <c r="AL22" s="1119"/>
      <c r="AM22" s="953"/>
    </row>
    <row r="23" spans="1:39" s="80" customFormat="1">
      <c r="A23" s="987">
        <v>1</v>
      </c>
      <c r="B23" s="929" t="s">
        <v>1486</v>
      </c>
      <c r="C23" s="929"/>
      <c r="D23" s="929"/>
      <c r="E23" s="929"/>
      <c r="F23" s="929"/>
      <c r="G23" s="929"/>
      <c r="H23" s="929"/>
      <c r="I23" s="929"/>
      <c r="J23" s="929"/>
      <c r="K23" s="929"/>
      <c r="L23" s="1031" t="s">
        <v>124</v>
      </c>
      <c r="M23" s="1131" t="s">
        <v>133</v>
      </c>
      <c r="N23" s="221" t="s">
        <v>351</v>
      </c>
      <c r="O23" s="1119"/>
      <c r="P23" s="1119"/>
      <c r="Q23" s="1119"/>
      <c r="R23" s="1119"/>
      <c r="S23" s="1119"/>
      <c r="T23" s="1119"/>
      <c r="U23" s="1119"/>
      <c r="V23" s="1119"/>
      <c r="W23" s="1119"/>
      <c r="X23" s="1119"/>
      <c r="Y23" s="1119"/>
      <c r="Z23" s="1119"/>
      <c r="AA23" s="1119"/>
      <c r="AB23" s="1119"/>
      <c r="AC23" s="1119"/>
      <c r="AD23" s="1119"/>
      <c r="AE23" s="1119"/>
      <c r="AF23" s="1119"/>
      <c r="AG23" s="1119"/>
      <c r="AH23" s="1119"/>
      <c r="AI23" s="1119"/>
      <c r="AJ23" s="1119"/>
      <c r="AK23" s="1119"/>
      <c r="AL23" s="1119"/>
      <c r="AM23" s="953"/>
    </row>
    <row r="24" spans="1:39" s="80" customFormat="1">
      <c r="A24" s="987">
        <v>1</v>
      </c>
      <c r="B24" s="929" t="s">
        <v>1487</v>
      </c>
      <c r="C24" s="929"/>
      <c r="D24" s="929"/>
      <c r="E24" s="929"/>
      <c r="F24" s="929"/>
      <c r="G24" s="929"/>
      <c r="H24" s="929"/>
      <c r="I24" s="929"/>
      <c r="J24" s="929"/>
      <c r="K24" s="929"/>
      <c r="L24" s="1031" t="s">
        <v>125</v>
      </c>
      <c r="M24" s="1131" t="s">
        <v>132</v>
      </c>
      <c r="N24" s="221" t="s">
        <v>351</v>
      </c>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953"/>
    </row>
    <row r="25" spans="1:39" s="80" customFormat="1" ht="22.5">
      <c r="A25" s="987">
        <v>1</v>
      </c>
      <c r="B25" s="929" t="s">
        <v>1494</v>
      </c>
      <c r="C25" s="929"/>
      <c r="D25" s="929"/>
      <c r="E25" s="929"/>
      <c r="F25" s="929"/>
      <c r="G25" s="929"/>
      <c r="H25" s="929"/>
      <c r="I25" s="929"/>
      <c r="J25" s="929"/>
      <c r="K25" s="929"/>
      <c r="L25" s="1031" t="s">
        <v>126</v>
      </c>
      <c r="M25" s="1131" t="s">
        <v>1391</v>
      </c>
      <c r="N25" s="221" t="s">
        <v>351</v>
      </c>
      <c r="O25" s="1119">
        <v>18</v>
      </c>
      <c r="P25" s="1119">
        <v>28.7</v>
      </c>
      <c r="Q25" s="1119">
        <v>28.7</v>
      </c>
      <c r="R25" s="1119">
        <v>8.8699999999999992</v>
      </c>
      <c r="S25" s="1119">
        <v>28</v>
      </c>
      <c r="T25" s="1119">
        <v>28</v>
      </c>
      <c r="U25" s="1119">
        <v>28</v>
      </c>
      <c r="V25" s="1119">
        <v>28</v>
      </c>
      <c r="W25" s="1119">
        <v>28</v>
      </c>
      <c r="X25" s="1119"/>
      <c r="Y25" s="1119"/>
      <c r="Z25" s="1119"/>
      <c r="AA25" s="1119"/>
      <c r="AB25" s="1119"/>
      <c r="AC25" s="1119">
        <v>28</v>
      </c>
      <c r="AD25" s="1119">
        <v>28</v>
      </c>
      <c r="AE25" s="1119">
        <v>28</v>
      </c>
      <c r="AF25" s="1119">
        <v>28</v>
      </c>
      <c r="AG25" s="1119">
        <v>28</v>
      </c>
      <c r="AH25" s="1119"/>
      <c r="AI25" s="1119"/>
      <c r="AJ25" s="1119"/>
      <c r="AK25" s="1119"/>
      <c r="AL25" s="1119"/>
      <c r="AM25" s="953"/>
    </row>
    <row r="26" spans="1:39">
      <c r="A26" s="987">
        <v>1</v>
      </c>
      <c r="B26" s="1022" t="s">
        <v>1495</v>
      </c>
      <c r="C26" s="1022"/>
      <c r="D26" s="1022"/>
      <c r="E26" s="1022"/>
      <c r="F26" s="1022"/>
      <c r="G26" s="1022"/>
      <c r="H26" s="1022"/>
      <c r="I26" s="1022"/>
      <c r="J26" s="1022"/>
      <c r="K26" s="1022"/>
      <c r="L26" s="1133">
        <v>9</v>
      </c>
      <c r="M26" s="1131" t="s">
        <v>415</v>
      </c>
      <c r="N26" s="221" t="s">
        <v>351</v>
      </c>
      <c r="O26" s="1135">
        <v>0</v>
      </c>
      <c r="P26" s="1135">
        <v>0</v>
      </c>
      <c r="Q26" s="1135">
        <v>0</v>
      </c>
      <c r="R26" s="1135">
        <v>0</v>
      </c>
      <c r="S26" s="1135">
        <v>0</v>
      </c>
      <c r="T26" s="1135">
        <v>0</v>
      </c>
      <c r="U26" s="1135">
        <v>0</v>
      </c>
      <c r="V26" s="1135">
        <v>0</v>
      </c>
      <c r="W26" s="1135">
        <v>0</v>
      </c>
      <c r="X26" s="1135">
        <v>0</v>
      </c>
      <c r="Y26" s="1135">
        <v>0</v>
      </c>
      <c r="Z26" s="1135">
        <v>0</v>
      </c>
      <c r="AA26" s="1135">
        <v>0</v>
      </c>
      <c r="AB26" s="1135">
        <v>0</v>
      </c>
      <c r="AC26" s="1135">
        <v>0</v>
      </c>
      <c r="AD26" s="1135">
        <v>0</v>
      </c>
      <c r="AE26" s="1135">
        <v>0</v>
      </c>
      <c r="AF26" s="1135">
        <v>0</v>
      </c>
      <c r="AG26" s="1135">
        <v>0</v>
      </c>
      <c r="AH26" s="1135">
        <v>0</v>
      </c>
      <c r="AI26" s="1135">
        <v>0</v>
      </c>
      <c r="AJ26" s="1135">
        <v>0</v>
      </c>
      <c r="AK26" s="1135">
        <v>0</v>
      </c>
      <c r="AL26" s="1135">
        <v>0</v>
      </c>
      <c r="AM26" s="953"/>
    </row>
    <row r="27" spans="1:39" ht="0.2" customHeight="1">
      <c r="A27" s="987">
        <v>1</v>
      </c>
      <c r="B27" s="1022"/>
      <c r="C27" s="1022"/>
      <c r="D27" s="1022"/>
      <c r="E27" s="1022"/>
      <c r="F27" s="1022"/>
      <c r="G27" s="1022"/>
      <c r="H27" s="1022"/>
      <c r="I27" s="1022"/>
      <c r="J27" s="1022"/>
      <c r="K27" s="1022"/>
      <c r="L27" s="1133">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1022"/>
      <c r="B28" s="1022"/>
      <c r="C28" s="1022"/>
      <c r="D28" s="1022"/>
      <c r="E28" s="1022"/>
      <c r="F28" s="1022"/>
      <c r="G28" s="1022"/>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row>
    <row r="29" spans="1:39" s="86" customFormat="1" ht="15" customHeight="1">
      <c r="A29" s="936"/>
      <c r="B29" s="936"/>
      <c r="C29" s="936"/>
      <c r="D29" s="936"/>
      <c r="E29" s="936"/>
      <c r="F29" s="936"/>
      <c r="G29" s="936"/>
      <c r="H29" s="936"/>
      <c r="I29" s="936"/>
      <c r="J29" s="936"/>
      <c r="K29" s="936"/>
      <c r="L29" s="968" t="s">
        <v>1425</v>
      </c>
      <c r="M29" s="968"/>
      <c r="N29" s="968"/>
      <c r="O29" s="968"/>
      <c r="P29" s="968"/>
      <c r="Q29" s="968"/>
      <c r="R29" s="968"/>
      <c r="S29" s="983"/>
      <c r="T29" s="983"/>
      <c r="U29" s="983"/>
      <c r="V29" s="983"/>
      <c r="W29" s="983"/>
      <c r="X29" s="983"/>
      <c r="Y29" s="983"/>
      <c r="Z29" s="983"/>
      <c r="AA29" s="983"/>
      <c r="AB29" s="983"/>
      <c r="AC29" s="983"/>
      <c r="AD29" s="983"/>
      <c r="AE29" s="983"/>
      <c r="AF29" s="983"/>
      <c r="AG29" s="983"/>
      <c r="AH29" s="983"/>
      <c r="AI29" s="983"/>
      <c r="AJ29" s="983"/>
      <c r="AK29" s="983"/>
      <c r="AL29" s="983"/>
      <c r="AM29" s="983"/>
    </row>
    <row r="30" spans="1:39" s="86" customFormat="1" ht="15" customHeight="1">
      <c r="A30" s="936"/>
      <c r="B30" s="936"/>
      <c r="C30" s="936"/>
      <c r="D30" s="936"/>
      <c r="E30" s="936"/>
      <c r="F30" s="936"/>
      <c r="G30" s="936"/>
      <c r="H30" s="936"/>
      <c r="I30" s="936"/>
      <c r="J30" s="936"/>
      <c r="K30" s="808"/>
      <c r="L30" s="984" t="s">
        <v>3026</v>
      </c>
      <c r="M30" s="985"/>
      <c r="N30" s="985"/>
      <c r="O30" s="985"/>
      <c r="P30" s="985"/>
      <c r="Q30" s="985"/>
      <c r="R30" s="985"/>
      <c r="S30" s="986"/>
      <c r="T30" s="986"/>
      <c r="U30" s="986"/>
      <c r="V30" s="986"/>
      <c r="W30" s="986"/>
      <c r="X30" s="986"/>
      <c r="Y30" s="986"/>
      <c r="Z30" s="986"/>
      <c r="AA30" s="986"/>
      <c r="AB30" s="986"/>
      <c r="AC30" s="986"/>
      <c r="AD30" s="986"/>
      <c r="AE30" s="986"/>
      <c r="AF30" s="986"/>
      <c r="AG30" s="986"/>
      <c r="AH30" s="986"/>
      <c r="AI30" s="986"/>
      <c r="AJ30" s="986"/>
      <c r="AK30" s="986"/>
      <c r="AL30" s="986"/>
      <c r="AM30" s="986"/>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36"/>
      <c r="B1" s="1136"/>
      <c r="C1" s="1136"/>
      <c r="D1" s="1136"/>
      <c r="E1" s="1136"/>
      <c r="F1" s="1136"/>
      <c r="G1" s="1136"/>
      <c r="H1" s="1136"/>
      <c r="I1" s="1136"/>
      <c r="J1" s="1136"/>
      <c r="K1" s="1136"/>
      <c r="L1" s="1136"/>
      <c r="M1" s="1136"/>
      <c r="N1" s="1136"/>
      <c r="O1" s="1136">
        <v>2022</v>
      </c>
      <c r="P1" s="1136">
        <v>2022</v>
      </c>
      <c r="Q1" s="1136">
        <v>2022</v>
      </c>
      <c r="R1" s="1136">
        <v>2022</v>
      </c>
      <c r="S1" s="1136">
        <v>2023</v>
      </c>
      <c r="T1" s="1136">
        <v>2023</v>
      </c>
      <c r="U1" s="936">
        <v>2024</v>
      </c>
      <c r="V1" s="936">
        <v>2025</v>
      </c>
      <c r="W1" s="936">
        <v>2026</v>
      </c>
      <c r="X1" s="936">
        <v>2027</v>
      </c>
      <c r="Y1" s="936">
        <v>2028</v>
      </c>
      <c r="Z1" s="936">
        <v>2029</v>
      </c>
      <c r="AA1" s="936">
        <v>2030</v>
      </c>
      <c r="AB1" s="936">
        <v>2031</v>
      </c>
      <c r="AC1" s="936">
        <v>2032</v>
      </c>
      <c r="AD1" s="936">
        <v>2033</v>
      </c>
      <c r="AE1" s="936">
        <v>2024</v>
      </c>
      <c r="AF1" s="936">
        <v>2025</v>
      </c>
      <c r="AG1" s="936">
        <v>2026</v>
      </c>
      <c r="AH1" s="936">
        <v>2027</v>
      </c>
      <c r="AI1" s="936">
        <v>2028</v>
      </c>
      <c r="AJ1" s="936">
        <v>2029</v>
      </c>
      <c r="AK1" s="936">
        <v>2030</v>
      </c>
      <c r="AL1" s="936">
        <v>2031</v>
      </c>
      <c r="AM1" s="936">
        <v>2032</v>
      </c>
      <c r="AN1" s="936">
        <v>2033</v>
      </c>
      <c r="AO1" s="1136"/>
    </row>
    <row r="2" spans="1:41" hidden="1">
      <c r="A2" s="1136"/>
      <c r="B2" s="1136"/>
      <c r="C2" s="1136"/>
      <c r="D2" s="1136"/>
      <c r="E2" s="1136"/>
      <c r="F2" s="1136"/>
      <c r="G2" s="1136"/>
      <c r="H2" s="1136"/>
      <c r="I2" s="1136"/>
      <c r="J2" s="1136"/>
      <c r="K2" s="1136"/>
      <c r="L2" s="1136"/>
      <c r="M2" s="1136"/>
      <c r="N2" s="1136"/>
      <c r="O2" s="1136" t="s">
        <v>1158</v>
      </c>
      <c r="P2" s="1136" t="s">
        <v>267</v>
      </c>
      <c r="Q2" s="1136" t="s">
        <v>417</v>
      </c>
      <c r="R2" s="1136" t="s">
        <v>418</v>
      </c>
      <c r="S2" s="1136" t="s">
        <v>1158</v>
      </c>
      <c r="T2" s="1136" t="s">
        <v>267</v>
      </c>
      <c r="U2" s="1136" t="s">
        <v>268</v>
      </c>
      <c r="V2" s="1136" t="s">
        <v>268</v>
      </c>
      <c r="W2" s="1136" t="s">
        <v>268</v>
      </c>
      <c r="X2" s="1136" t="s">
        <v>268</v>
      </c>
      <c r="Y2" s="1136" t="s">
        <v>268</v>
      </c>
      <c r="Z2" s="1136" t="s">
        <v>268</v>
      </c>
      <c r="AA2" s="1136" t="s">
        <v>268</v>
      </c>
      <c r="AB2" s="1136" t="s">
        <v>268</v>
      </c>
      <c r="AC2" s="1136" t="s">
        <v>268</v>
      </c>
      <c r="AD2" s="1136" t="s">
        <v>268</v>
      </c>
      <c r="AE2" s="1136" t="s">
        <v>267</v>
      </c>
      <c r="AF2" s="1136" t="s">
        <v>267</v>
      </c>
      <c r="AG2" s="1136" t="s">
        <v>267</v>
      </c>
      <c r="AH2" s="1136" t="s">
        <v>267</v>
      </c>
      <c r="AI2" s="1136" t="s">
        <v>267</v>
      </c>
      <c r="AJ2" s="1136" t="s">
        <v>267</v>
      </c>
      <c r="AK2" s="1136" t="s">
        <v>267</v>
      </c>
      <c r="AL2" s="1136" t="s">
        <v>267</v>
      </c>
      <c r="AM2" s="1136" t="s">
        <v>267</v>
      </c>
      <c r="AN2" s="1136" t="s">
        <v>267</v>
      </c>
      <c r="AO2" s="1136"/>
    </row>
    <row r="3" spans="1:41" hidden="1">
      <c r="A3" s="1136"/>
      <c r="B3" s="1136"/>
      <c r="C3" s="1136"/>
      <c r="D3" s="1136"/>
      <c r="E3" s="1136"/>
      <c r="F3" s="1136"/>
      <c r="G3" s="1136"/>
      <c r="H3" s="1136"/>
      <c r="I3" s="1136"/>
      <c r="J3" s="1136"/>
      <c r="K3" s="1136"/>
      <c r="L3" s="1136"/>
      <c r="M3" s="1136"/>
      <c r="N3" s="1136"/>
      <c r="O3" s="1136"/>
      <c r="P3" s="1136"/>
      <c r="Q3" s="1136"/>
      <c r="R3" s="1136"/>
      <c r="S3" s="1136"/>
      <c r="T3" s="1136"/>
      <c r="U3" s="936"/>
      <c r="V3" s="936"/>
      <c r="W3" s="936"/>
      <c r="X3" s="936"/>
      <c r="Y3" s="936"/>
      <c r="Z3" s="936"/>
      <c r="AA3" s="936"/>
      <c r="AB3" s="936"/>
      <c r="AC3" s="936"/>
      <c r="AD3" s="936"/>
      <c r="AE3" s="936"/>
      <c r="AF3" s="936"/>
      <c r="AG3" s="936"/>
      <c r="AH3" s="936"/>
      <c r="AI3" s="936"/>
      <c r="AJ3" s="936"/>
      <c r="AK3" s="936"/>
      <c r="AL3" s="936"/>
      <c r="AM3" s="936"/>
      <c r="AN3" s="936"/>
      <c r="AO3" s="1136"/>
    </row>
    <row r="4" spans="1:41" hidden="1">
      <c r="A4" s="1136"/>
      <c r="B4" s="1136"/>
      <c r="C4" s="1136"/>
      <c r="D4" s="1136"/>
      <c r="E4" s="1136"/>
      <c r="F4" s="1136"/>
      <c r="G4" s="1136"/>
      <c r="H4" s="1136"/>
      <c r="I4" s="1136"/>
      <c r="J4" s="1136"/>
      <c r="K4" s="1136"/>
      <c r="L4" s="1136"/>
      <c r="M4" s="1136"/>
      <c r="N4" s="1136"/>
      <c r="O4" s="1136"/>
      <c r="P4" s="1136"/>
      <c r="Q4" s="1136"/>
      <c r="R4" s="1136"/>
      <c r="S4" s="1136"/>
      <c r="T4" s="1136"/>
      <c r="U4" s="936"/>
      <c r="V4" s="936"/>
      <c r="W4" s="936"/>
      <c r="X4" s="936"/>
      <c r="Y4" s="936"/>
      <c r="Z4" s="936"/>
      <c r="AA4" s="936"/>
      <c r="AB4" s="936"/>
      <c r="AC4" s="936"/>
      <c r="AD4" s="936"/>
      <c r="AE4" s="936"/>
      <c r="AF4" s="936"/>
      <c r="AG4" s="936"/>
      <c r="AH4" s="936"/>
      <c r="AI4" s="936"/>
      <c r="AJ4" s="936"/>
      <c r="AK4" s="936"/>
      <c r="AL4" s="936"/>
      <c r="AM4" s="936"/>
      <c r="AN4" s="936"/>
      <c r="AO4" s="1136"/>
    </row>
    <row r="5" spans="1:41" hidden="1">
      <c r="A5" s="1136"/>
      <c r="B5" s="1136"/>
      <c r="C5" s="1136"/>
      <c r="D5" s="1136"/>
      <c r="E5" s="1136"/>
      <c r="F5" s="1136"/>
      <c r="G5" s="1136"/>
      <c r="H5" s="1136"/>
      <c r="I5" s="1136"/>
      <c r="J5" s="1136"/>
      <c r="K5" s="1136"/>
      <c r="L5" s="1136"/>
      <c r="M5" s="1136"/>
      <c r="N5" s="1136"/>
      <c r="O5" s="1136"/>
      <c r="P5" s="1136"/>
      <c r="Q5" s="1136"/>
      <c r="R5" s="1136"/>
      <c r="S5" s="1136"/>
      <c r="T5" s="1136"/>
      <c r="U5" s="936"/>
      <c r="V5" s="936"/>
      <c r="W5" s="936"/>
      <c r="X5" s="936"/>
      <c r="Y5" s="936"/>
      <c r="Z5" s="936"/>
      <c r="AA5" s="936"/>
      <c r="AB5" s="936"/>
      <c r="AC5" s="936"/>
      <c r="AD5" s="936"/>
      <c r="AE5" s="936"/>
      <c r="AF5" s="936"/>
      <c r="AG5" s="936"/>
      <c r="AH5" s="936"/>
      <c r="AI5" s="936"/>
      <c r="AJ5" s="936"/>
      <c r="AK5" s="936"/>
      <c r="AL5" s="936"/>
      <c r="AM5" s="936"/>
      <c r="AN5" s="936"/>
      <c r="AO5" s="1136"/>
    </row>
    <row r="6" spans="1:41" hidden="1">
      <c r="A6" s="1136"/>
      <c r="B6" s="1136"/>
      <c r="C6" s="1136"/>
      <c r="D6" s="1136"/>
      <c r="E6" s="1136"/>
      <c r="F6" s="1136"/>
      <c r="G6" s="1136"/>
      <c r="H6" s="1136"/>
      <c r="I6" s="1136"/>
      <c r="J6" s="1136"/>
      <c r="K6" s="1136"/>
      <c r="L6" s="1136"/>
      <c r="M6" s="1136"/>
      <c r="N6" s="1136"/>
      <c r="O6" s="1136"/>
      <c r="P6" s="1136"/>
      <c r="Q6" s="1136"/>
      <c r="R6" s="1136"/>
      <c r="S6" s="1136"/>
      <c r="T6" s="1136"/>
      <c r="U6" s="936"/>
      <c r="V6" s="936"/>
      <c r="W6" s="936"/>
      <c r="X6" s="936"/>
      <c r="Y6" s="936"/>
      <c r="Z6" s="936"/>
      <c r="AA6" s="936"/>
      <c r="AB6" s="936"/>
      <c r="AC6" s="936"/>
      <c r="AD6" s="936"/>
      <c r="AE6" s="936"/>
      <c r="AF6" s="936"/>
      <c r="AG6" s="936"/>
      <c r="AH6" s="936"/>
      <c r="AI6" s="936"/>
      <c r="AJ6" s="936"/>
      <c r="AK6" s="936"/>
      <c r="AL6" s="936"/>
      <c r="AM6" s="936"/>
      <c r="AN6" s="936"/>
      <c r="AO6" s="1136"/>
    </row>
    <row r="7" spans="1:41" hidden="1">
      <c r="A7" s="1136"/>
      <c r="B7" s="1136"/>
      <c r="C7" s="1136"/>
      <c r="D7" s="1136"/>
      <c r="E7" s="1136"/>
      <c r="F7" s="1136"/>
      <c r="G7" s="1136"/>
      <c r="H7" s="1136"/>
      <c r="I7" s="1136"/>
      <c r="J7" s="1136"/>
      <c r="K7" s="1136"/>
      <c r="L7" s="1136"/>
      <c r="M7" s="1136"/>
      <c r="N7" s="1136"/>
      <c r="O7" s="1136"/>
      <c r="P7" s="1136"/>
      <c r="Q7" s="1136"/>
      <c r="R7" s="1136"/>
      <c r="S7" s="1136"/>
      <c r="T7" s="1136"/>
      <c r="U7" s="888" t="b">
        <v>1</v>
      </c>
      <c r="V7" s="888" t="b">
        <v>1</v>
      </c>
      <c r="W7" s="888" t="b">
        <v>1</v>
      </c>
      <c r="X7" s="888" t="b">
        <v>1</v>
      </c>
      <c r="Y7" s="888" t="b">
        <v>1</v>
      </c>
      <c r="Z7" s="888" t="b">
        <v>0</v>
      </c>
      <c r="AA7" s="888" t="b">
        <v>0</v>
      </c>
      <c r="AB7" s="888" t="b">
        <v>0</v>
      </c>
      <c r="AC7" s="888" t="b">
        <v>0</v>
      </c>
      <c r="AD7" s="888" t="b">
        <v>0</v>
      </c>
      <c r="AE7" s="888" t="b">
        <v>1</v>
      </c>
      <c r="AF7" s="888" t="b">
        <v>1</v>
      </c>
      <c r="AG7" s="888" t="b">
        <v>1</v>
      </c>
      <c r="AH7" s="888" t="b">
        <v>1</v>
      </c>
      <c r="AI7" s="888" t="b">
        <v>1</v>
      </c>
      <c r="AJ7" s="888" t="b">
        <v>0</v>
      </c>
      <c r="AK7" s="888" t="b">
        <v>0</v>
      </c>
      <c r="AL7" s="888" t="b">
        <v>0</v>
      </c>
      <c r="AM7" s="888" t="b">
        <v>0</v>
      </c>
      <c r="AN7" s="888" t="b">
        <v>0</v>
      </c>
      <c r="AO7" s="1136"/>
    </row>
    <row r="8" spans="1:41" hidden="1">
      <c r="A8" s="1136"/>
      <c r="B8" s="1136"/>
      <c r="C8" s="1136"/>
      <c r="D8" s="1136"/>
      <c r="E8" s="1136"/>
      <c r="F8" s="1136"/>
      <c r="G8" s="1136"/>
      <c r="H8" s="1136"/>
      <c r="I8" s="1136"/>
      <c r="J8" s="1136"/>
      <c r="K8" s="1136"/>
      <c r="L8" s="1136"/>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c r="AJ8" s="1136"/>
      <c r="AK8" s="1136"/>
      <c r="AL8" s="1136"/>
      <c r="AM8" s="1136"/>
      <c r="AN8" s="1136"/>
      <c r="AO8" s="1136"/>
    </row>
    <row r="9" spans="1:41" hidden="1">
      <c r="A9" s="1136"/>
      <c r="B9" s="1136"/>
      <c r="C9" s="1136"/>
      <c r="D9" s="1136"/>
      <c r="E9" s="1136"/>
      <c r="F9" s="1136"/>
      <c r="G9" s="1136"/>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6"/>
      <c r="AK9" s="1136"/>
      <c r="AL9" s="1136"/>
      <c r="AM9" s="1136"/>
      <c r="AN9" s="1136"/>
      <c r="AO9" s="1136"/>
    </row>
    <row r="10" spans="1:41" hidden="1">
      <c r="A10" s="1136"/>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c r="AJ10" s="1136"/>
      <c r="AK10" s="1136"/>
      <c r="AL10" s="1136"/>
      <c r="AM10" s="1136"/>
      <c r="AN10" s="1136"/>
      <c r="AO10" s="1136"/>
    </row>
    <row r="11" spans="1:41" s="99" customFormat="1" ht="15" hidden="1" customHeight="1">
      <c r="A11" s="1137"/>
      <c r="B11" s="1137"/>
      <c r="C11" s="1137"/>
      <c r="D11" s="1137"/>
      <c r="E11" s="1137"/>
      <c r="F11" s="1137"/>
      <c r="G11" s="1137"/>
      <c r="H11" s="1137"/>
      <c r="I11" s="1137"/>
      <c r="J11" s="1137"/>
      <c r="K11" s="1137"/>
      <c r="L11" s="1137"/>
      <c r="M11" s="1138"/>
      <c r="N11" s="1137"/>
      <c r="O11" s="1137"/>
      <c r="P11" s="1137"/>
      <c r="Q11" s="1137"/>
      <c r="R11" s="1137"/>
      <c r="S11" s="1137"/>
      <c r="T11" s="1137"/>
      <c r="U11" s="1137"/>
      <c r="V11" s="1137"/>
      <c r="W11" s="1137"/>
      <c r="X11" s="1137"/>
      <c r="Y11" s="1137"/>
      <c r="Z11" s="1137"/>
      <c r="AA11" s="1137"/>
      <c r="AB11" s="1137"/>
      <c r="AC11" s="1137"/>
      <c r="AD11" s="1137"/>
      <c r="AE11" s="1137"/>
      <c r="AF11" s="1137"/>
      <c r="AG11" s="1137"/>
      <c r="AH11" s="1137"/>
      <c r="AI11" s="1137"/>
      <c r="AJ11" s="1137"/>
      <c r="AK11" s="1137"/>
      <c r="AL11" s="1137"/>
      <c r="AM11" s="1137"/>
      <c r="AN11" s="1137"/>
      <c r="AO11" s="1137"/>
    </row>
    <row r="12" spans="1:41" s="99" customFormat="1" ht="20.100000000000001" customHeight="1">
      <c r="A12" s="1137"/>
      <c r="B12" s="1137"/>
      <c r="C12" s="1137"/>
      <c r="D12" s="1137"/>
      <c r="E12" s="1137"/>
      <c r="F12" s="1137"/>
      <c r="G12" s="1137"/>
      <c r="H12" s="1137"/>
      <c r="I12" s="1137"/>
      <c r="J12" s="1137"/>
      <c r="K12" s="1137"/>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7"/>
      <c r="B13" s="1137"/>
      <c r="C13" s="1137"/>
      <c r="D13" s="1137"/>
      <c r="E13" s="1137"/>
      <c r="F13" s="1137"/>
      <c r="G13" s="1137"/>
      <c r="H13" s="1137"/>
      <c r="I13" s="1137"/>
      <c r="J13" s="1137"/>
      <c r="K13" s="1137"/>
      <c r="L13" s="1137"/>
      <c r="M13" s="1137"/>
      <c r="N13" s="1137"/>
      <c r="O13" s="1137"/>
      <c r="P13" s="1137"/>
      <c r="Q13" s="1137"/>
      <c r="R13" s="1137"/>
      <c r="S13" s="1137"/>
      <c r="T13" s="1137"/>
      <c r="U13" s="1137"/>
      <c r="V13" s="1137"/>
      <c r="W13" s="1137"/>
      <c r="X13" s="1137"/>
      <c r="Y13" s="1137"/>
      <c r="Z13" s="1137"/>
      <c r="AA13" s="1137"/>
      <c r="AB13" s="1137"/>
      <c r="AC13" s="1137"/>
      <c r="AD13" s="1137"/>
      <c r="AE13" s="1137"/>
      <c r="AF13" s="1137"/>
      <c r="AG13" s="1137"/>
      <c r="AH13" s="1137"/>
      <c r="AI13" s="1137"/>
      <c r="AJ13" s="1137"/>
      <c r="AK13" s="1137"/>
      <c r="AL13" s="1137"/>
      <c r="AM13" s="1137"/>
      <c r="AN13" s="1137"/>
      <c r="AO13" s="1137"/>
    </row>
    <row r="14" spans="1:41" s="99" customFormat="1" ht="22.5" hidden="1" customHeight="1">
      <c r="A14" s="1137"/>
      <c r="B14" s="1137"/>
      <c r="C14" s="1137"/>
      <c r="D14" s="1137"/>
      <c r="E14" s="1137"/>
      <c r="F14" s="1137"/>
      <c r="G14" s="1137"/>
      <c r="H14" s="1137"/>
      <c r="I14" s="1137"/>
      <c r="J14" s="1137"/>
      <c r="K14" s="1137"/>
      <c r="L14" s="1139" t="s">
        <v>1279</v>
      </c>
      <c r="M14" s="1139"/>
      <c r="N14" s="1140" t="s">
        <v>21</v>
      </c>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row>
    <row r="15" spans="1:41" s="99" customFormat="1" ht="11.25" customHeight="1">
      <c r="A15" s="1137"/>
      <c r="B15" s="1137"/>
      <c r="C15" s="1137"/>
      <c r="D15" s="1137"/>
      <c r="E15" s="1137"/>
      <c r="F15" s="1137"/>
      <c r="G15" s="1137"/>
      <c r="H15" s="1137"/>
      <c r="I15" s="1137"/>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7"/>
      <c r="AL15" s="1137"/>
      <c r="AM15" s="1137"/>
      <c r="AN15" s="1137"/>
      <c r="AO15" s="1137"/>
    </row>
    <row r="16" spans="1:41" s="99" customFormat="1" ht="15" customHeight="1">
      <c r="A16" s="1137"/>
      <c r="B16" s="1137"/>
      <c r="C16" s="1137"/>
      <c r="D16" s="1137"/>
      <c r="E16" s="1137"/>
      <c r="F16" s="1137"/>
      <c r="G16" s="1137"/>
      <c r="H16" s="1137"/>
      <c r="I16" s="1137"/>
      <c r="J16" s="1137"/>
      <c r="K16" s="1137"/>
      <c r="L16" s="903" t="s">
        <v>16</v>
      </c>
      <c r="M16" s="1141" t="s">
        <v>416</v>
      </c>
      <c r="N16" s="1141" t="s">
        <v>135</v>
      </c>
      <c r="O16" s="1142" t="s">
        <v>3037</v>
      </c>
      <c r="P16" s="1142" t="s">
        <v>3037</v>
      </c>
      <c r="Q16" s="1142" t="s">
        <v>3037</v>
      </c>
      <c r="R16" s="1142" t="s">
        <v>3037</v>
      </c>
      <c r="S16" s="1143" t="s">
        <v>3038</v>
      </c>
      <c r="T16" s="1143" t="s">
        <v>3038</v>
      </c>
      <c r="U16" s="942" t="s">
        <v>3039</v>
      </c>
      <c r="V16" s="942" t="s">
        <v>3079</v>
      </c>
      <c r="W16" s="942" t="s">
        <v>3080</v>
      </c>
      <c r="X16" s="942" t="s">
        <v>3081</v>
      </c>
      <c r="Y16" s="942" t="s">
        <v>3082</v>
      </c>
      <c r="Z16" s="942" t="s">
        <v>3083</v>
      </c>
      <c r="AA16" s="942" t="s">
        <v>3084</v>
      </c>
      <c r="AB16" s="942" t="s">
        <v>3085</v>
      </c>
      <c r="AC16" s="942" t="s">
        <v>3086</v>
      </c>
      <c r="AD16" s="942" t="s">
        <v>3087</v>
      </c>
      <c r="AE16" s="942" t="s">
        <v>3039</v>
      </c>
      <c r="AF16" s="942" t="s">
        <v>3079</v>
      </c>
      <c r="AG16" s="942" t="s">
        <v>3080</v>
      </c>
      <c r="AH16" s="942" t="s">
        <v>3081</v>
      </c>
      <c r="AI16" s="942" t="s">
        <v>3082</v>
      </c>
      <c r="AJ16" s="942" t="s">
        <v>3083</v>
      </c>
      <c r="AK16" s="942" t="s">
        <v>3084</v>
      </c>
      <c r="AL16" s="942" t="s">
        <v>3085</v>
      </c>
      <c r="AM16" s="942" t="s">
        <v>3086</v>
      </c>
      <c r="AN16" s="942" t="s">
        <v>3087</v>
      </c>
      <c r="AO16" s="1144" t="s">
        <v>304</v>
      </c>
    </row>
    <row r="17" spans="1:41" s="100" customFormat="1" ht="126" customHeight="1">
      <c r="A17" s="1145"/>
      <c r="B17" s="1145"/>
      <c r="C17" s="1145"/>
      <c r="D17" s="1145"/>
      <c r="E17" s="1145"/>
      <c r="F17" s="1145"/>
      <c r="G17" s="1145"/>
      <c r="H17" s="1145"/>
      <c r="I17" s="1145"/>
      <c r="J17" s="1145"/>
      <c r="K17" s="1145"/>
      <c r="L17" s="903"/>
      <c r="M17" s="1141"/>
      <c r="N17" s="1141"/>
      <c r="O17" s="1142" t="s">
        <v>1158</v>
      </c>
      <c r="P17" s="1146" t="s">
        <v>267</v>
      </c>
      <c r="Q17" s="1146" t="s">
        <v>417</v>
      </c>
      <c r="R17" s="1146" t="s">
        <v>418</v>
      </c>
      <c r="S17" s="1146" t="s">
        <v>1158</v>
      </c>
      <c r="T17" s="1147" t="s">
        <v>267</v>
      </c>
      <c r="U17" s="945" t="s">
        <v>268</v>
      </c>
      <c r="V17" s="945" t="s">
        <v>268</v>
      </c>
      <c r="W17" s="945" t="s">
        <v>268</v>
      </c>
      <c r="X17" s="945" t="s">
        <v>268</v>
      </c>
      <c r="Y17" s="945" t="s">
        <v>268</v>
      </c>
      <c r="Z17" s="945" t="s">
        <v>268</v>
      </c>
      <c r="AA17" s="945" t="s">
        <v>268</v>
      </c>
      <c r="AB17" s="945" t="s">
        <v>268</v>
      </c>
      <c r="AC17" s="945" t="s">
        <v>268</v>
      </c>
      <c r="AD17" s="945" t="s">
        <v>268</v>
      </c>
      <c r="AE17" s="945" t="s">
        <v>267</v>
      </c>
      <c r="AF17" s="945" t="s">
        <v>267</v>
      </c>
      <c r="AG17" s="945" t="s">
        <v>267</v>
      </c>
      <c r="AH17" s="945" t="s">
        <v>267</v>
      </c>
      <c r="AI17" s="945" t="s">
        <v>267</v>
      </c>
      <c r="AJ17" s="945" t="s">
        <v>267</v>
      </c>
      <c r="AK17" s="945" t="s">
        <v>267</v>
      </c>
      <c r="AL17" s="945" t="s">
        <v>267</v>
      </c>
      <c r="AM17" s="945" t="s">
        <v>267</v>
      </c>
      <c r="AN17" s="945" t="s">
        <v>267</v>
      </c>
      <c r="AO17" s="1144"/>
    </row>
    <row r="18" spans="1:41" s="267" customFormat="1" ht="22.5" hidden="1">
      <c r="A18" s="1148"/>
      <c r="B18" s="1136" t="b">
        <v>0</v>
      </c>
      <c r="C18" s="1136" t="s">
        <v>1480</v>
      </c>
      <c r="D18" s="1149"/>
      <c r="E18" s="1149"/>
      <c r="F18" s="1149"/>
      <c r="G18" s="1149"/>
      <c r="H18" s="1149"/>
      <c r="I18" s="1149"/>
      <c r="J18" s="1149"/>
      <c r="K18" s="1149"/>
      <c r="L18" s="265">
        <v>1</v>
      </c>
      <c r="M18" s="260" t="s">
        <v>419</v>
      </c>
      <c r="N18" s="266" t="s">
        <v>351</v>
      </c>
      <c r="O18" s="1150">
        <v>0</v>
      </c>
      <c r="P18" s="1150">
        <v>0</v>
      </c>
      <c r="Q18" s="1150">
        <v>0</v>
      </c>
      <c r="R18" s="1150">
        <v>0</v>
      </c>
      <c r="S18" s="1150">
        <v>0</v>
      </c>
      <c r="T18" s="1150">
        <v>0</v>
      </c>
      <c r="U18" s="1150">
        <v>0</v>
      </c>
      <c r="V18" s="1150">
        <v>0</v>
      </c>
      <c r="W18" s="1150">
        <v>0</v>
      </c>
      <c r="X18" s="1150">
        <v>0</v>
      </c>
      <c r="Y18" s="1150">
        <v>0</v>
      </c>
      <c r="Z18" s="1150">
        <v>0</v>
      </c>
      <c r="AA18" s="1150">
        <v>0</v>
      </c>
      <c r="AB18" s="1150">
        <v>0</v>
      </c>
      <c r="AC18" s="1150">
        <v>0</v>
      </c>
      <c r="AD18" s="1150">
        <v>0</v>
      </c>
      <c r="AE18" s="1150">
        <v>0</v>
      </c>
      <c r="AF18" s="1150">
        <v>0</v>
      </c>
      <c r="AG18" s="1150">
        <v>0</v>
      </c>
      <c r="AH18" s="1150">
        <v>0</v>
      </c>
      <c r="AI18" s="1150">
        <v>0</v>
      </c>
      <c r="AJ18" s="1150">
        <v>0</v>
      </c>
      <c r="AK18" s="1150">
        <v>0</v>
      </c>
      <c r="AL18" s="1150">
        <v>0</v>
      </c>
      <c r="AM18" s="1150">
        <v>0</v>
      </c>
      <c r="AN18" s="1150">
        <v>0</v>
      </c>
      <c r="AO18" s="953"/>
    </row>
    <row r="19" spans="1:41" hidden="1">
      <c r="A19" s="1148"/>
      <c r="B19" s="1136" t="b">
        <v>0</v>
      </c>
      <c r="C19" s="1136" t="s">
        <v>1491</v>
      </c>
      <c r="D19" s="1136"/>
      <c r="E19" s="1136"/>
      <c r="F19" s="1136"/>
      <c r="G19" s="1136"/>
      <c r="H19" s="1136"/>
      <c r="I19" s="1136"/>
      <c r="J19" s="1136"/>
      <c r="K19" s="1136"/>
      <c r="L19" s="262" t="s">
        <v>149</v>
      </c>
      <c r="M19" s="263" t="s">
        <v>420</v>
      </c>
      <c r="N19" s="259" t="s">
        <v>351</v>
      </c>
      <c r="O19" s="1151">
        <v>0</v>
      </c>
      <c r="P19" s="1151">
        <v>0</v>
      </c>
      <c r="Q19" s="1151">
        <v>0</v>
      </c>
      <c r="R19" s="1151">
        <v>0</v>
      </c>
      <c r="S19" s="1151">
        <v>0</v>
      </c>
      <c r="T19" s="1151">
        <v>0</v>
      </c>
      <c r="U19" s="1151">
        <v>0</v>
      </c>
      <c r="V19" s="1151">
        <v>0</v>
      </c>
      <c r="W19" s="1151">
        <v>0</v>
      </c>
      <c r="X19" s="1151">
        <v>0</v>
      </c>
      <c r="Y19" s="1151">
        <v>0</v>
      </c>
      <c r="Z19" s="1151">
        <v>0</v>
      </c>
      <c r="AA19" s="1151">
        <v>0</v>
      </c>
      <c r="AB19" s="1151">
        <v>0</v>
      </c>
      <c r="AC19" s="1151">
        <v>0</v>
      </c>
      <c r="AD19" s="1151">
        <v>0</v>
      </c>
      <c r="AE19" s="1151">
        <v>0</v>
      </c>
      <c r="AF19" s="1151">
        <v>0</v>
      </c>
      <c r="AG19" s="1151">
        <v>0</v>
      </c>
      <c r="AH19" s="1151">
        <v>0</v>
      </c>
      <c r="AI19" s="1151">
        <v>0</v>
      </c>
      <c r="AJ19" s="1151">
        <v>0</v>
      </c>
      <c r="AK19" s="1151">
        <v>0</v>
      </c>
      <c r="AL19" s="1151">
        <v>0</v>
      </c>
      <c r="AM19" s="1151">
        <v>0</v>
      </c>
      <c r="AN19" s="1151">
        <v>0</v>
      </c>
      <c r="AO19" s="953"/>
    </row>
    <row r="20" spans="1:41" hidden="1">
      <c r="A20" s="1148"/>
      <c r="B20" s="1136" t="b">
        <v>0</v>
      </c>
      <c r="C20" s="1136" t="s">
        <v>1567</v>
      </c>
      <c r="D20" s="1136"/>
      <c r="E20" s="1136"/>
      <c r="F20" s="1136"/>
      <c r="G20" s="1136"/>
      <c r="H20" s="1136"/>
      <c r="I20" s="1136"/>
      <c r="J20" s="1136"/>
      <c r="K20" s="1136"/>
      <c r="L20" s="262" t="s">
        <v>393</v>
      </c>
      <c r="M20" s="264" t="s">
        <v>421</v>
      </c>
      <c r="N20" s="259" t="s">
        <v>351</v>
      </c>
      <c r="O20" s="1152"/>
      <c r="P20" s="1152"/>
      <c r="Q20" s="1152"/>
      <c r="R20" s="1152"/>
      <c r="S20" s="1152"/>
      <c r="T20" s="1152"/>
      <c r="U20" s="1152"/>
      <c r="V20" s="1152"/>
      <c r="W20" s="1152"/>
      <c r="X20" s="1152"/>
      <c r="Y20" s="1152"/>
      <c r="Z20" s="1152"/>
      <c r="AA20" s="1152"/>
      <c r="AB20" s="1152"/>
      <c r="AC20" s="1152"/>
      <c r="AD20" s="1152"/>
      <c r="AE20" s="1152"/>
      <c r="AF20" s="1152"/>
      <c r="AG20" s="1152"/>
      <c r="AH20" s="1152"/>
      <c r="AI20" s="1152"/>
      <c r="AJ20" s="1152"/>
      <c r="AK20" s="1152"/>
      <c r="AL20" s="1152"/>
      <c r="AM20" s="1152"/>
      <c r="AN20" s="1152"/>
      <c r="AO20" s="953"/>
    </row>
    <row r="21" spans="1:41" hidden="1">
      <c r="A21" s="1148"/>
      <c r="B21" s="1136" t="b">
        <v>0</v>
      </c>
      <c r="C21" s="1136" t="s">
        <v>1568</v>
      </c>
      <c r="D21" s="1136"/>
      <c r="E21" s="1136"/>
      <c r="F21" s="1136"/>
      <c r="G21" s="1136"/>
      <c r="H21" s="1136"/>
      <c r="I21" s="1136"/>
      <c r="J21" s="1136"/>
      <c r="K21" s="1136"/>
      <c r="L21" s="262" t="s">
        <v>395</v>
      </c>
      <c r="M21" s="264" t="s">
        <v>1093</v>
      </c>
      <c r="N21" s="259" t="s">
        <v>351</v>
      </c>
      <c r="O21" s="1152"/>
      <c r="P21" s="1152"/>
      <c r="Q21" s="1152"/>
      <c r="R21" s="1152"/>
      <c r="S21" s="1152"/>
      <c r="T21" s="1152"/>
      <c r="U21" s="1152"/>
      <c r="V21" s="1152"/>
      <c r="W21" s="1152"/>
      <c r="X21" s="1152"/>
      <c r="Y21" s="1152"/>
      <c r="Z21" s="1152"/>
      <c r="AA21" s="1152"/>
      <c r="AB21" s="1152"/>
      <c r="AC21" s="1152"/>
      <c r="AD21" s="1152"/>
      <c r="AE21" s="1152"/>
      <c r="AF21" s="1152"/>
      <c r="AG21" s="1152"/>
      <c r="AH21" s="1152"/>
      <c r="AI21" s="1152"/>
      <c r="AJ21" s="1152"/>
      <c r="AK21" s="1152"/>
      <c r="AL21" s="1152"/>
      <c r="AM21" s="1152"/>
      <c r="AN21" s="1152"/>
      <c r="AO21" s="953"/>
    </row>
    <row r="22" spans="1:41" hidden="1">
      <c r="A22" s="1148"/>
      <c r="B22" s="1136" t="b">
        <v>0</v>
      </c>
      <c r="C22" s="1136" t="s">
        <v>1571</v>
      </c>
      <c r="D22" s="1136"/>
      <c r="E22" s="1136"/>
      <c r="F22" s="1136"/>
      <c r="G22" s="1136"/>
      <c r="H22" s="1136"/>
      <c r="I22" s="1136"/>
      <c r="J22" s="1136"/>
      <c r="K22" s="1136"/>
      <c r="L22" s="262" t="s">
        <v>1055</v>
      </c>
      <c r="M22" s="264" t="s">
        <v>422</v>
      </c>
      <c r="N22" s="259" t="s">
        <v>351</v>
      </c>
      <c r="O22" s="1152"/>
      <c r="P22" s="1152"/>
      <c r="Q22" s="1152"/>
      <c r="R22" s="1152"/>
      <c r="S22" s="1152"/>
      <c r="T22" s="1152"/>
      <c r="U22" s="1152"/>
      <c r="V22" s="1152"/>
      <c r="W22" s="1152"/>
      <c r="X22" s="1152"/>
      <c r="Y22" s="1152"/>
      <c r="Z22" s="1152"/>
      <c r="AA22" s="1152"/>
      <c r="AB22" s="1152"/>
      <c r="AC22" s="1152"/>
      <c r="AD22" s="1152"/>
      <c r="AE22" s="1152"/>
      <c r="AF22" s="1152"/>
      <c r="AG22" s="1152"/>
      <c r="AH22" s="1152"/>
      <c r="AI22" s="1152"/>
      <c r="AJ22" s="1152"/>
      <c r="AK22" s="1152"/>
      <c r="AL22" s="1152"/>
      <c r="AM22" s="1152"/>
      <c r="AN22" s="1152"/>
      <c r="AO22" s="953"/>
    </row>
    <row r="23" spans="1:41" hidden="1">
      <c r="A23" s="1148"/>
      <c r="B23" s="1136" t="b">
        <v>0</v>
      </c>
      <c r="C23" s="1136" t="s">
        <v>1572</v>
      </c>
      <c r="D23" s="1136"/>
      <c r="E23" s="1136"/>
      <c r="F23" s="1136"/>
      <c r="G23" s="1136"/>
      <c r="H23" s="1136"/>
      <c r="I23" s="1136"/>
      <c r="J23" s="1136"/>
      <c r="K23" s="1136"/>
      <c r="L23" s="262" t="s">
        <v>1056</v>
      </c>
      <c r="M23" s="264" t="s">
        <v>423</v>
      </c>
      <c r="N23" s="259" t="s">
        <v>351</v>
      </c>
      <c r="O23" s="1152"/>
      <c r="P23" s="1152"/>
      <c r="Q23" s="1152"/>
      <c r="R23" s="1152"/>
      <c r="S23" s="1152"/>
      <c r="T23" s="1152"/>
      <c r="U23" s="1152"/>
      <c r="V23" s="1152"/>
      <c r="W23" s="1152"/>
      <c r="X23" s="1152"/>
      <c r="Y23" s="1152"/>
      <c r="Z23" s="1152"/>
      <c r="AA23" s="1152"/>
      <c r="AB23" s="1152"/>
      <c r="AC23" s="1152"/>
      <c r="AD23" s="1152"/>
      <c r="AE23" s="1152"/>
      <c r="AF23" s="1152"/>
      <c r="AG23" s="1152"/>
      <c r="AH23" s="1152"/>
      <c r="AI23" s="1152"/>
      <c r="AJ23" s="1152"/>
      <c r="AK23" s="1152"/>
      <c r="AL23" s="1152"/>
      <c r="AM23" s="1152"/>
      <c r="AN23" s="1152"/>
      <c r="AO23" s="953"/>
    </row>
    <row r="24" spans="1:41" hidden="1">
      <c r="A24" s="1148"/>
      <c r="B24" s="1136" t="b">
        <v>0</v>
      </c>
      <c r="C24" s="1136" t="s">
        <v>1489</v>
      </c>
      <c r="D24" s="1136"/>
      <c r="E24" s="1136"/>
      <c r="F24" s="1136"/>
      <c r="G24" s="1136"/>
      <c r="H24" s="1136"/>
      <c r="I24" s="1136"/>
      <c r="J24" s="1136"/>
      <c r="K24" s="1136"/>
      <c r="L24" s="262" t="s">
        <v>150</v>
      </c>
      <c r="M24" s="263" t="s">
        <v>424</v>
      </c>
      <c r="N24" s="259" t="s">
        <v>351</v>
      </c>
      <c r="O24" s="1151">
        <v>0</v>
      </c>
      <c r="P24" s="1151">
        <v>0</v>
      </c>
      <c r="Q24" s="1151">
        <v>0</v>
      </c>
      <c r="R24" s="1151">
        <v>0</v>
      </c>
      <c r="S24" s="1151">
        <v>0</v>
      </c>
      <c r="T24" s="1151">
        <v>0</v>
      </c>
      <c r="U24" s="1151">
        <v>0</v>
      </c>
      <c r="V24" s="1151">
        <v>0</v>
      </c>
      <c r="W24" s="1151">
        <v>0</v>
      </c>
      <c r="X24" s="1151">
        <v>0</v>
      </c>
      <c r="Y24" s="1151">
        <v>0</v>
      </c>
      <c r="Z24" s="1151">
        <v>0</v>
      </c>
      <c r="AA24" s="1151">
        <v>0</v>
      </c>
      <c r="AB24" s="1151">
        <v>0</v>
      </c>
      <c r="AC24" s="1151">
        <v>0</v>
      </c>
      <c r="AD24" s="1151">
        <v>0</v>
      </c>
      <c r="AE24" s="1151">
        <v>0</v>
      </c>
      <c r="AF24" s="1151">
        <v>0</v>
      </c>
      <c r="AG24" s="1151">
        <v>0</v>
      </c>
      <c r="AH24" s="1151">
        <v>0</v>
      </c>
      <c r="AI24" s="1151">
        <v>0</v>
      </c>
      <c r="AJ24" s="1151">
        <v>0</v>
      </c>
      <c r="AK24" s="1151">
        <v>0</v>
      </c>
      <c r="AL24" s="1151">
        <v>0</v>
      </c>
      <c r="AM24" s="1151">
        <v>0</v>
      </c>
      <c r="AN24" s="1151">
        <v>0</v>
      </c>
      <c r="AO24" s="953"/>
    </row>
    <row r="25" spans="1:41" hidden="1">
      <c r="A25" s="1148"/>
      <c r="B25" s="1136" t="b">
        <v>0</v>
      </c>
      <c r="C25" s="1136" t="s">
        <v>1573</v>
      </c>
      <c r="D25" s="1136"/>
      <c r="E25" s="1136"/>
      <c r="F25" s="1136"/>
      <c r="G25" s="1136"/>
      <c r="H25" s="1136"/>
      <c r="I25" s="1136"/>
      <c r="J25" s="1136"/>
      <c r="K25" s="1136"/>
      <c r="L25" s="262" t="s">
        <v>514</v>
      </c>
      <c r="M25" s="264" t="s">
        <v>425</v>
      </c>
      <c r="N25" s="259" t="s">
        <v>351</v>
      </c>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953"/>
    </row>
    <row r="26" spans="1:41" hidden="1">
      <c r="A26" s="1148"/>
      <c r="B26" s="1136" t="b">
        <v>0</v>
      </c>
      <c r="C26" s="1136" t="s">
        <v>1574</v>
      </c>
      <c r="D26" s="1136"/>
      <c r="E26" s="1136"/>
      <c r="F26" s="1136"/>
      <c r="G26" s="1136"/>
      <c r="H26" s="1136"/>
      <c r="I26" s="1136"/>
      <c r="J26" s="1136"/>
      <c r="K26" s="1136"/>
      <c r="L26" s="262" t="s">
        <v>520</v>
      </c>
      <c r="M26" s="264" t="s">
        <v>426</v>
      </c>
      <c r="N26" s="259" t="s">
        <v>351</v>
      </c>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953"/>
    </row>
    <row r="27" spans="1:41" hidden="1">
      <c r="A27" s="1148"/>
      <c r="B27" s="1136" t="b">
        <v>0</v>
      </c>
      <c r="C27" s="1136" t="s">
        <v>1575</v>
      </c>
      <c r="D27" s="1136"/>
      <c r="E27" s="1136"/>
      <c r="F27" s="1136"/>
      <c r="G27" s="1136"/>
      <c r="H27" s="1136"/>
      <c r="I27" s="1136"/>
      <c r="J27" s="1136"/>
      <c r="K27" s="1136"/>
      <c r="L27" s="262" t="s">
        <v>522</v>
      </c>
      <c r="M27" s="264" t="s">
        <v>427</v>
      </c>
      <c r="N27" s="259" t="s">
        <v>351</v>
      </c>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c r="AN27" s="1152"/>
      <c r="AO27" s="953"/>
    </row>
    <row r="28" spans="1:41" hidden="1">
      <c r="A28" s="1148"/>
      <c r="B28" s="1136" t="b">
        <v>0</v>
      </c>
      <c r="C28" s="1136" t="s">
        <v>1490</v>
      </c>
      <c r="D28" s="1136"/>
      <c r="E28" s="1136"/>
      <c r="F28" s="1136"/>
      <c r="G28" s="1136"/>
      <c r="H28" s="1136"/>
      <c r="I28" s="1136"/>
      <c r="J28" s="1136"/>
      <c r="K28" s="1136"/>
      <c r="L28" s="262" t="s">
        <v>359</v>
      </c>
      <c r="M28" s="263" t="s">
        <v>428</v>
      </c>
      <c r="N28" s="259" t="s">
        <v>351</v>
      </c>
      <c r="O28" s="1151">
        <v>0</v>
      </c>
      <c r="P28" s="1151">
        <v>0</v>
      </c>
      <c r="Q28" s="1151">
        <v>0</v>
      </c>
      <c r="R28" s="1151">
        <v>0</v>
      </c>
      <c r="S28" s="1151">
        <v>0</v>
      </c>
      <c r="T28" s="1151">
        <v>0</v>
      </c>
      <c r="U28" s="1151">
        <v>0</v>
      </c>
      <c r="V28" s="1151">
        <v>0</v>
      </c>
      <c r="W28" s="1151">
        <v>0</v>
      </c>
      <c r="X28" s="1151">
        <v>0</v>
      </c>
      <c r="Y28" s="1151">
        <v>0</v>
      </c>
      <c r="Z28" s="1151">
        <v>0</v>
      </c>
      <c r="AA28" s="1151">
        <v>0</v>
      </c>
      <c r="AB28" s="1151">
        <v>0</v>
      </c>
      <c r="AC28" s="1151">
        <v>0</v>
      </c>
      <c r="AD28" s="1151">
        <v>0</v>
      </c>
      <c r="AE28" s="1151">
        <v>0</v>
      </c>
      <c r="AF28" s="1151">
        <v>0</v>
      </c>
      <c r="AG28" s="1151">
        <v>0</v>
      </c>
      <c r="AH28" s="1151">
        <v>0</v>
      </c>
      <c r="AI28" s="1151">
        <v>0</v>
      </c>
      <c r="AJ28" s="1151">
        <v>0</v>
      </c>
      <c r="AK28" s="1151">
        <v>0</v>
      </c>
      <c r="AL28" s="1151">
        <v>0</v>
      </c>
      <c r="AM28" s="1151">
        <v>0</v>
      </c>
      <c r="AN28" s="1151">
        <v>0</v>
      </c>
      <c r="AO28" s="953"/>
    </row>
    <row r="29" spans="1:41" hidden="1">
      <c r="A29" s="1148"/>
      <c r="B29" s="1136" t="b">
        <v>0</v>
      </c>
      <c r="C29" s="1136" t="s">
        <v>1576</v>
      </c>
      <c r="D29" s="1136"/>
      <c r="E29" s="1136"/>
      <c r="F29" s="1136"/>
      <c r="G29" s="1136"/>
      <c r="H29" s="1136"/>
      <c r="I29" s="1136"/>
      <c r="J29" s="1136"/>
      <c r="K29" s="1136"/>
      <c r="L29" s="262" t="s">
        <v>543</v>
      </c>
      <c r="M29" s="264" t="s">
        <v>429</v>
      </c>
      <c r="N29" s="259" t="s">
        <v>351</v>
      </c>
      <c r="O29" s="1152"/>
      <c r="P29" s="1152"/>
      <c r="Q29" s="1152"/>
      <c r="R29" s="1152"/>
      <c r="S29" s="1152"/>
      <c r="T29" s="1152"/>
      <c r="U29" s="1152"/>
      <c r="V29" s="1152"/>
      <c r="W29" s="1152"/>
      <c r="X29" s="1152"/>
      <c r="Y29" s="1152"/>
      <c r="Z29" s="1152"/>
      <c r="AA29" s="1152"/>
      <c r="AB29" s="1152"/>
      <c r="AC29" s="1152"/>
      <c r="AD29" s="1152"/>
      <c r="AE29" s="1152"/>
      <c r="AF29" s="1152"/>
      <c r="AG29" s="1152"/>
      <c r="AH29" s="1152"/>
      <c r="AI29" s="1152"/>
      <c r="AJ29" s="1152"/>
      <c r="AK29" s="1152"/>
      <c r="AL29" s="1152"/>
      <c r="AM29" s="1152"/>
      <c r="AN29" s="1152"/>
      <c r="AO29" s="953"/>
    </row>
    <row r="30" spans="1:41" hidden="1">
      <c r="A30" s="1148"/>
      <c r="B30" s="1136" t="b">
        <v>0</v>
      </c>
      <c r="C30" s="1136" t="s">
        <v>1577</v>
      </c>
      <c r="D30" s="1136"/>
      <c r="E30" s="1136"/>
      <c r="F30" s="1136"/>
      <c r="G30" s="1136"/>
      <c r="H30" s="1136"/>
      <c r="I30" s="1136"/>
      <c r="J30" s="1136"/>
      <c r="K30" s="1136"/>
      <c r="L30" s="262" t="s">
        <v>545</v>
      </c>
      <c r="M30" s="264" t="s">
        <v>430</v>
      </c>
      <c r="N30" s="259" t="s">
        <v>351</v>
      </c>
      <c r="O30" s="1152"/>
      <c r="P30" s="1152"/>
      <c r="Q30" s="1152"/>
      <c r="R30" s="1152"/>
      <c r="S30" s="1152"/>
      <c r="T30" s="1152"/>
      <c r="U30" s="1152"/>
      <c r="V30" s="1152"/>
      <c r="W30" s="1152"/>
      <c r="X30" s="1152"/>
      <c r="Y30" s="1152"/>
      <c r="Z30" s="1152"/>
      <c r="AA30" s="1152"/>
      <c r="AB30" s="1152"/>
      <c r="AC30" s="1152"/>
      <c r="AD30" s="1152"/>
      <c r="AE30" s="1152"/>
      <c r="AF30" s="1152"/>
      <c r="AG30" s="1152"/>
      <c r="AH30" s="1152"/>
      <c r="AI30" s="1152"/>
      <c r="AJ30" s="1152"/>
      <c r="AK30" s="1152"/>
      <c r="AL30" s="1152"/>
      <c r="AM30" s="1152"/>
      <c r="AN30" s="1152"/>
      <c r="AO30" s="953"/>
    </row>
    <row r="31" spans="1:41" hidden="1">
      <c r="A31" s="1148"/>
      <c r="B31" s="1136" t="b">
        <v>0</v>
      </c>
      <c r="C31" s="1136" t="s">
        <v>1578</v>
      </c>
      <c r="D31" s="1136"/>
      <c r="E31" s="1136"/>
      <c r="F31" s="1136"/>
      <c r="G31" s="1136"/>
      <c r="H31" s="1136"/>
      <c r="I31" s="1136"/>
      <c r="J31" s="1136"/>
      <c r="K31" s="1136"/>
      <c r="L31" s="262" t="s">
        <v>547</v>
      </c>
      <c r="M31" s="264" t="s">
        <v>431</v>
      </c>
      <c r="N31" s="259" t="s">
        <v>351</v>
      </c>
      <c r="O31" s="1152"/>
      <c r="P31" s="1152"/>
      <c r="Q31" s="1152"/>
      <c r="R31" s="1152"/>
      <c r="S31" s="1152"/>
      <c r="T31" s="1152"/>
      <c r="U31" s="1152"/>
      <c r="V31" s="1152"/>
      <c r="W31" s="1152"/>
      <c r="X31" s="1152"/>
      <c r="Y31" s="1152"/>
      <c r="Z31" s="1152"/>
      <c r="AA31" s="1152"/>
      <c r="AB31" s="1152"/>
      <c r="AC31" s="1152"/>
      <c r="AD31" s="1152"/>
      <c r="AE31" s="1152"/>
      <c r="AF31" s="1152"/>
      <c r="AG31" s="1152"/>
      <c r="AH31" s="1152"/>
      <c r="AI31" s="1152"/>
      <c r="AJ31" s="1152"/>
      <c r="AK31" s="1152"/>
      <c r="AL31" s="1152"/>
      <c r="AM31" s="1152"/>
      <c r="AN31" s="1152"/>
      <c r="AO31" s="953"/>
    </row>
    <row r="32" spans="1:41" hidden="1">
      <c r="A32" s="1148"/>
      <c r="B32" s="1136" t="b">
        <v>0</v>
      </c>
      <c r="C32" s="1136" t="s">
        <v>1488</v>
      </c>
      <c r="D32" s="1136"/>
      <c r="E32" s="1136"/>
      <c r="F32" s="1136"/>
      <c r="G32" s="1136"/>
      <c r="H32" s="1136"/>
      <c r="I32" s="1136"/>
      <c r="J32" s="1136"/>
      <c r="K32" s="1136"/>
      <c r="L32" s="262" t="s">
        <v>361</v>
      </c>
      <c r="M32" s="263" t="s">
        <v>432</v>
      </c>
      <c r="N32" s="259" t="s">
        <v>351</v>
      </c>
      <c r="O32" s="1151">
        <v>0</v>
      </c>
      <c r="P32" s="1151">
        <v>0</v>
      </c>
      <c r="Q32" s="1151">
        <v>0</v>
      </c>
      <c r="R32" s="1151">
        <v>0</v>
      </c>
      <c r="S32" s="1151">
        <v>0</v>
      </c>
      <c r="T32" s="1151">
        <v>0</v>
      </c>
      <c r="U32" s="1151">
        <v>0</v>
      </c>
      <c r="V32" s="1151">
        <v>0</v>
      </c>
      <c r="W32" s="1151">
        <v>0</v>
      </c>
      <c r="X32" s="1151">
        <v>0</v>
      </c>
      <c r="Y32" s="1151">
        <v>0</v>
      </c>
      <c r="Z32" s="1151">
        <v>0</v>
      </c>
      <c r="AA32" s="1151">
        <v>0</v>
      </c>
      <c r="AB32" s="1151">
        <v>0</v>
      </c>
      <c r="AC32" s="1151">
        <v>0</v>
      </c>
      <c r="AD32" s="1151">
        <v>0</v>
      </c>
      <c r="AE32" s="1151">
        <v>0</v>
      </c>
      <c r="AF32" s="1151">
        <v>0</v>
      </c>
      <c r="AG32" s="1151">
        <v>0</v>
      </c>
      <c r="AH32" s="1151">
        <v>0</v>
      </c>
      <c r="AI32" s="1151">
        <v>0</v>
      </c>
      <c r="AJ32" s="1151">
        <v>0</v>
      </c>
      <c r="AK32" s="1151">
        <v>0</v>
      </c>
      <c r="AL32" s="1151">
        <v>0</v>
      </c>
      <c r="AM32" s="1151">
        <v>0</v>
      </c>
      <c r="AN32" s="1151">
        <v>0</v>
      </c>
      <c r="AO32" s="953"/>
    </row>
    <row r="33" spans="1:41" hidden="1">
      <c r="A33" s="1148"/>
      <c r="B33" s="1136" t="b">
        <v>0</v>
      </c>
      <c r="C33" s="1136" t="s">
        <v>1579</v>
      </c>
      <c r="D33" s="1136"/>
      <c r="E33" s="1136"/>
      <c r="F33" s="1136"/>
      <c r="G33" s="1136"/>
      <c r="H33" s="1136"/>
      <c r="I33" s="1136"/>
      <c r="J33" s="1136"/>
      <c r="K33" s="1136"/>
      <c r="L33" s="262" t="s">
        <v>550</v>
      </c>
      <c r="M33" s="264" t="s">
        <v>433</v>
      </c>
      <c r="N33" s="259" t="s">
        <v>351</v>
      </c>
      <c r="O33" s="1152"/>
      <c r="P33" s="1152"/>
      <c r="Q33" s="1152"/>
      <c r="R33" s="1152"/>
      <c r="S33" s="1152"/>
      <c r="T33" s="1152"/>
      <c r="U33" s="1152"/>
      <c r="V33" s="1152"/>
      <c r="W33" s="1152"/>
      <c r="X33" s="1152"/>
      <c r="Y33" s="1152"/>
      <c r="Z33" s="1152"/>
      <c r="AA33" s="1152"/>
      <c r="AB33" s="1152"/>
      <c r="AC33" s="1152"/>
      <c r="AD33" s="1152"/>
      <c r="AE33" s="1152"/>
      <c r="AF33" s="1152"/>
      <c r="AG33" s="1152"/>
      <c r="AH33" s="1152"/>
      <c r="AI33" s="1152"/>
      <c r="AJ33" s="1152"/>
      <c r="AK33" s="1152"/>
      <c r="AL33" s="1152"/>
      <c r="AM33" s="1152"/>
      <c r="AN33" s="1152"/>
      <c r="AO33" s="953"/>
    </row>
    <row r="34" spans="1:41" ht="22.5" hidden="1">
      <c r="A34" s="1148"/>
      <c r="B34" s="1136" t="b">
        <v>0</v>
      </c>
      <c r="C34" s="1136" t="s">
        <v>1580</v>
      </c>
      <c r="D34" s="1136"/>
      <c r="E34" s="1136"/>
      <c r="F34" s="1136"/>
      <c r="G34" s="1136"/>
      <c r="H34" s="1136"/>
      <c r="I34" s="1136"/>
      <c r="J34" s="1136"/>
      <c r="K34" s="1136"/>
      <c r="L34" s="262" t="s">
        <v>564</v>
      </c>
      <c r="M34" s="264" t="s">
        <v>1143</v>
      </c>
      <c r="N34" s="259" t="s">
        <v>351</v>
      </c>
      <c r="O34" s="1152"/>
      <c r="P34" s="1152"/>
      <c r="Q34" s="1152"/>
      <c r="R34" s="1152"/>
      <c r="S34" s="1152"/>
      <c r="T34" s="1152"/>
      <c r="U34" s="1152"/>
      <c r="V34" s="1152"/>
      <c r="W34" s="1152"/>
      <c r="X34" s="1152"/>
      <c r="Y34" s="1152"/>
      <c r="Z34" s="1152"/>
      <c r="AA34" s="1152"/>
      <c r="AB34" s="1152"/>
      <c r="AC34" s="1152"/>
      <c r="AD34" s="1152"/>
      <c r="AE34" s="1152"/>
      <c r="AF34" s="1152"/>
      <c r="AG34" s="1152"/>
      <c r="AH34" s="1152"/>
      <c r="AI34" s="1152"/>
      <c r="AJ34" s="1152"/>
      <c r="AK34" s="1152"/>
      <c r="AL34" s="1152"/>
      <c r="AM34" s="1152"/>
      <c r="AN34" s="1152"/>
      <c r="AO34" s="953"/>
    </row>
    <row r="35" spans="1:41" ht="22.5" hidden="1">
      <c r="A35" s="1148"/>
      <c r="B35" s="1136" t="b">
        <v>0</v>
      </c>
      <c r="C35" s="1136" t="s">
        <v>1581</v>
      </c>
      <c r="D35" s="1136"/>
      <c r="E35" s="1136"/>
      <c r="F35" s="1136"/>
      <c r="G35" s="1136"/>
      <c r="H35" s="1136"/>
      <c r="I35" s="1136"/>
      <c r="J35" s="1136"/>
      <c r="K35" s="1136"/>
      <c r="L35" s="262" t="s">
        <v>568</v>
      </c>
      <c r="M35" s="264" t="s">
        <v>434</v>
      </c>
      <c r="N35" s="259" t="s">
        <v>351</v>
      </c>
      <c r="O35" s="1152"/>
      <c r="P35" s="1152"/>
      <c r="Q35" s="1152"/>
      <c r="R35" s="1152"/>
      <c r="S35" s="1152"/>
      <c r="T35" s="1152"/>
      <c r="U35" s="1152"/>
      <c r="V35" s="1152"/>
      <c r="W35" s="1152"/>
      <c r="X35" s="1152"/>
      <c r="Y35" s="1152"/>
      <c r="Z35" s="1152"/>
      <c r="AA35" s="1152"/>
      <c r="AB35" s="1152"/>
      <c r="AC35" s="1152"/>
      <c r="AD35" s="1152"/>
      <c r="AE35" s="1152"/>
      <c r="AF35" s="1152"/>
      <c r="AG35" s="1152"/>
      <c r="AH35" s="1152"/>
      <c r="AI35" s="1152"/>
      <c r="AJ35" s="1152"/>
      <c r="AK35" s="1152"/>
      <c r="AL35" s="1152"/>
      <c r="AM35" s="1152"/>
      <c r="AN35" s="1152"/>
      <c r="AO35" s="953"/>
    </row>
    <row r="36" spans="1:41" hidden="1">
      <c r="A36" s="1148"/>
      <c r="B36" s="1136" t="b">
        <v>0</v>
      </c>
      <c r="C36" s="1136" t="s">
        <v>1582</v>
      </c>
      <c r="D36" s="1136"/>
      <c r="E36" s="1136"/>
      <c r="F36" s="1136"/>
      <c r="G36" s="1136"/>
      <c r="H36" s="1136"/>
      <c r="I36" s="1136"/>
      <c r="J36" s="1136"/>
      <c r="K36" s="1136"/>
      <c r="L36" s="262" t="s">
        <v>570</v>
      </c>
      <c r="M36" s="264" t="s">
        <v>435</v>
      </c>
      <c r="N36" s="259" t="s">
        <v>351</v>
      </c>
      <c r="O36" s="1152"/>
      <c r="P36" s="1152"/>
      <c r="Q36" s="1152"/>
      <c r="R36" s="1152"/>
      <c r="S36" s="1152"/>
      <c r="T36" s="1152"/>
      <c r="U36" s="1152"/>
      <c r="V36" s="1152"/>
      <c r="W36" s="1152"/>
      <c r="X36" s="1152"/>
      <c r="Y36" s="1152"/>
      <c r="Z36" s="1152"/>
      <c r="AA36" s="1152"/>
      <c r="AB36" s="1152"/>
      <c r="AC36" s="1152"/>
      <c r="AD36" s="1152"/>
      <c r="AE36" s="1152"/>
      <c r="AF36" s="1152"/>
      <c r="AG36" s="1152"/>
      <c r="AH36" s="1152"/>
      <c r="AI36" s="1152"/>
      <c r="AJ36" s="1152"/>
      <c r="AK36" s="1152"/>
      <c r="AL36" s="1152"/>
      <c r="AM36" s="1152"/>
      <c r="AN36" s="1152"/>
      <c r="AO36" s="953"/>
    </row>
    <row r="37" spans="1:41" s="267" customFormat="1" ht="22.5" hidden="1">
      <c r="A37" s="1148"/>
      <c r="B37" s="1136" t="b">
        <v>0</v>
      </c>
      <c r="C37" s="1136" t="s">
        <v>1481</v>
      </c>
      <c r="D37" s="1149"/>
      <c r="E37" s="1149"/>
      <c r="F37" s="1149"/>
      <c r="G37" s="1149"/>
      <c r="H37" s="1149"/>
      <c r="I37" s="1149"/>
      <c r="J37" s="1149"/>
      <c r="K37" s="1149"/>
      <c r="L37" s="265" t="s">
        <v>102</v>
      </c>
      <c r="M37" s="261" t="s">
        <v>436</v>
      </c>
      <c r="N37" s="266" t="s">
        <v>351</v>
      </c>
      <c r="O37" s="1150">
        <v>0</v>
      </c>
      <c r="P37" s="1150">
        <v>0</v>
      </c>
      <c r="Q37" s="1150">
        <v>0</v>
      </c>
      <c r="R37" s="1150">
        <v>0</v>
      </c>
      <c r="S37" s="1150">
        <v>0</v>
      </c>
      <c r="T37" s="1150">
        <v>0</v>
      </c>
      <c r="U37" s="1150">
        <v>0</v>
      </c>
      <c r="V37" s="1150">
        <v>0</v>
      </c>
      <c r="W37" s="1150">
        <v>0</v>
      </c>
      <c r="X37" s="1150">
        <v>0</v>
      </c>
      <c r="Y37" s="1150">
        <v>0</v>
      </c>
      <c r="Z37" s="1150">
        <v>0</v>
      </c>
      <c r="AA37" s="1150">
        <v>0</v>
      </c>
      <c r="AB37" s="1150">
        <v>0</v>
      </c>
      <c r="AC37" s="1150">
        <v>0</v>
      </c>
      <c r="AD37" s="1150">
        <v>0</v>
      </c>
      <c r="AE37" s="1150">
        <v>0</v>
      </c>
      <c r="AF37" s="1150">
        <v>0</v>
      </c>
      <c r="AG37" s="1150">
        <v>0</v>
      </c>
      <c r="AH37" s="1150">
        <v>0</v>
      </c>
      <c r="AI37" s="1150">
        <v>0</v>
      </c>
      <c r="AJ37" s="1150">
        <v>0</v>
      </c>
      <c r="AK37" s="1150">
        <v>0</v>
      </c>
      <c r="AL37" s="1150">
        <v>0</v>
      </c>
      <c r="AM37" s="1150">
        <v>0</v>
      </c>
      <c r="AN37" s="1150">
        <v>0</v>
      </c>
      <c r="AO37" s="953"/>
    </row>
    <row r="38" spans="1:41" hidden="1">
      <c r="A38" s="1148"/>
      <c r="B38" s="1136" t="b">
        <v>0</v>
      </c>
      <c r="C38" s="1136" t="s">
        <v>1492</v>
      </c>
      <c r="D38" s="1136"/>
      <c r="E38" s="1136"/>
      <c r="F38" s="1136"/>
      <c r="G38" s="1136"/>
      <c r="H38" s="1136"/>
      <c r="I38" s="1136"/>
      <c r="J38" s="1136"/>
      <c r="K38" s="1136"/>
      <c r="L38" s="262" t="s">
        <v>17</v>
      </c>
      <c r="M38" s="263" t="s">
        <v>1153</v>
      </c>
      <c r="N38" s="259" t="s">
        <v>351</v>
      </c>
      <c r="O38" s="1152"/>
      <c r="P38" s="1152"/>
      <c r="Q38" s="1152"/>
      <c r="R38" s="1152"/>
      <c r="S38" s="1152"/>
      <c r="T38" s="1152"/>
      <c r="U38" s="1152"/>
      <c r="V38" s="1152"/>
      <c r="W38" s="1152"/>
      <c r="X38" s="1152"/>
      <c r="Y38" s="1152"/>
      <c r="Z38" s="1152"/>
      <c r="AA38" s="1152"/>
      <c r="AB38" s="1152"/>
      <c r="AC38" s="1152"/>
      <c r="AD38" s="1152"/>
      <c r="AE38" s="1152"/>
      <c r="AF38" s="1152"/>
      <c r="AG38" s="1152"/>
      <c r="AH38" s="1152"/>
      <c r="AI38" s="1152"/>
      <c r="AJ38" s="1152"/>
      <c r="AK38" s="1152"/>
      <c r="AL38" s="1152"/>
      <c r="AM38" s="1152"/>
      <c r="AN38" s="1152"/>
      <c r="AO38" s="953"/>
    </row>
    <row r="39" spans="1:41" hidden="1">
      <c r="A39" s="1148"/>
      <c r="B39" s="1136" t="b">
        <v>0</v>
      </c>
      <c r="C39" s="1136" t="s">
        <v>1493</v>
      </c>
      <c r="D39" s="1136"/>
      <c r="E39" s="1136"/>
      <c r="F39" s="1136"/>
      <c r="G39" s="1136"/>
      <c r="H39" s="1136"/>
      <c r="I39" s="1136"/>
      <c r="J39" s="1136"/>
      <c r="K39" s="1136"/>
      <c r="L39" s="262" t="s">
        <v>138</v>
      </c>
      <c r="M39" s="263" t="s">
        <v>1154</v>
      </c>
      <c r="N39" s="259" t="s">
        <v>351</v>
      </c>
      <c r="O39" s="1152"/>
      <c r="P39" s="1152"/>
      <c r="Q39" s="1152"/>
      <c r="R39" s="1152"/>
      <c r="S39" s="1152"/>
      <c r="T39" s="1152"/>
      <c r="U39" s="1152"/>
      <c r="V39" s="1152"/>
      <c r="W39" s="1152"/>
      <c r="X39" s="1152"/>
      <c r="Y39" s="1152"/>
      <c r="Z39" s="1152"/>
      <c r="AA39" s="1152"/>
      <c r="AB39" s="1152"/>
      <c r="AC39" s="1152"/>
      <c r="AD39" s="1152"/>
      <c r="AE39" s="1152"/>
      <c r="AF39" s="1152"/>
      <c r="AG39" s="1152"/>
      <c r="AH39" s="1152"/>
      <c r="AI39" s="1152"/>
      <c r="AJ39" s="1152"/>
      <c r="AK39" s="1152"/>
      <c r="AL39" s="1152"/>
      <c r="AM39" s="1152"/>
      <c r="AN39" s="1152"/>
      <c r="AO39" s="953"/>
    </row>
    <row r="40" spans="1:41" hidden="1">
      <c r="A40" s="1148"/>
      <c r="B40" s="1136" t="b">
        <v>0</v>
      </c>
      <c r="C40" s="1136" t="s">
        <v>1552</v>
      </c>
      <c r="D40" s="1136"/>
      <c r="E40" s="1136"/>
      <c r="F40" s="1136"/>
      <c r="G40" s="1136"/>
      <c r="H40" s="1136"/>
      <c r="I40" s="1136"/>
      <c r="J40" s="1136"/>
      <c r="K40" s="1136"/>
      <c r="L40" s="262" t="s">
        <v>151</v>
      </c>
      <c r="M40" s="263" t="s">
        <v>437</v>
      </c>
      <c r="N40" s="259" t="s">
        <v>351</v>
      </c>
      <c r="O40" s="1152"/>
      <c r="P40" s="1152"/>
      <c r="Q40" s="1152"/>
      <c r="R40" s="1152"/>
      <c r="S40" s="1152"/>
      <c r="T40" s="1152"/>
      <c r="U40" s="1152"/>
      <c r="V40" s="1152"/>
      <c r="W40" s="1152"/>
      <c r="X40" s="1152"/>
      <c r="Y40" s="1152"/>
      <c r="Z40" s="1152"/>
      <c r="AA40" s="1152"/>
      <c r="AB40" s="1152"/>
      <c r="AC40" s="1152"/>
      <c r="AD40" s="1152"/>
      <c r="AE40" s="1152"/>
      <c r="AF40" s="1152"/>
      <c r="AG40" s="1152"/>
      <c r="AH40" s="1152"/>
      <c r="AI40" s="1152"/>
      <c r="AJ40" s="1152"/>
      <c r="AK40" s="1152"/>
      <c r="AL40" s="1152"/>
      <c r="AM40" s="1152"/>
      <c r="AN40" s="1152"/>
      <c r="AO40" s="953"/>
    </row>
    <row r="41" spans="1:41" s="80" customFormat="1">
      <c r="A41" s="946" t="s">
        <v>18</v>
      </c>
      <c r="B41" s="1136" t="b">
        <v>1</v>
      </c>
      <c r="C41" s="929"/>
      <c r="D41" s="929"/>
      <c r="E41" s="929"/>
      <c r="F41" s="929"/>
      <c r="G41" s="929"/>
      <c r="H41" s="929"/>
      <c r="I41" s="929"/>
      <c r="J41" s="929"/>
      <c r="K41" s="929"/>
      <c r="L41" s="1064" t="s">
        <v>3035</v>
      </c>
      <c r="M41" s="1153"/>
      <c r="N41" s="1153"/>
      <c r="O41" s="1153"/>
      <c r="P41" s="1153"/>
      <c r="Q41" s="1153"/>
      <c r="R41" s="1153"/>
      <c r="S41" s="1153"/>
      <c r="T41" s="1153"/>
      <c r="U41" s="1153"/>
      <c r="V41" s="1153"/>
      <c r="W41" s="1153"/>
      <c r="X41" s="1153"/>
      <c r="Y41" s="1153"/>
      <c r="Z41" s="1153"/>
      <c r="AA41" s="1153"/>
      <c r="AB41" s="1153"/>
      <c r="AC41" s="1153"/>
      <c r="AD41" s="1153"/>
      <c r="AE41" s="1153"/>
      <c r="AF41" s="1153"/>
      <c r="AG41" s="1153"/>
      <c r="AH41" s="1153"/>
      <c r="AI41" s="1153"/>
      <c r="AJ41" s="1153"/>
      <c r="AK41" s="1153"/>
      <c r="AL41" s="1153"/>
      <c r="AM41" s="1153"/>
      <c r="AN41" s="1153"/>
      <c r="AO41" s="1153"/>
    </row>
    <row r="42" spans="1:41" s="267" customFormat="1" ht="22.5">
      <c r="A42" s="987">
        <v>1</v>
      </c>
      <c r="B42" s="1136" t="b">
        <v>1</v>
      </c>
      <c r="C42" s="1136" t="s">
        <v>1480</v>
      </c>
      <c r="D42" s="1149"/>
      <c r="E42" s="1149"/>
      <c r="F42" s="1149"/>
      <c r="G42" s="1149"/>
      <c r="H42" s="1149"/>
      <c r="I42" s="1149"/>
      <c r="J42" s="1149"/>
      <c r="K42" s="1149"/>
      <c r="L42" s="265">
        <v>1</v>
      </c>
      <c r="M42" s="260" t="s">
        <v>419</v>
      </c>
      <c r="N42" s="266" t="s">
        <v>351</v>
      </c>
      <c r="O42" s="1150">
        <v>0</v>
      </c>
      <c r="P42" s="1150">
        <v>0</v>
      </c>
      <c r="Q42" s="1150">
        <v>0</v>
      </c>
      <c r="R42" s="1150">
        <v>0</v>
      </c>
      <c r="S42" s="1150">
        <v>0</v>
      </c>
      <c r="T42" s="1150">
        <v>0</v>
      </c>
      <c r="U42" s="1150">
        <v>0</v>
      </c>
      <c r="V42" s="1150">
        <v>0</v>
      </c>
      <c r="W42" s="1150">
        <v>0</v>
      </c>
      <c r="X42" s="1150">
        <v>0</v>
      </c>
      <c r="Y42" s="1150">
        <v>0</v>
      </c>
      <c r="Z42" s="1150">
        <v>0</v>
      </c>
      <c r="AA42" s="1150">
        <v>0</v>
      </c>
      <c r="AB42" s="1150">
        <v>0</v>
      </c>
      <c r="AC42" s="1150">
        <v>0</v>
      </c>
      <c r="AD42" s="1150">
        <v>0</v>
      </c>
      <c r="AE42" s="1150">
        <v>0</v>
      </c>
      <c r="AF42" s="1150">
        <v>0</v>
      </c>
      <c r="AG42" s="1150">
        <v>0</v>
      </c>
      <c r="AH42" s="1150">
        <v>0</v>
      </c>
      <c r="AI42" s="1150">
        <v>0</v>
      </c>
      <c r="AJ42" s="1150">
        <v>0</v>
      </c>
      <c r="AK42" s="1150">
        <v>0</v>
      </c>
      <c r="AL42" s="1150">
        <v>0</v>
      </c>
      <c r="AM42" s="1150">
        <v>0</v>
      </c>
      <c r="AN42" s="1150">
        <v>0</v>
      </c>
      <c r="AO42" s="953"/>
    </row>
    <row r="43" spans="1:41">
      <c r="A43" s="987">
        <v>1</v>
      </c>
      <c r="B43" s="1136" t="b">
        <v>1</v>
      </c>
      <c r="C43" s="1136" t="s">
        <v>1491</v>
      </c>
      <c r="D43" s="1136"/>
      <c r="E43" s="1136"/>
      <c r="F43" s="1136"/>
      <c r="G43" s="1136"/>
      <c r="H43" s="1136"/>
      <c r="I43" s="1136"/>
      <c r="J43" s="1136"/>
      <c r="K43" s="1136"/>
      <c r="L43" s="262" t="s">
        <v>149</v>
      </c>
      <c r="M43" s="263" t="s">
        <v>420</v>
      </c>
      <c r="N43" s="259" t="s">
        <v>351</v>
      </c>
      <c r="O43" s="1151">
        <v>0</v>
      </c>
      <c r="P43" s="1151">
        <v>0</v>
      </c>
      <c r="Q43" s="1151">
        <v>0</v>
      </c>
      <c r="R43" s="1151">
        <v>0</v>
      </c>
      <c r="S43" s="1151">
        <v>0</v>
      </c>
      <c r="T43" s="1151">
        <v>0</v>
      </c>
      <c r="U43" s="1151">
        <v>0</v>
      </c>
      <c r="V43" s="1151">
        <v>0</v>
      </c>
      <c r="W43" s="1151">
        <v>0</v>
      </c>
      <c r="X43" s="1151">
        <v>0</v>
      </c>
      <c r="Y43" s="1151">
        <v>0</v>
      </c>
      <c r="Z43" s="1151">
        <v>0</v>
      </c>
      <c r="AA43" s="1151">
        <v>0</v>
      </c>
      <c r="AB43" s="1151">
        <v>0</v>
      </c>
      <c r="AC43" s="1151">
        <v>0</v>
      </c>
      <c r="AD43" s="1151">
        <v>0</v>
      </c>
      <c r="AE43" s="1151">
        <v>0</v>
      </c>
      <c r="AF43" s="1151">
        <v>0</v>
      </c>
      <c r="AG43" s="1151">
        <v>0</v>
      </c>
      <c r="AH43" s="1151">
        <v>0</v>
      </c>
      <c r="AI43" s="1151">
        <v>0</v>
      </c>
      <c r="AJ43" s="1151">
        <v>0</v>
      </c>
      <c r="AK43" s="1151">
        <v>0</v>
      </c>
      <c r="AL43" s="1151">
        <v>0</v>
      </c>
      <c r="AM43" s="1151">
        <v>0</v>
      </c>
      <c r="AN43" s="1151">
        <v>0</v>
      </c>
      <c r="AO43" s="953"/>
    </row>
    <row r="44" spans="1:41">
      <c r="A44" s="987">
        <v>1</v>
      </c>
      <c r="B44" s="1136" t="b">
        <v>1</v>
      </c>
      <c r="C44" s="1136" t="s">
        <v>1567</v>
      </c>
      <c r="D44" s="1136"/>
      <c r="E44" s="1136"/>
      <c r="F44" s="1136"/>
      <c r="G44" s="1136"/>
      <c r="H44" s="1136"/>
      <c r="I44" s="1136"/>
      <c r="J44" s="1136"/>
      <c r="K44" s="1136"/>
      <c r="L44" s="262" t="s">
        <v>393</v>
      </c>
      <c r="M44" s="264" t="s">
        <v>421</v>
      </c>
      <c r="N44" s="259" t="s">
        <v>351</v>
      </c>
      <c r="O44" s="1152"/>
      <c r="P44" s="1152"/>
      <c r="Q44" s="1152"/>
      <c r="R44" s="1152"/>
      <c r="S44" s="1152"/>
      <c r="T44" s="1152"/>
      <c r="U44" s="1152"/>
      <c r="V44" s="1152"/>
      <c r="W44" s="1152"/>
      <c r="X44" s="1152"/>
      <c r="Y44" s="1152"/>
      <c r="Z44" s="1152"/>
      <c r="AA44" s="1152"/>
      <c r="AB44" s="1152"/>
      <c r="AC44" s="1152"/>
      <c r="AD44" s="1152"/>
      <c r="AE44" s="1152"/>
      <c r="AF44" s="1152"/>
      <c r="AG44" s="1152"/>
      <c r="AH44" s="1152"/>
      <c r="AI44" s="1152"/>
      <c r="AJ44" s="1152"/>
      <c r="AK44" s="1152"/>
      <c r="AL44" s="1152"/>
      <c r="AM44" s="1152"/>
      <c r="AN44" s="1152"/>
      <c r="AO44" s="953"/>
    </row>
    <row r="45" spans="1:41">
      <c r="A45" s="987">
        <v>1</v>
      </c>
      <c r="B45" s="1136" t="b">
        <v>1</v>
      </c>
      <c r="C45" s="1136" t="s">
        <v>1568</v>
      </c>
      <c r="D45" s="1136"/>
      <c r="E45" s="1136"/>
      <c r="F45" s="1136"/>
      <c r="G45" s="1136"/>
      <c r="H45" s="1136"/>
      <c r="I45" s="1136"/>
      <c r="J45" s="1136"/>
      <c r="K45" s="1136"/>
      <c r="L45" s="262" t="s">
        <v>395</v>
      </c>
      <c r="M45" s="264" t="s">
        <v>1093</v>
      </c>
      <c r="N45" s="259" t="s">
        <v>351</v>
      </c>
      <c r="O45" s="1152"/>
      <c r="P45" s="1152"/>
      <c r="Q45" s="1152"/>
      <c r="R45" s="1152"/>
      <c r="S45" s="1152"/>
      <c r="T45" s="1152"/>
      <c r="U45" s="1152"/>
      <c r="V45" s="1152"/>
      <c r="W45" s="1152"/>
      <c r="X45" s="1152"/>
      <c r="Y45" s="1152"/>
      <c r="Z45" s="1152"/>
      <c r="AA45" s="1152"/>
      <c r="AB45" s="1152"/>
      <c r="AC45" s="1152"/>
      <c r="AD45" s="1152"/>
      <c r="AE45" s="1152"/>
      <c r="AF45" s="1152"/>
      <c r="AG45" s="1152"/>
      <c r="AH45" s="1152"/>
      <c r="AI45" s="1152"/>
      <c r="AJ45" s="1152"/>
      <c r="AK45" s="1152"/>
      <c r="AL45" s="1152"/>
      <c r="AM45" s="1152"/>
      <c r="AN45" s="1152"/>
      <c r="AO45" s="953"/>
    </row>
    <row r="46" spans="1:41">
      <c r="A46" s="987">
        <v>1</v>
      </c>
      <c r="B46" s="1136" t="b">
        <v>1</v>
      </c>
      <c r="C46" s="1136" t="s">
        <v>1571</v>
      </c>
      <c r="D46" s="1136"/>
      <c r="E46" s="1136"/>
      <c r="F46" s="1136"/>
      <c r="G46" s="1136"/>
      <c r="H46" s="1136"/>
      <c r="I46" s="1136"/>
      <c r="J46" s="1136"/>
      <c r="K46" s="1136"/>
      <c r="L46" s="262" t="s">
        <v>1055</v>
      </c>
      <c r="M46" s="264" t="s">
        <v>422</v>
      </c>
      <c r="N46" s="259" t="s">
        <v>351</v>
      </c>
      <c r="O46" s="1152"/>
      <c r="P46" s="1152"/>
      <c r="Q46" s="1152"/>
      <c r="R46" s="1152"/>
      <c r="S46" s="1152"/>
      <c r="T46" s="1152"/>
      <c r="U46" s="1152"/>
      <c r="V46" s="1152"/>
      <c r="W46" s="1152"/>
      <c r="X46" s="1152"/>
      <c r="Y46" s="1152"/>
      <c r="Z46" s="1152"/>
      <c r="AA46" s="1152"/>
      <c r="AB46" s="1152"/>
      <c r="AC46" s="1152"/>
      <c r="AD46" s="1152"/>
      <c r="AE46" s="1152"/>
      <c r="AF46" s="1152"/>
      <c r="AG46" s="1152"/>
      <c r="AH46" s="1152"/>
      <c r="AI46" s="1152"/>
      <c r="AJ46" s="1152"/>
      <c r="AK46" s="1152"/>
      <c r="AL46" s="1152"/>
      <c r="AM46" s="1152"/>
      <c r="AN46" s="1152"/>
      <c r="AO46" s="953"/>
    </row>
    <row r="47" spans="1:41">
      <c r="A47" s="987">
        <v>1</v>
      </c>
      <c r="B47" s="1136" t="b">
        <v>1</v>
      </c>
      <c r="C47" s="1136" t="s">
        <v>1572</v>
      </c>
      <c r="D47" s="1136"/>
      <c r="E47" s="1136"/>
      <c r="F47" s="1136"/>
      <c r="G47" s="1136"/>
      <c r="H47" s="1136"/>
      <c r="I47" s="1136"/>
      <c r="J47" s="1136"/>
      <c r="K47" s="1136"/>
      <c r="L47" s="262" t="s">
        <v>1056</v>
      </c>
      <c r="M47" s="264" t="s">
        <v>423</v>
      </c>
      <c r="N47" s="259" t="s">
        <v>351</v>
      </c>
      <c r="O47" s="1152"/>
      <c r="P47" s="1152"/>
      <c r="Q47" s="1152"/>
      <c r="R47" s="1152"/>
      <c r="S47" s="1152"/>
      <c r="T47" s="1152"/>
      <c r="U47" s="1152"/>
      <c r="V47" s="1152"/>
      <c r="W47" s="1152"/>
      <c r="X47" s="1152"/>
      <c r="Y47" s="1152"/>
      <c r="Z47" s="1152"/>
      <c r="AA47" s="1152"/>
      <c r="AB47" s="1152"/>
      <c r="AC47" s="1152"/>
      <c r="AD47" s="1152"/>
      <c r="AE47" s="1152"/>
      <c r="AF47" s="1152"/>
      <c r="AG47" s="1152"/>
      <c r="AH47" s="1152"/>
      <c r="AI47" s="1152"/>
      <c r="AJ47" s="1152"/>
      <c r="AK47" s="1152"/>
      <c r="AL47" s="1152"/>
      <c r="AM47" s="1152"/>
      <c r="AN47" s="1152"/>
      <c r="AO47" s="953"/>
    </row>
    <row r="48" spans="1:41">
      <c r="A48" s="987">
        <v>1</v>
      </c>
      <c r="B48" s="1136" t="b">
        <v>1</v>
      </c>
      <c r="C48" s="1136" t="s">
        <v>1489</v>
      </c>
      <c r="D48" s="1136"/>
      <c r="E48" s="1136"/>
      <c r="F48" s="1136"/>
      <c r="G48" s="1136"/>
      <c r="H48" s="1136"/>
      <c r="I48" s="1136"/>
      <c r="J48" s="1136"/>
      <c r="K48" s="1136"/>
      <c r="L48" s="262" t="s">
        <v>150</v>
      </c>
      <c r="M48" s="263" t="s">
        <v>424</v>
      </c>
      <c r="N48" s="259" t="s">
        <v>351</v>
      </c>
      <c r="O48" s="1151">
        <v>0</v>
      </c>
      <c r="P48" s="1151">
        <v>0</v>
      </c>
      <c r="Q48" s="1151">
        <v>0</v>
      </c>
      <c r="R48" s="1151">
        <v>0</v>
      </c>
      <c r="S48" s="1151">
        <v>0</v>
      </c>
      <c r="T48" s="1151">
        <v>0</v>
      </c>
      <c r="U48" s="1151">
        <v>0</v>
      </c>
      <c r="V48" s="1151">
        <v>0</v>
      </c>
      <c r="W48" s="1151">
        <v>0</v>
      </c>
      <c r="X48" s="1151">
        <v>0</v>
      </c>
      <c r="Y48" s="1151">
        <v>0</v>
      </c>
      <c r="Z48" s="1151">
        <v>0</v>
      </c>
      <c r="AA48" s="1151">
        <v>0</v>
      </c>
      <c r="AB48" s="1151">
        <v>0</v>
      </c>
      <c r="AC48" s="1151">
        <v>0</v>
      </c>
      <c r="AD48" s="1151">
        <v>0</v>
      </c>
      <c r="AE48" s="1151">
        <v>0</v>
      </c>
      <c r="AF48" s="1151">
        <v>0</v>
      </c>
      <c r="AG48" s="1151">
        <v>0</v>
      </c>
      <c r="AH48" s="1151">
        <v>0</v>
      </c>
      <c r="AI48" s="1151">
        <v>0</v>
      </c>
      <c r="AJ48" s="1151">
        <v>0</v>
      </c>
      <c r="AK48" s="1151">
        <v>0</v>
      </c>
      <c r="AL48" s="1151">
        <v>0</v>
      </c>
      <c r="AM48" s="1151">
        <v>0</v>
      </c>
      <c r="AN48" s="1151">
        <v>0</v>
      </c>
      <c r="AO48" s="953"/>
    </row>
    <row r="49" spans="1:41">
      <c r="A49" s="987">
        <v>1</v>
      </c>
      <c r="B49" s="1136" t="b">
        <v>1</v>
      </c>
      <c r="C49" s="1136" t="s">
        <v>1573</v>
      </c>
      <c r="D49" s="1136"/>
      <c r="E49" s="1136"/>
      <c r="F49" s="1136"/>
      <c r="G49" s="1136"/>
      <c r="H49" s="1136"/>
      <c r="I49" s="1136"/>
      <c r="J49" s="1136"/>
      <c r="K49" s="1136"/>
      <c r="L49" s="262" t="s">
        <v>514</v>
      </c>
      <c r="M49" s="264" t="s">
        <v>425</v>
      </c>
      <c r="N49" s="259" t="s">
        <v>351</v>
      </c>
      <c r="O49" s="1152"/>
      <c r="P49" s="1152"/>
      <c r="Q49" s="1152"/>
      <c r="R49" s="1152"/>
      <c r="S49" s="1152"/>
      <c r="T49" s="1152"/>
      <c r="U49" s="1152"/>
      <c r="V49" s="1152"/>
      <c r="W49" s="1152"/>
      <c r="X49" s="1152"/>
      <c r="Y49" s="1152"/>
      <c r="Z49" s="1152"/>
      <c r="AA49" s="1152"/>
      <c r="AB49" s="1152"/>
      <c r="AC49" s="1152"/>
      <c r="AD49" s="1152"/>
      <c r="AE49" s="1152"/>
      <c r="AF49" s="1152"/>
      <c r="AG49" s="1152"/>
      <c r="AH49" s="1152"/>
      <c r="AI49" s="1152"/>
      <c r="AJ49" s="1152"/>
      <c r="AK49" s="1152"/>
      <c r="AL49" s="1152"/>
      <c r="AM49" s="1152"/>
      <c r="AN49" s="1152"/>
      <c r="AO49" s="953"/>
    </row>
    <row r="50" spans="1:41">
      <c r="A50" s="987">
        <v>1</v>
      </c>
      <c r="B50" s="1136" t="b">
        <v>1</v>
      </c>
      <c r="C50" s="1136" t="s">
        <v>1574</v>
      </c>
      <c r="D50" s="1136"/>
      <c r="E50" s="1136"/>
      <c r="F50" s="1136"/>
      <c r="G50" s="1136"/>
      <c r="H50" s="1136"/>
      <c r="I50" s="1136"/>
      <c r="J50" s="1136"/>
      <c r="K50" s="1136"/>
      <c r="L50" s="262" t="s">
        <v>520</v>
      </c>
      <c r="M50" s="264" t="s">
        <v>426</v>
      </c>
      <c r="N50" s="259" t="s">
        <v>351</v>
      </c>
      <c r="O50" s="1152"/>
      <c r="P50" s="1152"/>
      <c r="Q50" s="1152"/>
      <c r="R50" s="1152"/>
      <c r="S50" s="1152"/>
      <c r="T50" s="1152"/>
      <c r="U50" s="1152"/>
      <c r="V50" s="1152"/>
      <c r="W50" s="1152"/>
      <c r="X50" s="1152"/>
      <c r="Y50" s="1152"/>
      <c r="Z50" s="1152"/>
      <c r="AA50" s="1152"/>
      <c r="AB50" s="1152"/>
      <c r="AC50" s="1152"/>
      <c r="AD50" s="1152"/>
      <c r="AE50" s="1152"/>
      <c r="AF50" s="1152"/>
      <c r="AG50" s="1152"/>
      <c r="AH50" s="1152"/>
      <c r="AI50" s="1152"/>
      <c r="AJ50" s="1152"/>
      <c r="AK50" s="1152"/>
      <c r="AL50" s="1152"/>
      <c r="AM50" s="1152"/>
      <c r="AN50" s="1152"/>
      <c r="AO50" s="953"/>
    </row>
    <row r="51" spans="1:41">
      <c r="A51" s="987">
        <v>1</v>
      </c>
      <c r="B51" s="1136" t="b">
        <v>1</v>
      </c>
      <c r="C51" s="1136" t="s">
        <v>1575</v>
      </c>
      <c r="D51" s="1136"/>
      <c r="E51" s="1136"/>
      <c r="F51" s="1136"/>
      <c r="G51" s="1136"/>
      <c r="H51" s="1136"/>
      <c r="I51" s="1136"/>
      <c r="J51" s="1136"/>
      <c r="K51" s="1136"/>
      <c r="L51" s="262" t="s">
        <v>522</v>
      </c>
      <c r="M51" s="264" t="s">
        <v>427</v>
      </c>
      <c r="N51" s="259" t="s">
        <v>351</v>
      </c>
      <c r="O51" s="1152"/>
      <c r="P51" s="1152"/>
      <c r="Q51" s="1152"/>
      <c r="R51" s="1152"/>
      <c r="S51" s="1152"/>
      <c r="T51" s="1152"/>
      <c r="U51" s="1152"/>
      <c r="V51" s="1152"/>
      <c r="W51" s="1152"/>
      <c r="X51" s="1152"/>
      <c r="Y51" s="1152"/>
      <c r="Z51" s="1152"/>
      <c r="AA51" s="1152"/>
      <c r="AB51" s="1152"/>
      <c r="AC51" s="1152"/>
      <c r="AD51" s="1152"/>
      <c r="AE51" s="1152"/>
      <c r="AF51" s="1152"/>
      <c r="AG51" s="1152"/>
      <c r="AH51" s="1152"/>
      <c r="AI51" s="1152"/>
      <c r="AJ51" s="1152"/>
      <c r="AK51" s="1152"/>
      <c r="AL51" s="1152"/>
      <c r="AM51" s="1152"/>
      <c r="AN51" s="1152"/>
      <c r="AO51" s="953"/>
    </row>
    <row r="52" spans="1:41">
      <c r="A52" s="987">
        <v>1</v>
      </c>
      <c r="B52" s="1136" t="b">
        <v>1</v>
      </c>
      <c r="C52" s="1136" t="s">
        <v>1490</v>
      </c>
      <c r="D52" s="1136"/>
      <c r="E52" s="1136"/>
      <c r="F52" s="1136"/>
      <c r="G52" s="1136"/>
      <c r="H52" s="1136"/>
      <c r="I52" s="1136"/>
      <c r="J52" s="1136"/>
      <c r="K52" s="1136"/>
      <c r="L52" s="262" t="s">
        <v>359</v>
      </c>
      <c r="M52" s="263" t="s">
        <v>428</v>
      </c>
      <c r="N52" s="259" t="s">
        <v>351</v>
      </c>
      <c r="O52" s="1151">
        <v>0</v>
      </c>
      <c r="P52" s="1151">
        <v>0</v>
      </c>
      <c r="Q52" s="1151">
        <v>0</v>
      </c>
      <c r="R52" s="1151">
        <v>0</v>
      </c>
      <c r="S52" s="1151">
        <v>0</v>
      </c>
      <c r="T52" s="1151">
        <v>0</v>
      </c>
      <c r="U52" s="1151">
        <v>0</v>
      </c>
      <c r="V52" s="1151">
        <v>0</v>
      </c>
      <c r="W52" s="1151">
        <v>0</v>
      </c>
      <c r="X52" s="1151">
        <v>0</v>
      </c>
      <c r="Y52" s="1151">
        <v>0</v>
      </c>
      <c r="Z52" s="1151">
        <v>0</v>
      </c>
      <c r="AA52" s="1151">
        <v>0</v>
      </c>
      <c r="AB52" s="1151">
        <v>0</v>
      </c>
      <c r="AC52" s="1151">
        <v>0</v>
      </c>
      <c r="AD52" s="1151">
        <v>0</v>
      </c>
      <c r="AE52" s="1151">
        <v>0</v>
      </c>
      <c r="AF52" s="1151">
        <v>0</v>
      </c>
      <c r="AG52" s="1151">
        <v>0</v>
      </c>
      <c r="AH52" s="1151">
        <v>0</v>
      </c>
      <c r="AI52" s="1151">
        <v>0</v>
      </c>
      <c r="AJ52" s="1151">
        <v>0</v>
      </c>
      <c r="AK52" s="1151">
        <v>0</v>
      </c>
      <c r="AL52" s="1151">
        <v>0</v>
      </c>
      <c r="AM52" s="1151">
        <v>0</v>
      </c>
      <c r="AN52" s="1151">
        <v>0</v>
      </c>
      <c r="AO52" s="953"/>
    </row>
    <row r="53" spans="1:41">
      <c r="A53" s="987">
        <v>1</v>
      </c>
      <c r="B53" s="1136" t="b">
        <v>1</v>
      </c>
      <c r="C53" s="1136" t="s">
        <v>1576</v>
      </c>
      <c r="D53" s="1136"/>
      <c r="E53" s="1136"/>
      <c r="F53" s="1136"/>
      <c r="G53" s="1136"/>
      <c r="H53" s="1136"/>
      <c r="I53" s="1136"/>
      <c r="J53" s="1136"/>
      <c r="K53" s="1136"/>
      <c r="L53" s="262" t="s">
        <v>543</v>
      </c>
      <c r="M53" s="264" t="s">
        <v>429</v>
      </c>
      <c r="N53" s="259" t="s">
        <v>351</v>
      </c>
      <c r="O53" s="1152"/>
      <c r="P53" s="1152"/>
      <c r="Q53" s="1152"/>
      <c r="R53" s="1152"/>
      <c r="S53" s="1152"/>
      <c r="T53" s="1152"/>
      <c r="U53" s="1152"/>
      <c r="V53" s="1152"/>
      <c r="W53" s="1152"/>
      <c r="X53" s="1152"/>
      <c r="Y53" s="1152"/>
      <c r="Z53" s="1152"/>
      <c r="AA53" s="1152"/>
      <c r="AB53" s="1152"/>
      <c r="AC53" s="1152"/>
      <c r="AD53" s="1152"/>
      <c r="AE53" s="1152"/>
      <c r="AF53" s="1152"/>
      <c r="AG53" s="1152"/>
      <c r="AH53" s="1152"/>
      <c r="AI53" s="1152"/>
      <c r="AJ53" s="1152"/>
      <c r="AK53" s="1152"/>
      <c r="AL53" s="1152"/>
      <c r="AM53" s="1152"/>
      <c r="AN53" s="1152"/>
      <c r="AO53" s="953"/>
    </row>
    <row r="54" spans="1:41">
      <c r="A54" s="987">
        <v>1</v>
      </c>
      <c r="B54" s="1136" t="b">
        <v>1</v>
      </c>
      <c r="C54" s="1136" t="s">
        <v>1577</v>
      </c>
      <c r="D54" s="1136"/>
      <c r="E54" s="1136"/>
      <c r="F54" s="1136"/>
      <c r="G54" s="1136"/>
      <c r="H54" s="1136"/>
      <c r="I54" s="1136"/>
      <c r="J54" s="1136"/>
      <c r="K54" s="1136"/>
      <c r="L54" s="262" t="s">
        <v>545</v>
      </c>
      <c r="M54" s="264" t="s">
        <v>430</v>
      </c>
      <c r="N54" s="259" t="s">
        <v>351</v>
      </c>
      <c r="O54" s="1152"/>
      <c r="P54" s="1152"/>
      <c r="Q54" s="1152"/>
      <c r="R54" s="1152"/>
      <c r="S54" s="1152"/>
      <c r="T54" s="1152"/>
      <c r="U54" s="1152"/>
      <c r="V54" s="1152"/>
      <c r="W54" s="1152"/>
      <c r="X54" s="1152"/>
      <c r="Y54" s="1152"/>
      <c r="Z54" s="1152"/>
      <c r="AA54" s="1152"/>
      <c r="AB54" s="1152"/>
      <c r="AC54" s="1152"/>
      <c r="AD54" s="1152"/>
      <c r="AE54" s="1152"/>
      <c r="AF54" s="1152"/>
      <c r="AG54" s="1152"/>
      <c r="AH54" s="1152"/>
      <c r="AI54" s="1152"/>
      <c r="AJ54" s="1152"/>
      <c r="AK54" s="1152"/>
      <c r="AL54" s="1152"/>
      <c r="AM54" s="1152"/>
      <c r="AN54" s="1152"/>
      <c r="AO54" s="953"/>
    </row>
    <row r="55" spans="1:41">
      <c r="A55" s="987">
        <v>1</v>
      </c>
      <c r="B55" s="1136" t="b">
        <v>1</v>
      </c>
      <c r="C55" s="1136" t="s">
        <v>1578</v>
      </c>
      <c r="D55" s="1136"/>
      <c r="E55" s="1136"/>
      <c r="F55" s="1136"/>
      <c r="G55" s="1136"/>
      <c r="H55" s="1136"/>
      <c r="I55" s="1136"/>
      <c r="J55" s="1136"/>
      <c r="K55" s="1136"/>
      <c r="L55" s="262" t="s">
        <v>547</v>
      </c>
      <c r="M55" s="264" t="s">
        <v>431</v>
      </c>
      <c r="N55" s="259" t="s">
        <v>351</v>
      </c>
      <c r="O55" s="1152"/>
      <c r="P55" s="1152"/>
      <c r="Q55" s="1152"/>
      <c r="R55" s="1152"/>
      <c r="S55" s="1152"/>
      <c r="T55" s="1152"/>
      <c r="U55" s="1152"/>
      <c r="V55" s="1152"/>
      <c r="W55" s="1152"/>
      <c r="X55" s="1152"/>
      <c r="Y55" s="1152"/>
      <c r="Z55" s="1152"/>
      <c r="AA55" s="1152"/>
      <c r="AB55" s="1152"/>
      <c r="AC55" s="1152"/>
      <c r="AD55" s="1152"/>
      <c r="AE55" s="1152"/>
      <c r="AF55" s="1152"/>
      <c r="AG55" s="1152"/>
      <c r="AH55" s="1152"/>
      <c r="AI55" s="1152"/>
      <c r="AJ55" s="1152"/>
      <c r="AK55" s="1152"/>
      <c r="AL55" s="1152"/>
      <c r="AM55" s="1152"/>
      <c r="AN55" s="1152"/>
      <c r="AO55" s="953"/>
    </row>
    <row r="56" spans="1:41">
      <c r="A56" s="987">
        <v>1</v>
      </c>
      <c r="B56" s="1136" t="b">
        <v>1</v>
      </c>
      <c r="C56" s="1136" t="s">
        <v>1488</v>
      </c>
      <c r="D56" s="1136"/>
      <c r="E56" s="1136"/>
      <c r="F56" s="1136"/>
      <c r="G56" s="1136"/>
      <c r="H56" s="1136"/>
      <c r="I56" s="1136"/>
      <c r="J56" s="1136"/>
      <c r="K56" s="1136"/>
      <c r="L56" s="262" t="s">
        <v>361</v>
      </c>
      <c r="M56" s="263" t="s">
        <v>432</v>
      </c>
      <c r="N56" s="259" t="s">
        <v>351</v>
      </c>
      <c r="O56" s="1151">
        <v>0</v>
      </c>
      <c r="P56" s="1151">
        <v>0</v>
      </c>
      <c r="Q56" s="1151">
        <v>0</v>
      </c>
      <c r="R56" s="1151">
        <v>0</v>
      </c>
      <c r="S56" s="1151">
        <v>0</v>
      </c>
      <c r="T56" s="1151">
        <v>0</v>
      </c>
      <c r="U56" s="1151">
        <v>0</v>
      </c>
      <c r="V56" s="1151">
        <v>0</v>
      </c>
      <c r="W56" s="1151">
        <v>0</v>
      </c>
      <c r="X56" s="1151">
        <v>0</v>
      </c>
      <c r="Y56" s="1151">
        <v>0</v>
      </c>
      <c r="Z56" s="1151">
        <v>0</v>
      </c>
      <c r="AA56" s="1151">
        <v>0</v>
      </c>
      <c r="AB56" s="1151">
        <v>0</v>
      </c>
      <c r="AC56" s="1151">
        <v>0</v>
      </c>
      <c r="AD56" s="1151">
        <v>0</v>
      </c>
      <c r="AE56" s="1151">
        <v>0</v>
      </c>
      <c r="AF56" s="1151">
        <v>0</v>
      </c>
      <c r="AG56" s="1151">
        <v>0</v>
      </c>
      <c r="AH56" s="1151">
        <v>0</v>
      </c>
      <c r="AI56" s="1151">
        <v>0</v>
      </c>
      <c r="AJ56" s="1151">
        <v>0</v>
      </c>
      <c r="AK56" s="1151">
        <v>0</v>
      </c>
      <c r="AL56" s="1151">
        <v>0</v>
      </c>
      <c r="AM56" s="1151">
        <v>0</v>
      </c>
      <c r="AN56" s="1151">
        <v>0</v>
      </c>
      <c r="AO56" s="953"/>
    </row>
    <row r="57" spans="1:41">
      <c r="A57" s="987">
        <v>1</v>
      </c>
      <c r="B57" s="1136" t="b">
        <v>1</v>
      </c>
      <c r="C57" s="1136" t="s">
        <v>1579</v>
      </c>
      <c r="D57" s="1136"/>
      <c r="E57" s="1136"/>
      <c r="F57" s="1136"/>
      <c r="G57" s="1136"/>
      <c r="H57" s="1136"/>
      <c r="I57" s="1136"/>
      <c r="J57" s="1136"/>
      <c r="K57" s="1136"/>
      <c r="L57" s="262" t="s">
        <v>550</v>
      </c>
      <c r="M57" s="264" t="s">
        <v>433</v>
      </c>
      <c r="N57" s="259" t="s">
        <v>351</v>
      </c>
      <c r="O57" s="1152"/>
      <c r="P57" s="1152"/>
      <c r="Q57" s="1152"/>
      <c r="R57" s="1152"/>
      <c r="S57" s="1152"/>
      <c r="T57" s="1152"/>
      <c r="U57" s="1152"/>
      <c r="V57" s="1152"/>
      <c r="W57" s="1152"/>
      <c r="X57" s="1152"/>
      <c r="Y57" s="1152"/>
      <c r="Z57" s="1152"/>
      <c r="AA57" s="1152"/>
      <c r="AB57" s="1152"/>
      <c r="AC57" s="1152"/>
      <c r="AD57" s="1152"/>
      <c r="AE57" s="1152"/>
      <c r="AF57" s="1152"/>
      <c r="AG57" s="1152"/>
      <c r="AH57" s="1152"/>
      <c r="AI57" s="1152"/>
      <c r="AJ57" s="1152"/>
      <c r="AK57" s="1152"/>
      <c r="AL57" s="1152"/>
      <c r="AM57" s="1152"/>
      <c r="AN57" s="1152"/>
      <c r="AO57" s="953"/>
    </row>
    <row r="58" spans="1:41" ht="22.5">
      <c r="A58" s="987">
        <v>1</v>
      </c>
      <c r="B58" s="1136" t="b">
        <v>1</v>
      </c>
      <c r="C58" s="1136" t="s">
        <v>1580</v>
      </c>
      <c r="D58" s="1136"/>
      <c r="E58" s="1136"/>
      <c r="F58" s="1136"/>
      <c r="G58" s="1136"/>
      <c r="H58" s="1136"/>
      <c r="I58" s="1136"/>
      <c r="J58" s="1136"/>
      <c r="K58" s="1136"/>
      <c r="L58" s="262" t="s">
        <v>564</v>
      </c>
      <c r="M58" s="264" t="s">
        <v>1143</v>
      </c>
      <c r="N58" s="259" t="s">
        <v>351</v>
      </c>
      <c r="O58" s="1152"/>
      <c r="P58" s="1152"/>
      <c r="Q58" s="1152"/>
      <c r="R58" s="1152"/>
      <c r="S58" s="1152"/>
      <c r="T58" s="1152"/>
      <c r="U58" s="1152"/>
      <c r="V58" s="1152"/>
      <c r="W58" s="1152"/>
      <c r="X58" s="1152"/>
      <c r="Y58" s="1152"/>
      <c r="Z58" s="1152"/>
      <c r="AA58" s="1152"/>
      <c r="AB58" s="1152"/>
      <c r="AC58" s="1152"/>
      <c r="AD58" s="1152"/>
      <c r="AE58" s="1152"/>
      <c r="AF58" s="1152"/>
      <c r="AG58" s="1152"/>
      <c r="AH58" s="1152"/>
      <c r="AI58" s="1152"/>
      <c r="AJ58" s="1152"/>
      <c r="AK58" s="1152"/>
      <c r="AL58" s="1152"/>
      <c r="AM58" s="1152"/>
      <c r="AN58" s="1152"/>
      <c r="AO58" s="953"/>
    </row>
    <row r="59" spans="1:41" ht="22.5">
      <c r="A59" s="987">
        <v>1</v>
      </c>
      <c r="B59" s="1136" t="b">
        <v>1</v>
      </c>
      <c r="C59" s="1136" t="s">
        <v>1581</v>
      </c>
      <c r="D59" s="1136"/>
      <c r="E59" s="1136"/>
      <c r="F59" s="1136"/>
      <c r="G59" s="1136"/>
      <c r="H59" s="1136"/>
      <c r="I59" s="1136"/>
      <c r="J59" s="1136"/>
      <c r="K59" s="1136"/>
      <c r="L59" s="262" t="s">
        <v>568</v>
      </c>
      <c r="M59" s="264" t="s">
        <v>434</v>
      </c>
      <c r="N59" s="259" t="s">
        <v>351</v>
      </c>
      <c r="O59" s="1152"/>
      <c r="P59" s="1152"/>
      <c r="Q59" s="1152"/>
      <c r="R59" s="1152"/>
      <c r="S59" s="1152"/>
      <c r="T59" s="1152"/>
      <c r="U59" s="1152"/>
      <c r="V59" s="1152"/>
      <c r="W59" s="1152"/>
      <c r="X59" s="1152"/>
      <c r="Y59" s="1152"/>
      <c r="Z59" s="1152"/>
      <c r="AA59" s="1152"/>
      <c r="AB59" s="1152"/>
      <c r="AC59" s="1152"/>
      <c r="AD59" s="1152"/>
      <c r="AE59" s="1152"/>
      <c r="AF59" s="1152"/>
      <c r="AG59" s="1152"/>
      <c r="AH59" s="1152"/>
      <c r="AI59" s="1152"/>
      <c r="AJ59" s="1152"/>
      <c r="AK59" s="1152"/>
      <c r="AL59" s="1152"/>
      <c r="AM59" s="1152"/>
      <c r="AN59" s="1152"/>
      <c r="AO59" s="953"/>
    </row>
    <row r="60" spans="1:41">
      <c r="A60" s="987">
        <v>1</v>
      </c>
      <c r="B60" s="1136" t="b">
        <v>1</v>
      </c>
      <c r="C60" s="1136" t="s">
        <v>1582</v>
      </c>
      <c r="D60" s="1136"/>
      <c r="E60" s="1136"/>
      <c r="F60" s="1136"/>
      <c r="G60" s="1136"/>
      <c r="H60" s="1136"/>
      <c r="I60" s="1136"/>
      <c r="J60" s="1136"/>
      <c r="K60" s="1136"/>
      <c r="L60" s="262" t="s">
        <v>570</v>
      </c>
      <c r="M60" s="264" t="s">
        <v>435</v>
      </c>
      <c r="N60" s="259" t="s">
        <v>351</v>
      </c>
      <c r="O60" s="1152"/>
      <c r="P60" s="1152"/>
      <c r="Q60" s="1152"/>
      <c r="R60" s="1152"/>
      <c r="S60" s="1152"/>
      <c r="T60" s="1152"/>
      <c r="U60" s="1152"/>
      <c r="V60" s="1152"/>
      <c r="W60" s="1152"/>
      <c r="X60" s="1152"/>
      <c r="Y60" s="1152"/>
      <c r="Z60" s="1152"/>
      <c r="AA60" s="1152"/>
      <c r="AB60" s="1152"/>
      <c r="AC60" s="1152"/>
      <c r="AD60" s="1152"/>
      <c r="AE60" s="1152"/>
      <c r="AF60" s="1152"/>
      <c r="AG60" s="1152"/>
      <c r="AH60" s="1152"/>
      <c r="AI60" s="1152"/>
      <c r="AJ60" s="1152"/>
      <c r="AK60" s="1152"/>
      <c r="AL60" s="1152"/>
      <c r="AM60" s="1152"/>
      <c r="AN60" s="1152"/>
      <c r="AO60" s="953"/>
    </row>
    <row r="61" spans="1:41" s="267" customFormat="1" ht="22.5">
      <c r="A61" s="987">
        <v>1</v>
      </c>
      <c r="B61" s="1136" t="b">
        <v>1</v>
      </c>
      <c r="C61" s="1136" t="s">
        <v>1481</v>
      </c>
      <c r="D61" s="1149"/>
      <c r="E61" s="1149"/>
      <c r="F61" s="1149"/>
      <c r="G61" s="1149"/>
      <c r="H61" s="1149"/>
      <c r="I61" s="1149"/>
      <c r="J61" s="1149"/>
      <c r="K61" s="1149"/>
      <c r="L61" s="265" t="s">
        <v>102</v>
      </c>
      <c r="M61" s="261" t="s">
        <v>436</v>
      </c>
      <c r="N61" s="266" t="s">
        <v>351</v>
      </c>
      <c r="O61" s="1150">
        <v>0</v>
      </c>
      <c r="P61" s="1150">
        <v>0</v>
      </c>
      <c r="Q61" s="1150">
        <v>0</v>
      </c>
      <c r="R61" s="1150">
        <v>0</v>
      </c>
      <c r="S61" s="1150">
        <v>0</v>
      </c>
      <c r="T61" s="1150">
        <v>0</v>
      </c>
      <c r="U61" s="1150">
        <v>0</v>
      </c>
      <c r="V61" s="1150">
        <v>0</v>
      </c>
      <c r="W61" s="1150">
        <v>0</v>
      </c>
      <c r="X61" s="1150">
        <v>0</v>
      </c>
      <c r="Y61" s="1150">
        <v>0</v>
      </c>
      <c r="Z61" s="1150">
        <v>0</v>
      </c>
      <c r="AA61" s="1150">
        <v>0</v>
      </c>
      <c r="AB61" s="1150">
        <v>0</v>
      </c>
      <c r="AC61" s="1150">
        <v>0</v>
      </c>
      <c r="AD61" s="1150">
        <v>0</v>
      </c>
      <c r="AE61" s="1150">
        <v>0</v>
      </c>
      <c r="AF61" s="1150">
        <v>0</v>
      </c>
      <c r="AG61" s="1150">
        <v>0</v>
      </c>
      <c r="AH61" s="1150">
        <v>0</v>
      </c>
      <c r="AI61" s="1150">
        <v>0</v>
      </c>
      <c r="AJ61" s="1150">
        <v>0</v>
      </c>
      <c r="AK61" s="1150">
        <v>0</v>
      </c>
      <c r="AL61" s="1150">
        <v>0</v>
      </c>
      <c r="AM61" s="1150">
        <v>0</v>
      </c>
      <c r="AN61" s="1150">
        <v>0</v>
      </c>
      <c r="AO61" s="953"/>
    </row>
    <row r="62" spans="1:41">
      <c r="A62" s="987">
        <v>1</v>
      </c>
      <c r="B62" s="1136" t="b">
        <v>1</v>
      </c>
      <c r="C62" s="1136" t="s">
        <v>1492</v>
      </c>
      <c r="D62" s="1136"/>
      <c r="E62" s="1136"/>
      <c r="F62" s="1136"/>
      <c r="G62" s="1136"/>
      <c r="H62" s="1136"/>
      <c r="I62" s="1136"/>
      <c r="J62" s="1136"/>
      <c r="K62" s="1136"/>
      <c r="L62" s="262" t="s">
        <v>17</v>
      </c>
      <c r="M62" s="263" t="s">
        <v>1153</v>
      </c>
      <c r="N62" s="259" t="s">
        <v>351</v>
      </c>
      <c r="O62" s="1152"/>
      <c r="P62" s="1152"/>
      <c r="Q62" s="1152"/>
      <c r="R62" s="1152"/>
      <c r="S62" s="1152"/>
      <c r="T62" s="1152"/>
      <c r="U62" s="1152"/>
      <c r="V62" s="1152"/>
      <c r="W62" s="1152"/>
      <c r="X62" s="1152"/>
      <c r="Y62" s="1152"/>
      <c r="Z62" s="1152"/>
      <c r="AA62" s="1152"/>
      <c r="AB62" s="1152"/>
      <c r="AC62" s="1152"/>
      <c r="AD62" s="1152"/>
      <c r="AE62" s="1152"/>
      <c r="AF62" s="1152"/>
      <c r="AG62" s="1152"/>
      <c r="AH62" s="1152"/>
      <c r="AI62" s="1152"/>
      <c r="AJ62" s="1152"/>
      <c r="AK62" s="1152"/>
      <c r="AL62" s="1152"/>
      <c r="AM62" s="1152"/>
      <c r="AN62" s="1152"/>
      <c r="AO62" s="953"/>
    </row>
    <row r="63" spans="1:41">
      <c r="A63" s="987">
        <v>1</v>
      </c>
      <c r="B63" s="1136" t="b">
        <v>1</v>
      </c>
      <c r="C63" s="1136" t="s">
        <v>1493</v>
      </c>
      <c r="D63" s="1136"/>
      <c r="E63" s="1136"/>
      <c r="F63" s="1136"/>
      <c r="G63" s="1136"/>
      <c r="H63" s="1136"/>
      <c r="I63" s="1136"/>
      <c r="J63" s="1136"/>
      <c r="K63" s="1136"/>
      <c r="L63" s="262" t="s">
        <v>138</v>
      </c>
      <c r="M63" s="263" t="s">
        <v>1154</v>
      </c>
      <c r="N63" s="259" t="s">
        <v>351</v>
      </c>
      <c r="O63" s="1152"/>
      <c r="P63" s="1152"/>
      <c r="Q63" s="1152"/>
      <c r="R63" s="1152"/>
      <c r="S63" s="1152"/>
      <c r="T63" s="1152"/>
      <c r="U63" s="1152"/>
      <c r="V63" s="1152"/>
      <c r="W63" s="1152"/>
      <c r="X63" s="1152"/>
      <c r="Y63" s="1152"/>
      <c r="Z63" s="1152"/>
      <c r="AA63" s="1152"/>
      <c r="AB63" s="1152"/>
      <c r="AC63" s="1152"/>
      <c r="AD63" s="1152"/>
      <c r="AE63" s="1152"/>
      <c r="AF63" s="1152"/>
      <c r="AG63" s="1152"/>
      <c r="AH63" s="1152"/>
      <c r="AI63" s="1152"/>
      <c r="AJ63" s="1152"/>
      <c r="AK63" s="1152"/>
      <c r="AL63" s="1152"/>
      <c r="AM63" s="1152"/>
      <c r="AN63" s="1152"/>
      <c r="AO63" s="953"/>
    </row>
    <row r="64" spans="1:41">
      <c r="A64" s="987">
        <v>1</v>
      </c>
      <c r="B64" s="1136" t="b">
        <v>1</v>
      </c>
      <c r="C64" s="1136" t="s">
        <v>1552</v>
      </c>
      <c r="D64" s="1136"/>
      <c r="E64" s="1136"/>
      <c r="F64" s="1136"/>
      <c r="G64" s="1136"/>
      <c r="H64" s="1136"/>
      <c r="I64" s="1136"/>
      <c r="J64" s="1136"/>
      <c r="K64" s="1136"/>
      <c r="L64" s="262" t="s">
        <v>151</v>
      </c>
      <c r="M64" s="263" t="s">
        <v>437</v>
      </c>
      <c r="N64" s="259" t="s">
        <v>351</v>
      </c>
      <c r="O64" s="1152"/>
      <c r="P64" s="1152"/>
      <c r="Q64" s="1152"/>
      <c r="R64" s="1152"/>
      <c r="S64" s="1152"/>
      <c r="T64" s="1152"/>
      <c r="U64" s="1152"/>
      <c r="V64" s="1152"/>
      <c r="W64" s="1152"/>
      <c r="X64" s="1152"/>
      <c r="Y64" s="1152"/>
      <c r="Z64" s="1152"/>
      <c r="AA64" s="1152"/>
      <c r="AB64" s="1152"/>
      <c r="AC64" s="1152"/>
      <c r="AD64" s="1152"/>
      <c r="AE64" s="1152"/>
      <c r="AF64" s="1152"/>
      <c r="AG64" s="1152"/>
      <c r="AH64" s="1152"/>
      <c r="AI64" s="1152"/>
      <c r="AJ64" s="1152"/>
      <c r="AK64" s="1152"/>
      <c r="AL64" s="1152"/>
      <c r="AM64" s="1152"/>
      <c r="AN64" s="1152"/>
      <c r="AO64" s="953"/>
    </row>
    <row r="65" spans="1:41" ht="21.75" customHeight="1">
      <c r="A65" s="1136"/>
      <c r="B65" s="1136"/>
      <c r="C65" s="1136"/>
      <c r="D65" s="1136"/>
      <c r="E65" s="1136"/>
      <c r="F65" s="1136"/>
      <c r="G65" s="1136"/>
      <c r="H65" s="1136"/>
      <c r="I65" s="1136"/>
      <c r="J65" s="1136"/>
      <c r="K65" s="1136"/>
      <c r="L65" s="1136"/>
      <c r="M65" s="1154" t="s">
        <v>1387</v>
      </c>
      <c r="N65" s="1136"/>
      <c r="O65" s="1136"/>
      <c r="P65" s="1136"/>
      <c r="Q65" s="1136"/>
      <c r="R65" s="1136"/>
      <c r="S65" s="1136"/>
      <c r="T65" s="1136"/>
      <c r="U65" s="1136"/>
      <c r="V65" s="1136"/>
      <c r="W65" s="1136"/>
      <c r="X65" s="1136"/>
      <c r="Y65" s="1136"/>
      <c r="Z65" s="1136"/>
      <c r="AA65" s="1136"/>
      <c r="AB65" s="1136"/>
      <c r="AC65" s="1136"/>
      <c r="AD65" s="1136"/>
      <c r="AE65" s="1136"/>
      <c r="AF65" s="1136"/>
      <c r="AG65" s="1136"/>
      <c r="AH65" s="1136"/>
      <c r="AI65" s="1136"/>
      <c r="AJ65" s="1136"/>
      <c r="AK65" s="1136"/>
      <c r="AL65" s="1136"/>
      <c r="AM65" s="1136"/>
      <c r="AN65" s="1136"/>
      <c r="AO65" s="1136"/>
    </row>
    <row r="66" spans="1:41" ht="15" customHeight="1">
      <c r="A66" s="1136"/>
      <c r="B66" s="1136"/>
      <c r="C66" s="1136"/>
      <c r="D66" s="1136"/>
      <c r="E66" s="1136"/>
      <c r="F66" s="1136"/>
      <c r="G66" s="1136"/>
      <c r="H66" s="1136"/>
      <c r="I66" s="1136"/>
      <c r="J66" s="1136"/>
      <c r="K66" s="1136"/>
      <c r="L66" s="1155" t="s">
        <v>1425</v>
      </c>
      <c r="M66" s="1156"/>
      <c r="N66" s="1156"/>
      <c r="O66" s="1156"/>
      <c r="P66" s="1156"/>
      <c r="Q66" s="1156"/>
      <c r="R66" s="1156"/>
      <c r="S66" s="1156"/>
      <c r="T66" s="1156"/>
      <c r="U66" s="1156"/>
      <c r="V66" s="1156"/>
      <c r="W66" s="1156"/>
      <c r="X66" s="1156"/>
      <c r="Y66" s="1156"/>
      <c r="Z66" s="1156"/>
      <c r="AA66" s="1156"/>
      <c r="AB66" s="1156"/>
      <c r="AC66" s="1156"/>
      <c r="AD66" s="1156"/>
      <c r="AE66" s="1156"/>
      <c r="AF66" s="1156"/>
      <c r="AG66" s="1156"/>
      <c r="AH66" s="1156"/>
      <c r="AI66" s="1156"/>
      <c r="AJ66" s="1156"/>
      <c r="AK66" s="1156"/>
      <c r="AL66" s="1156"/>
      <c r="AM66" s="1156"/>
      <c r="AN66" s="1156"/>
      <c r="AO66" s="1156"/>
    </row>
    <row r="67" spans="1:41" ht="15" customHeight="1">
      <c r="A67" s="1136"/>
      <c r="B67" s="1136"/>
      <c r="C67" s="1136"/>
      <c r="D67" s="1136"/>
      <c r="E67" s="1136"/>
      <c r="F67" s="1136"/>
      <c r="G67" s="1136"/>
      <c r="H67" s="1136"/>
      <c r="I67" s="1136"/>
      <c r="J67" s="1136"/>
      <c r="K67" s="808"/>
      <c r="L67" s="1157"/>
      <c r="M67" s="1157"/>
      <c r="N67" s="1157"/>
      <c r="O67" s="1157"/>
      <c r="P67" s="1157"/>
      <c r="Q67" s="1157"/>
      <c r="R67" s="1157"/>
      <c r="S67" s="1157"/>
      <c r="T67" s="1157"/>
      <c r="U67" s="1157"/>
      <c r="V67" s="1157"/>
      <c r="W67" s="1157"/>
      <c r="X67" s="1157"/>
      <c r="Y67" s="1157"/>
      <c r="Z67" s="1157"/>
      <c r="AA67" s="1157"/>
      <c r="AB67" s="1157"/>
      <c r="AC67" s="1157"/>
      <c r="AD67" s="1157"/>
      <c r="AE67" s="1157"/>
      <c r="AF67" s="1157"/>
      <c r="AG67" s="1157"/>
      <c r="AH67" s="1157"/>
      <c r="AI67" s="1157"/>
      <c r="AJ67" s="1157"/>
      <c r="AK67" s="1157"/>
      <c r="AL67" s="1157"/>
      <c r="AM67" s="1157"/>
      <c r="AN67" s="1157"/>
      <c r="AO67" s="1157"/>
    </row>
    <row r="68" spans="1:41">
      <c r="A68" s="1136"/>
      <c r="B68" s="1136"/>
      <c r="C68" s="1136"/>
      <c r="D68" s="1136"/>
      <c r="E68" s="1136"/>
      <c r="F68" s="1136"/>
      <c r="G68" s="1136"/>
      <c r="H68" s="1136"/>
      <c r="I68" s="1136"/>
      <c r="J68" s="1136"/>
      <c r="K68" s="1136"/>
      <c r="L68" s="1136"/>
      <c r="M68" s="1136"/>
      <c r="N68" s="1136"/>
      <c r="O68" s="1136"/>
      <c r="P68" s="1136"/>
      <c r="Q68" s="1136"/>
      <c r="R68" s="1136"/>
      <c r="S68" s="1136"/>
      <c r="T68" s="1136"/>
      <c r="U68" s="1136"/>
      <c r="V68" s="1136"/>
      <c r="W68" s="1136"/>
      <c r="X68" s="1136"/>
      <c r="Y68" s="1136"/>
      <c r="Z68" s="1136"/>
      <c r="AA68" s="1136"/>
      <c r="AB68" s="1136"/>
      <c r="AC68" s="1136"/>
      <c r="AD68" s="1136"/>
      <c r="AE68" s="1136"/>
      <c r="AF68" s="1158"/>
      <c r="AG68" s="1158"/>
      <c r="AH68" s="1158"/>
      <c r="AI68" s="1158"/>
      <c r="AJ68" s="1158"/>
      <c r="AK68" s="1158"/>
      <c r="AL68" s="1158"/>
      <c r="AM68" s="1158"/>
      <c r="AN68" s="1158"/>
      <c r="AO68" s="1136"/>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36"/>
      <c r="B1" s="1136"/>
      <c r="C1" s="1136"/>
      <c r="D1" s="1136"/>
      <c r="E1" s="1136"/>
      <c r="F1" s="1136"/>
      <c r="G1" s="1136"/>
      <c r="H1" s="1136"/>
      <c r="I1" s="1136"/>
      <c r="J1" s="1136"/>
      <c r="K1" s="1136"/>
      <c r="L1" s="1136"/>
      <c r="M1" s="1136"/>
      <c r="N1" s="1136"/>
      <c r="O1" s="936">
        <v>2024</v>
      </c>
      <c r="P1" s="936">
        <v>2025</v>
      </c>
      <c r="Q1" s="936">
        <v>2026</v>
      </c>
      <c r="R1" s="936">
        <v>2027</v>
      </c>
      <c r="S1" s="936">
        <v>2028</v>
      </c>
      <c r="T1" s="936">
        <v>2029</v>
      </c>
      <c r="U1" s="936">
        <v>2030</v>
      </c>
      <c r="V1" s="936">
        <v>2031</v>
      </c>
      <c r="W1" s="936">
        <v>2032</v>
      </c>
      <c r="X1" s="936">
        <v>2033</v>
      </c>
      <c r="Y1" s="936">
        <v>2024</v>
      </c>
      <c r="Z1" s="936">
        <v>2025</v>
      </c>
      <c r="AA1" s="936">
        <v>2026</v>
      </c>
      <c r="AB1" s="936">
        <v>2027</v>
      </c>
      <c r="AC1" s="936">
        <v>2028</v>
      </c>
      <c r="AD1" s="936">
        <v>2029</v>
      </c>
      <c r="AE1" s="936">
        <v>2030</v>
      </c>
      <c r="AF1" s="936">
        <v>2031</v>
      </c>
      <c r="AG1" s="936">
        <v>2032</v>
      </c>
      <c r="AH1" s="936">
        <v>2033</v>
      </c>
      <c r="AI1" s="1136"/>
    </row>
    <row r="2" spans="1:35" hidden="1">
      <c r="A2" s="1136"/>
      <c r="B2" s="1136"/>
      <c r="C2" s="1136"/>
      <c r="D2" s="1136"/>
      <c r="E2" s="1136"/>
      <c r="F2" s="1136"/>
      <c r="G2" s="1136"/>
      <c r="H2" s="1136"/>
      <c r="I2" s="1136"/>
      <c r="J2" s="1136"/>
      <c r="K2" s="1136"/>
      <c r="L2" s="1136"/>
      <c r="M2" s="1136"/>
      <c r="N2" s="1136"/>
      <c r="O2" s="936" t="s">
        <v>438</v>
      </c>
      <c r="P2" s="936" t="s">
        <v>438</v>
      </c>
      <c r="Q2" s="936" t="s">
        <v>438</v>
      </c>
      <c r="R2" s="936" t="s">
        <v>438</v>
      </c>
      <c r="S2" s="936" t="s">
        <v>438</v>
      </c>
      <c r="T2" s="936" t="s">
        <v>438</v>
      </c>
      <c r="U2" s="936" t="s">
        <v>438</v>
      </c>
      <c r="V2" s="936" t="s">
        <v>438</v>
      </c>
      <c r="W2" s="936" t="s">
        <v>438</v>
      </c>
      <c r="X2" s="936" t="s">
        <v>438</v>
      </c>
      <c r="Y2" s="936" t="s">
        <v>267</v>
      </c>
      <c r="Z2" s="936" t="s">
        <v>267</v>
      </c>
      <c r="AA2" s="936" t="s">
        <v>267</v>
      </c>
      <c r="AB2" s="936" t="s">
        <v>267</v>
      </c>
      <c r="AC2" s="936" t="s">
        <v>267</v>
      </c>
      <c r="AD2" s="936" t="s">
        <v>267</v>
      </c>
      <c r="AE2" s="936" t="s">
        <v>267</v>
      </c>
      <c r="AF2" s="936" t="s">
        <v>267</v>
      </c>
      <c r="AG2" s="936" t="s">
        <v>267</v>
      </c>
      <c r="AH2" s="936" t="s">
        <v>267</v>
      </c>
      <c r="AI2" s="1136"/>
    </row>
    <row r="3" spans="1:35" hidden="1">
      <c r="A3" s="1136"/>
      <c r="B3" s="1136"/>
      <c r="C3" s="1136"/>
      <c r="D3" s="1136"/>
      <c r="E3" s="1136"/>
      <c r="F3" s="1136"/>
      <c r="G3" s="1136"/>
      <c r="H3" s="1136"/>
      <c r="I3" s="1136"/>
      <c r="J3" s="1136"/>
      <c r="K3" s="1136"/>
      <c r="L3" s="1136"/>
      <c r="M3" s="1136"/>
      <c r="N3" s="1136"/>
      <c r="O3" s="936"/>
      <c r="P3" s="936"/>
      <c r="Q3" s="936"/>
      <c r="R3" s="936"/>
      <c r="S3" s="936"/>
      <c r="T3" s="936"/>
      <c r="U3" s="936"/>
      <c r="V3" s="936"/>
      <c r="W3" s="936"/>
      <c r="X3" s="936"/>
      <c r="Y3" s="936"/>
      <c r="Z3" s="936"/>
      <c r="AA3" s="936"/>
      <c r="AB3" s="936"/>
      <c r="AC3" s="936"/>
      <c r="AD3" s="936"/>
      <c r="AE3" s="936"/>
      <c r="AF3" s="936"/>
      <c r="AG3" s="936"/>
      <c r="AH3" s="936"/>
      <c r="AI3" s="1136"/>
    </row>
    <row r="4" spans="1:35" hidden="1">
      <c r="A4" s="1136"/>
      <c r="B4" s="1136"/>
      <c r="C4" s="1136"/>
      <c r="D4" s="1136"/>
      <c r="E4" s="1136"/>
      <c r="F4" s="1136"/>
      <c r="G4" s="1136"/>
      <c r="H4" s="1136"/>
      <c r="I4" s="1136"/>
      <c r="J4" s="1136"/>
      <c r="K4" s="1136"/>
      <c r="L4" s="1136"/>
      <c r="M4" s="1136"/>
      <c r="N4" s="1136"/>
      <c r="O4" s="936"/>
      <c r="P4" s="936"/>
      <c r="Q4" s="936"/>
      <c r="R4" s="936"/>
      <c r="S4" s="936"/>
      <c r="T4" s="936"/>
      <c r="U4" s="936"/>
      <c r="V4" s="936"/>
      <c r="W4" s="936"/>
      <c r="X4" s="936"/>
      <c r="Y4" s="936"/>
      <c r="Z4" s="936"/>
      <c r="AA4" s="936"/>
      <c r="AB4" s="936"/>
      <c r="AC4" s="936"/>
      <c r="AD4" s="936"/>
      <c r="AE4" s="936"/>
      <c r="AF4" s="936"/>
      <c r="AG4" s="936"/>
      <c r="AH4" s="936"/>
      <c r="AI4" s="1136"/>
    </row>
    <row r="5" spans="1:35" hidden="1">
      <c r="A5" s="1136"/>
      <c r="B5" s="1136"/>
      <c r="C5" s="1136"/>
      <c r="D5" s="1136"/>
      <c r="E5" s="1136"/>
      <c r="F5" s="1136"/>
      <c r="G5" s="1136"/>
      <c r="H5" s="1136"/>
      <c r="I5" s="1136"/>
      <c r="J5" s="1136"/>
      <c r="K5" s="1136"/>
      <c r="L5" s="1136"/>
      <c r="M5" s="1136"/>
      <c r="N5" s="1136"/>
      <c r="O5" s="936"/>
      <c r="P5" s="936"/>
      <c r="Q5" s="936"/>
      <c r="R5" s="936"/>
      <c r="S5" s="936"/>
      <c r="T5" s="936"/>
      <c r="U5" s="936"/>
      <c r="V5" s="936"/>
      <c r="W5" s="936"/>
      <c r="X5" s="936"/>
      <c r="Y5" s="936"/>
      <c r="Z5" s="936"/>
      <c r="AA5" s="936"/>
      <c r="AB5" s="936"/>
      <c r="AC5" s="936"/>
      <c r="AD5" s="936"/>
      <c r="AE5" s="936"/>
      <c r="AF5" s="936"/>
      <c r="AG5" s="936"/>
      <c r="AH5" s="936"/>
      <c r="AI5" s="1136"/>
    </row>
    <row r="6" spans="1:35" hidden="1">
      <c r="A6" s="1136"/>
      <c r="B6" s="1136"/>
      <c r="C6" s="1136"/>
      <c r="D6" s="1136"/>
      <c r="E6" s="1136"/>
      <c r="F6" s="1136"/>
      <c r="G6" s="1136"/>
      <c r="H6" s="1136"/>
      <c r="I6" s="1136"/>
      <c r="J6" s="1136"/>
      <c r="K6" s="1136"/>
      <c r="L6" s="1136"/>
      <c r="M6" s="1136"/>
      <c r="N6" s="1136"/>
      <c r="O6" s="936"/>
      <c r="P6" s="936"/>
      <c r="Q6" s="936"/>
      <c r="R6" s="936"/>
      <c r="S6" s="936"/>
      <c r="T6" s="936"/>
      <c r="U6" s="936"/>
      <c r="V6" s="936"/>
      <c r="W6" s="936"/>
      <c r="X6" s="936"/>
      <c r="Y6" s="936"/>
      <c r="Z6" s="936"/>
      <c r="AA6" s="936"/>
      <c r="AB6" s="936"/>
      <c r="AC6" s="936"/>
      <c r="AD6" s="936"/>
      <c r="AE6" s="936"/>
      <c r="AF6" s="936"/>
      <c r="AG6" s="936"/>
      <c r="AH6" s="936"/>
      <c r="AI6" s="1136"/>
    </row>
    <row r="7" spans="1:35" hidden="1">
      <c r="A7" s="1136"/>
      <c r="B7" s="1136"/>
      <c r="C7" s="1136"/>
      <c r="D7" s="1136"/>
      <c r="E7" s="1136"/>
      <c r="F7" s="1136"/>
      <c r="G7" s="1136"/>
      <c r="H7" s="1136"/>
      <c r="I7" s="1136"/>
      <c r="J7" s="1136"/>
      <c r="K7" s="1136"/>
      <c r="L7" s="1136"/>
      <c r="M7" s="1136"/>
      <c r="N7" s="1136"/>
      <c r="O7" s="888" t="b">
        <v>1</v>
      </c>
      <c r="P7" s="888" t="b">
        <v>1</v>
      </c>
      <c r="Q7" s="888" t="b">
        <v>1</v>
      </c>
      <c r="R7" s="888" t="b">
        <v>1</v>
      </c>
      <c r="S7" s="888" t="b">
        <v>1</v>
      </c>
      <c r="T7" s="888" t="b">
        <v>0</v>
      </c>
      <c r="U7" s="888" t="b">
        <v>0</v>
      </c>
      <c r="V7" s="888" t="b">
        <v>0</v>
      </c>
      <c r="W7" s="888" t="b">
        <v>0</v>
      </c>
      <c r="X7" s="888" t="b">
        <v>0</v>
      </c>
      <c r="Y7" s="888" t="b">
        <v>1</v>
      </c>
      <c r="Z7" s="888" t="b">
        <v>1</v>
      </c>
      <c r="AA7" s="888" t="b">
        <v>1</v>
      </c>
      <c r="AB7" s="888" t="b">
        <v>1</v>
      </c>
      <c r="AC7" s="888" t="b">
        <v>1</v>
      </c>
      <c r="AD7" s="888" t="b">
        <v>0</v>
      </c>
      <c r="AE7" s="888" t="b">
        <v>0</v>
      </c>
      <c r="AF7" s="888" t="b">
        <v>0</v>
      </c>
      <c r="AG7" s="888" t="b">
        <v>0</v>
      </c>
      <c r="AH7" s="888" t="b">
        <v>0</v>
      </c>
      <c r="AI7" s="1136"/>
    </row>
    <row r="8" spans="1:35" hidden="1">
      <c r="A8" s="1136"/>
      <c r="B8" s="1136"/>
      <c r="C8" s="1136"/>
      <c r="D8" s="1136"/>
      <c r="E8" s="1136"/>
      <c r="F8" s="1136"/>
      <c r="G8" s="1136"/>
      <c r="H8" s="1136"/>
      <c r="I8" s="1136"/>
      <c r="J8" s="1136"/>
      <c r="K8" s="1136"/>
      <c r="L8" s="1136"/>
      <c r="M8" s="1136"/>
      <c r="N8" s="1136"/>
      <c r="O8" s="1136"/>
      <c r="P8" s="1136"/>
      <c r="Q8" s="1136"/>
      <c r="R8" s="1136"/>
      <c r="S8" s="1136"/>
      <c r="T8" s="1136"/>
      <c r="U8" s="1136"/>
      <c r="V8" s="1136"/>
      <c r="W8" s="1136"/>
      <c r="X8" s="1136"/>
      <c r="Y8" s="1136"/>
      <c r="Z8" s="1136"/>
      <c r="AA8" s="1136"/>
      <c r="AB8" s="1136"/>
      <c r="AC8" s="1136"/>
      <c r="AD8" s="1136"/>
      <c r="AE8" s="1136"/>
      <c r="AF8" s="1136"/>
      <c r="AG8" s="1136"/>
      <c r="AH8" s="1136"/>
      <c r="AI8" s="1136"/>
    </row>
    <row r="9" spans="1:35" hidden="1">
      <c r="A9" s="1136"/>
      <c r="B9" s="1136"/>
      <c r="C9" s="1136"/>
      <c r="D9" s="1136"/>
      <c r="E9" s="1136"/>
      <c r="F9" s="1136"/>
      <c r="G9" s="1136"/>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row>
    <row r="10" spans="1:35" hidden="1">
      <c r="A10" s="1136"/>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row>
    <row r="11" spans="1:35" ht="15" hidden="1" customHeight="1">
      <c r="A11" s="1136"/>
      <c r="B11" s="1136"/>
      <c r="C11" s="1136"/>
      <c r="D11" s="1136"/>
      <c r="E11" s="1136"/>
      <c r="F11" s="1136"/>
      <c r="G11" s="1136"/>
      <c r="H11" s="1136"/>
      <c r="I11" s="1136"/>
      <c r="J11" s="1136"/>
      <c r="K11" s="1136"/>
      <c r="L11" s="1159"/>
      <c r="M11" s="1160"/>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36"/>
    </row>
    <row r="12" spans="1:35" ht="20.100000000000001" customHeight="1">
      <c r="A12" s="1136"/>
      <c r="B12" s="1136"/>
      <c r="C12" s="1136"/>
      <c r="D12" s="1136"/>
      <c r="E12" s="1136"/>
      <c r="F12" s="1136"/>
      <c r="G12" s="1136"/>
      <c r="H12" s="1136"/>
      <c r="I12" s="1136"/>
      <c r="J12" s="1136"/>
      <c r="K12" s="1136"/>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36"/>
      <c r="B13" s="1136"/>
      <c r="C13" s="1136"/>
      <c r="D13" s="1136"/>
      <c r="E13" s="1136"/>
      <c r="F13" s="1136"/>
      <c r="G13" s="1136"/>
      <c r="H13" s="1136"/>
      <c r="I13" s="1136"/>
      <c r="J13" s="1136"/>
      <c r="K13" s="1136"/>
      <c r="L13" s="1159"/>
      <c r="M13" s="1159"/>
      <c r="N13" s="1159"/>
      <c r="O13" s="1159"/>
      <c r="P13" s="1159"/>
      <c r="Q13" s="1159"/>
      <c r="R13" s="1159"/>
      <c r="S13" s="1159"/>
      <c r="T13" s="1159"/>
      <c r="U13" s="1159"/>
      <c r="V13" s="1159"/>
      <c r="W13" s="1159"/>
      <c r="X13" s="1159"/>
      <c r="Y13" s="1159"/>
      <c r="Z13" s="1159"/>
      <c r="AA13" s="1159"/>
      <c r="AB13" s="1159"/>
      <c r="AC13" s="1159"/>
      <c r="AD13" s="1159"/>
      <c r="AE13" s="1159"/>
      <c r="AF13" s="1159"/>
      <c r="AG13" s="1159"/>
      <c r="AH13" s="1159"/>
      <c r="AI13" s="1136"/>
    </row>
    <row r="14" spans="1:35" ht="21.6" customHeight="1">
      <c r="A14" s="1136"/>
      <c r="B14" s="1136"/>
      <c r="C14" s="1136"/>
      <c r="D14" s="1136"/>
      <c r="E14" s="1136"/>
      <c r="F14" s="1136"/>
      <c r="G14" s="1136"/>
      <c r="H14" s="1136"/>
      <c r="I14" s="1136"/>
      <c r="J14" s="1136"/>
      <c r="K14" s="1136"/>
      <c r="L14" s="903" t="s">
        <v>16</v>
      </c>
      <c r="M14" s="1161" t="s">
        <v>134</v>
      </c>
      <c r="N14" s="1161" t="s">
        <v>135</v>
      </c>
      <c r="O14" s="942" t="s">
        <v>3039</v>
      </c>
      <c r="P14" s="942" t="s">
        <v>3079</v>
      </c>
      <c r="Q14" s="942" t="s">
        <v>3080</v>
      </c>
      <c r="R14" s="942" t="s">
        <v>3081</v>
      </c>
      <c r="S14" s="942" t="s">
        <v>3082</v>
      </c>
      <c r="T14" s="942" t="s">
        <v>3083</v>
      </c>
      <c r="U14" s="942" t="s">
        <v>3084</v>
      </c>
      <c r="V14" s="942" t="s">
        <v>3085</v>
      </c>
      <c r="W14" s="942" t="s">
        <v>3086</v>
      </c>
      <c r="X14" s="942" t="s">
        <v>3087</v>
      </c>
      <c r="Y14" s="942" t="s">
        <v>3039</v>
      </c>
      <c r="Z14" s="942" t="s">
        <v>3079</v>
      </c>
      <c r="AA14" s="942" t="s">
        <v>3080</v>
      </c>
      <c r="AB14" s="942" t="s">
        <v>3081</v>
      </c>
      <c r="AC14" s="942" t="s">
        <v>3082</v>
      </c>
      <c r="AD14" s="942" t="s">
        <v>3083</v>
      </c>
      <c r="AE14" s="942" t="s">
        <v>3084</v>
      </c>
      <c r="AF14" s="942" t="s">
        <v>3085</v>
      </c>
      <c r="AG14" s="942" t="s">
        <v>3086</v>
      </c>
      <c r="AH14" s="942" t="s">
        <v>3087</v>
      </c>
      <c r="AI14" s="1144" t="s">
        <v>304</v>
      </c>
    </row>
    <row r="15" spans="1:35" ht="57.75" customHeight="1">
      <c r="A15" s="1136"/>
      <c r="B15" s="1136"/>
      <c r="C15" s="1136"/>
      <c r="D15" s="1136"/>
      <c r="E15" s="1136"/>
      <c r="F15" s="1136"/>
      <c r="G15" s="1136"/>
      <c r="H15" s="1136"/>
      <c r="I15" s="1136"/>
      <c r="J15" s="1136"/>
      <c r="K15" s="1136"/>
      <c r="L15" s="903"/>
      <c r="M15" s="1161"/>
      <c r="N15" s="1161"/>
      <c r="O15" s="1142" t="s">
        <v>438</v>
      </c>
      <c r="P15" s="1142" t="s">
        <v>438</v>
      </c>
      <c r="Q15" s="1142" t="s">
        <v>438</v>
      </c>
      <c r="R15" s="1142" t="s">
        <v>438</v>
      </c>
      <c r="S15" s="1142" t="s">
        <v>438</v>
      </c>
      <c r="T15" s="1142" t="s">
        <v>438</v>
      </c>
      <c r="U15" s="1142" t="s">
        <v>438</v>
      </c>
      <c r="V15" s="1142" t="s">
        <v>438</v>
      </c>
      <c r="W15" s="1142" t="s">
        <v>438</v>
      </c>
      <c r="X15" s="1142" t="s">
        <v>438</v>
      </c>
      <c r="Y15" s="1142" t="s">
        <v>267</v>
      </c>
      <c r="Z15" s="1142" t="s">
        <v>267</v>
      </c>
      <c r="AA15" s="1142" t="s">
        <v>267</v>
      </c>
      <c r="AB15" s="1142" t="s">
        <v>267</v>
      </c>
      <c r="AC15" s="1142" t="s">
        <v>267</v>
      </c>
      <c r="AD15" s="1142" t="s">
        <v>267</v>
      </c>
      <c r="AE15" s="1142" t="s">
        <v>267</v>
      </c>
      <c r="AF15" s="1142" t="s">
        <v>267</v>
      </c>
      <c r="AG15" s="1142" t="s">
        <v>267</v>
      </c>
      <c r="AH15" s="1142" t="s">
        <v>267</v>
      </c>
      <c r="AI15" s="1144"/>
    </row>
    <row r="16" spans="1:35" s="80" customFormat="1">
      <c r="A16" s="946" t="s">
        <v>18</v>
      </c>
      <c r="B16" s="929"/>
      <c r="C16" s="929"/>
      <c r="D16" s="929"/>
      <c r="E16" s="929"/>
      <c r="F16" s="929"/>
      <c r="G16" s="929"/>
      <c r="H16" s="929"/>
      <c r="I16" s="929"/>
      <c r="J16" s="929"/>
      <c r="K16" s="929"/>
      <c r="L16" s="1064" t="s">
        <v>3035</v>
      </c>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row>
    <row r="17" spans="1:35" s="267" customFormat="1">
      <c r="A17" s="987">
        <v>1</v>
      </c>
      <c r="B17" s="1136" t="s">
        <v>1480</v>
      </c>
      <c r="C17" s="1149"/>
      <c r="D17" s="1149"/>
      <c r="E17" s="1149"/>
      <c r="F17" s="1149"/>
      <c r="G17" s="1149"/>
      <c r="H17" s="1149"/>
      <c r="I17" s="1149"/>
      <c r="J17" s="1149"/>
      <c r="K17" s="1149"/>
      <c r="L17" s="1162" t="s">
        <v>18</v>
      </c>
      <c r="M17" s="274" t="s">
        <v>439</v>
      </c>
      <c r="N17" s="275" t="s">
        <v>351</v>
      </c>
      <c r="O17" s="1163">
        <v>0</v>
      </c>
      <c r="P17" s="1164">
        <v>0</v>
      </c>
      <c r="Q17" s="1164">
        <v>0</v>
      </c>
      <c r="R17" s="1164">
        <v>0</v>
      </c>
      <c r="S17" s="1164">
        <v>0</v>
      </c>
      <c r="T17" s="1164">
        <v>0</v>
      </c>
      <c r="U17" s="1164">
        <v>0</v>
      </c>
      <c r="V17" s="1164">
        <v>0</v>
      </c>
      <c r="W17" s="1164">
        <v>0</v>
      </c>
      <c r="X17" s="1164">
        <v>0</v>
      </c>
      <c r="Y17" s="1163">
        <v>0</v>
      </c>
      <c r="Z17" s="1164">
        <v>0</v>
      </c>
      <c r="AA17" s="1164">
        <v>0</v>
      </c>
      <c r="AB17" s="1164">
        <v>0</v>
      </c>
      <c r="AC17" s="1164">
        <v>0</v>
      </c>
      <c r="AD17" s="1164">
        <v>0</v>
      </c>
      <c r="AE17" s="1164">
        <v>0</v>
      </c>
      <c r="AF17" s="1164">
        <v>0</v>
      </c>
      <c r="AG17" s="1164">
        <v>0</v>
      </c>
      <c r="AH17" s="1164">
        <v>0</v>
      </c>
      <c r="AI17" s="953"/>
    </row>
    <row r="18" spans="1:35">
      <c r="A18" s="987">
        <v>1</v>
      </c>
      <c r="B18" s="1136" t="s">
        <v>1491</v>
      </c>
      <c r="C18" s="1136"/>
      <c r="D18" s="1136"/>
      <c r="E18" s="1136"/>
      <c r="F18" s="1136"/>
      <c r="G18" s="1136"/>
      <c r="H18" s="1136"/>
      <c r="I18" s="1136"/>
      <c r="J18" s="1136"/>
      <c r="K18" s="1136"/>
      <c r="L18" s="1165" t="s">
        <v>149</v>
      </c>
      <c r="M18" s="278" t="s">
        <v>440</v>
      </c>
      <c r="N18" s="277" t="s">
        <v>351</v>
      </c>
      <c r="O18" s="1166"/>
      <c r="P18" s="1167"/>
      <c r="Q18" s="1167"/>
      <c r="R18" s="1167"/>
      <c r="S18" s="1167"/>
      <c r="T18" s="1167"/>
      <c r="U18" s="1167"/>
      <c r="V18" s="1167"/>
      <c r="W18" s="1167"/>
      <c r="X18" s="1167"/>
      <c r="Y18" s="1166"/>
      <c r="Z18" s="1167"/>
      <c r="AA18" s="1167"/>
      <c r="AB18" s="1167"/>
      <c r="AC18" s="1167"/>
      <c r="AD18" s="1167"/>
      <c r="AE18" s="1167"/>
      <c r="AF18" s="1167"/>
      <c r="AG18" s="1167"/>
      <c r="AH18" s="1167"/>
      <c r="AI18" s="953"/>
    </row>
    <row r="19" spans="1:35" ht="22.5">
      <c r="A19" s="987">
        <v>1</v>
      </c>
      <c r="B19" s="1136" t="s">
        <v>1489</v>
      </c>
      <c r="C19" s="1136"/>
      <c r="D19" s="1136"/>
      <c r="E19" s="1136"/>
      <c r="F19" s="1136"/>
      <c r="G19" s="1136"/>
      <c r="H19" s="1136"/>
      <c r="I19" s="1136"/>
      <c r="J19" s="1136"/>
      <c r="K19" s="1136"/>
      <c r="L19" s="1165" t="s">
        <v>150</v>
      </c>
      <c r="M19" s="278" t="s">
        <v>441</v>
      </c>
      <c r="N19" s="277" t="s">
        <v>351</v>
      </c>
      <c r="O19" s="1166"/>
      <c r="P19" s="1167"/>
      <c r="Q19" s="1167"/>
      <c r="R19" s="1167"/>
      <c r="S19" s="1167"/>
      <c r="T19" s="1167"/>
      <c r="U19" s="1167"/>
      <c r="V19" s="1167"/>
      <c r="W19" s="1167"/>
      <c r="X19" s="1167"/>
      <c r="Y19" s="1166"/>
      <c r="Z19" s="1167"/>
      <c r="AA19" s="1167"/>
      <c r="AB19" s="1167"/>
      <c r="AC19" s="1167"/>
      <c r="AD19" s="1167"/>
      <c r="AE19" s="1167"/>
      <c r="AF19" s="1167"/>
      <c r="AG19" s="1167"/>
      <c r="AH19" s="1167"/>
      <c r="AI19" s="953"/>
    </row>
    <row r="20" spans="1:35" ht="33.75">
      <c r="A20" s="987">
        <v>1</v>
      </c>
      <c r="B20" s="1136" t="s">
        <v>1490</v>
      </c>
      <c r="C20" s="1136"/>
      <c r="D20" s="1136"/>
      <c r="E20" s="1136"/>
      <c r="F20" s="1136"/>
      <c r="G20" s="1136"/>
      <c r="H20" s="1136"/>
      <c r="I20" s="1136"/>
      <c r="J20" s="1136"/>
      <c r="K20" s="1136"/>
      <c r="L20" s="1165" t="s">
        <v>359</v>
      </c>
      <c r="M20" s="278" t="s">
        <v>442</v>
      </c>
      <c r="N20" s="277" t="s">
        <v>351</v>
      </c>
      <c r="O20" s="1166"/>
      <c r="P20" s="1167"/>
      <c r="Q20" s="1167"/>
      <c r="R20" s="1167"/>
      <c r="S20" s="1167"/>
      <c r="T20" s="1167"/>
      <c r="U20" s="1167"/>
      <c r="V20" s="1167"/>
      <c r="W20" s="1167"/>
      <c r="X20" s="1167"/>
      <c r="Y20" s="1166"/>
      <c r="Z20" s="1167"/>
      <c r="AA20" s="1167"/>
      <c r="AB20" s="1167"/>
      <c r="AC20" s="1167"/>
      <c r="AD20" s="1167"/>
      <c r="AE20" s="1167"/>
      <c r="AF20" s="1167"/>
      <c r="AG20" s="1167"/>
      <c r="AH20" s="1167"/>
      <c r="AI20" s="953"/>
    </row>
    <row r="21" spans="1:35">
      <c r="A21" s="987">
        <v>1</v>
      </c>
      <c r="B21" s="1136" t="s">
        <v>1481</v>
      </c>
      <c r="C21" s="1136"/>
      <c r="D21" s="1136"/>
      <c r="E21" s="1136"/>
      <c r="F21" s="1136"/>
      <c r="G21" s="1136"/>
      <c r="H21" s="1136"/>
      <c r="I21" s="1136"/>
      <c r="J21" s="1136"/>
      <c r="K21" s="1136"/>
      <c r="L21" s="1165" t="s">
        <v>102</v>
      </c>
      <c r="M21" s="276" t="s">
        <v>443</v>
      </c>
      <c r="N21" s="277" t="s">
        <v>137</v>
      </c>
      <c r="O21" s="1168">
        <v>107.2</v>
      </c>
      <c r="P21" s="1168">
        <v>0</v>
      </c>
      <c r="Q21" s="1168">
        <v>0</v>
      </c>
      <c r="R21" s="1168">
        <v>0</v>
      </c>
      <c r="S21" s="1168">
        <v>0</v>
      </c>
      <c r="T21" s="1168">
        <v>0</v>
      </c>
      <c r="U21" s="1168">
        <v>0</v>
      </c>
      <c r="V21" s="1168">
        <v>0</v>
      </c>
      <c r="W21" s="1168">
        <v>0</v>
      </c>
      <c r="X21" s="1168">
        <v>0</v>
      </c>
      <c r="Y21" s="1168">
        <v>107.2</v>
      </c>
      <c r="Z21" s="1168">
        <v>0</v>
      </c>
      <c r="AA21" s="1168">
        <v>0</v>
      </c>
      <c r="AB21" s="1168">
        <v>0</v>
      </c>
      <c r="AC21" s="1168">
        <v>0</v>
      </c>
      <c r="AD21" s="1168">
        <v>0</v>
      </c>
      <c r="AE21" s="1168">
        <v>0</v>
      </c>
      <c r="AF21" s="1168">
        <v>0</v>
      </c>
      <c r="AG21" s="1168">
        <v>0</v>
      </c>
      <c r="AH21" s="1168">
        <v>0</v>
      </c>
      <c r="AI21" s="953"/>
    </row>
    <row r="22" spans="1:35">
      <c r="A22" s="987">
        <v>1</v>
      </c>
      <c r="B22" s="1136" t="s">
        <v>1483</v>
      </c>
      <c r="C22" s="1136"/>
      <c r="D22" s="1136"/>
      <c r="E22" s="1136"/>
      <c r="F22" s="1136"/>
      <c r="G22" s="1136"/>
      <c r="H22" s="1136"/>
      <c r="I22" s="1136"/>
      <c r="J22" s="1136"/>
      <c r="K22" s="1136"/>
      <c r="L22" s="1169">
        <v>3</v>
      </c>
      <c r="M22" s="276" t="s">
        <v>444</v>
      </c>
      <c r="N22" s="277" t="s">
        <v>137</v>
      </c>
      <c r="O22" s="1170">
        <v>107.2</v>
      </c>
      <c r="P22" s="1171">
        <v>0</v>
      </c>
      <c r="Q22" s="1171">
        <v>0</v>
      </c>
      <c r="R22" s="1171">
        <v>0</v>
      </c>
      <c r="S22" s="1171">
        <v>0</v>
      </c>
      <c r="T22" s="1171">
        <v>0</v>
      </c>
      <c r="U22" s="1171">
        <v>0</v>
      </c>
      <c r="V22" s="1171">
        <v>0</v>
      </c>
      <c r="W22" s="1171">
        <v>0</v>
      </c>
      <c r="X22" s="1171">
        <v>0</v>
      </c>
      <c r="Y22" s="1171">
        <v>0</v>
      </c>
      <c r="Z22" s="1171">
        <v>0</v>
      </c>
      <c r="AA22" s="1171">
        <v>0</v>
      </c>
      <c r="AB22" s="1171">
        <v>0</v>
      </c>
      <c r="AC22" s="1171">
        <v>0</v>
      </c>
      <c r="AD22" s="1171">
        <v>0</v>
      </c>
      <c r="AE22" s="1171">
        <v>0</v>
      </c>
      <c r="AF22" s="1171">
        <v>0</v>
      </c>
      <c r="AG22" s="1171">
        <v>0</v>
      </c>
      <c r="AH22" s="1171">
        <v>0</v>
      </c>
      <c r="AI22" s="953"/>
    </row>
    <row r="23" spans="1:35" s="267" customFormat="1">
      <c r="A23" s="987">
        <v>1</v>
      </c>
      <c r="B23" s="1136" t="s">
        <v>1484</v>
      </c>
      <c r="C23" s="1149"/>
      <c r="D23" s="1149"/>
      <c r="E23" s="1149"/>
      <c r="F23" s="1149"/>
      <c r="G23" s="1149"/>
      <c r="H23" s="1149"/>
      <c r="I23" s="1149"/>
      <c r="J23" s="1149"/>
      <c r="K23" s="1149"/>
      <c r="L23" s="1162" t="s">
        <v>104</v>
      </c>
      <c r="M23" s="274" t="s">
        <v>445</v>
      </c>
      <c r="N23" s="275" t="s">
        <v>351</v>
      </c>
      <c r="O23" s="1163">
        <v>0</v>
      </c>
      <c r="P23" s="1163">
        <v>0</v>
      </c>
      <c r="Q23" s="1163">
        <v>0</v>
      </c>
      <c r="R23" s="1163">
        <v>0</v>
      </c>
      <c r="S23" s="1163">
        <v>0</v>
      </c>
      <c r="T23" s="1163">
        <v>0</v>
      </c>
      <c r="U23" s="1163">
        <v>0</v>
      </c>
      <c r="V23" s="1163">
        <v>0</v>
      </c>
      <c r="W23" s="1163">
        <v>0</v>
      </c>
      <c r="X23" s="1163">
        <v>0</v>
      </c>
      <c r="Y23" s="1163">
        <v>0</v>
      </c>
      <c r="Z23" s="1163">
        <v>0</v>
      </c>
      <c r="AA23" s="1163">
        <v>0</v>
      </c>
      <c r="AB23" s="1163">
        <v>0</v>
      </c>
      <c r="AC23" s="1163">
        <v>0</v>
      </c>
      <c r="AD23" s="1163">
        <v>0</v>
      </c>
      <c r="AE23" s="1163">
        <v>0</v>
      </c>
      <c r="AF23" s="1163">
        <v>0</v>
      </c>
      <c r="AG23" s="1163">
        <v>0</v>
      </c>
      <c r="AH23" s="1163">
        <v>0</v>
      </c>
      <c r="AI23" s="953"/>
    </row>
    <row r="24" spans="1:35">
      <c r="A24" s="1136"/>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row>
    <row r="25" spans="1:35" ht="15" customHeight="1">
      <c r="A25" s="1136"/>
      <c r="B25" s="1136"/>
      <c r="C25" s="1136"/>
      <c r="D25" s="1136"/>
      <c r="E25" s="1136"/>
      <c r="F25" s="1136"/>
      <c r="G25" s="1136"/>
      <c r="H25" s="1136"/>
      <c r="I25" s="1136"/>
      <c r="J25" s="1136"/>
      <c r="K25" s="1136"/>
      <c r="L25" s="1155" t="s">
        <v>1425</v>
      </c>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72"/>
      <c r="AI25" s="1172"/>
    </row>
    <row r="26" spans="1:35" ht="15" customHeight="1">
      <c r="A26" s="1136"/>
      <c r="B26" s="1136"/>
      <c r="C26" s="1136"/>
      <c r="D26" s="1136"/>
      <c r="E26" s="1136"/>
      <c r="F26" s="1136"/>
      <c r="G26" s="1136"/>
      <c r="H26" s="1136"/>
      <c r="I26" s="1136"/>
      <c r="J26" s="1136"/>
      <c r="K26" s="808"/>
      <c r="L26" s="1157"/>
      <c r="M26" s="1173"/>
      <c r="N26" s="1173"/>
      <c r="O26" s="1173"/>
      <c r="P26" s="1173"/>
      <c r="Q26" s="1173"/>
      <c r="R26" s="1173"/>
      <c r="S26" s="1173"/>
      <c r="T26" s="1173"/>
      <c r="U26" s="1173"/>
      <c r="V26" s="1173"/>
      <c r="W26" s="1173"/>
      <c r="X26" s="1173"/>
      <c r="Y26" s="1173"/>
      <c r="Z26" s="1173"/>
      <c r="AA26" s="1173"/>
      <c r="AB26" s="1173"/>
      <c r="AC26" s="1173"/>
      <c r="AD26" s="1173"/>
      <c r="AE26" s="1173"/>
      <c r="AF26" s="1173"/>
      <c r="AG26" s="1173"/>
      <c r="AH26" s="1174"/>
      <c r="AI26" s="117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36"/>
      <c r="L1" s="1136"/>
      <c r="M1" s="1136"/>
      <c r="N1" s="1136"/>
      <c r="O1" s="1136"/>
      <c r="P1" s="1136"/>
      <c r="Q1" s="1136"/>
      <c r="R1" s="1136"/>
      <c r="S1" s="1136"/>
      <c r="T1" s="1136"/>
      <c r="U1" s="1136"/>
      <c r="V1" s="1136"/>
      <c r="W1" s="1136"/>
    </row>
    <row r="2" spans="11:23" hidden="1">
      <c r="K2" s="1136"/>
      <c r="L2" s="1136"/>
      <c r="M2" s="1136"/>
      <c r="N2" s="1136"/>
      <c r="O2" s="1136"/>
      <c r="P2" s="1136"/>
      <c r="Q2" s="1136"/>
      <c r="R2" s="1136"/>
      <c r="S2" s="1136"/>
      <c r="T2" s="1136"/>
      <c r="U2" s="1136"/>
      <c r="V2" s="1136"/>
      <c r="W2" s="1136"/>
    </row>
    <row r="3" spans="11:23" hidden="1">
      <c r="K3" s="1136"/>
      <c r="L3" s="1136"/>
      <c r="M3" s="1136"/>
      <c r="N3" s="1136"/>
      <c r="O3" s="1136"/>
      <c r="P3" s="1136"/>
      <c r="Q3" s="1136"/>
      <c r="R3" s="1136"/>
      <c r="S3" s="1136"/>
      <c r="T3" s="1136"/>
      <c r="U3" s="1136"/>
      <c r="V3" s="1136"/>
      <c r="W3" s="1136"/>
    </row>
    <row r="4" spans="11:23" hidden="1">
      <c r="K4" s="1136"/>
      <c r="L4" s="1136"/>
      <c r="M4" s="1136"/>
      <c r="N4" s="1136"/>
      <c r="O4" s="1136"/>
      <c r="P4" s="1136"/>
      <c r="Q4" s="1136"/>
      <c r="R4" s="1136"/>
      <c r="S4" s="1136"/>
      <c r="T4" s="1136"/>
      <c r="U4" s="1136"/>
      <c r="V4" s="1136"/>
      <c r="W4" s="1136"/>
    </row>
    <row r="5" spans="11:23" hidden="1">
      <c r="K5" s="1136"/>
      <c r="L5" s="1136"/>
      <c r="M5" s="1136"/>
      <c r="N5" s="1136"/>
      <c r="O5" s="1136"/>
      <c r="P5" s="1136"/>
      <c r="Q5" s="1136"/>
      <c r="R5" s="1136"/>
      <c r="S5" s="1136"/>
      <c r="T5" s="1136"/>
      <c r="U5" s="1136"/>
      <c r="V5" s="1136"/>
      <c r="W5" s="1136"/>
    </row>
    <row r="6" spans="11:23" hidden="1">
      <c r="K6" s="1136"/>
      <c r="L6" s="1136"/>
      <c r="M6" s="1136"/>
      <c r="N6" s="1136"/>
      <c r="O6" s="1136"/>
      <c r="P6" s="1136"/>
      <c r="Q6" s="1136"/>
      <c r="R6" s="1136"/>
      <c r="S6" s="1136"/>
      <c r="T6" s="1136"/>
      <c r="U6" s="1136"/>
      <c r="V6" s="1136"/>
      <c r="W6" s="1136"/>
    </row>
    <row r="7" spans="11:23" hidden="1">
      <c r="K7" s="1136"/>
      <c r="L7" s="1136"/>
      <c r="M7" s="1136"/>
      <c r="N7" s="1136"/>
      <c r="O7" s="1136"/>
      <c r="P7" s="1136"/>
      <c r="Q7" s="1136"/>
      <c r="R7" s="1136"/>
      <c r="S7" s="1136"/>
      <c r="T7" s="1136"/>
      <c r="U7" s="1136"/>
      <c r="V7" s="1136"/>
      <c r="W7" s="1136"/>
    </row>
    <row r="8" spans="11:23" hidden="1">
      <c r="K8" s="1136"/>
      <c r="L8" s="1136"/>
      <c r="M8" s="1136"/>
      <c r="N8" s="1136"/>
      <c r="O8" s="1136"/>
      <c r="P8" s="1136"/>
      <c r="Q8" s="1136"/>
      <c r="R8" s="1136"/>
      <c r="S8" s="1136"/>
      <c r="T8" s="1136"/>
      <c r="U8" s="1136"/>
      <c r="V8" s="1136"/>
      <c r="W8" s="1136"/>
    </row>
    <row r="9" spans="11:23" hidden="1">
      <c r="K9" s="1136"/>
      <c r="L9" s="1136"/>
      <c r="M9" s="1136"/>
      <c r="N9" s="1136"/>
      <c r="O9" s="1136"/>
      <c r="P9" s="1136"/>
      <c r="Q9" s="1136"/>
      <c r="R9" s="1136"/>
      <c r="S9" s="1136"/>
      <c r="T9" s="1136"/>
      <c r="U9" s="1136"/>
      <c r="V9" s="1136"/>
      <c r="W9" s="1136"/>
    </row>
    <row r="10" spans="11:23" hidden="1">
      <c r="K10" s="1136"/>
      <c r="L10" s="1136"/>
      <c r="M10" s="1136"/>
      <c r="N10" s="1136"/>
      <c r="O10" s="1136"/>
      <c r="P10" s="1136"/>
      <c r="Q10" s="1136"/>
      <c r="R10" s="1136"/>
      <c r="S10" s="1136"/>
      <c r="T10" s="1136"/>
      <c r="U10" s="1136"/>
      <c r="V10" s="1136"/>
      <c r="W10" s="1136"/>
    </row>
    <row r="11" spans="11:23" ht="11.25" hidden="1" customHeight="1">
      <c r="K11" s="1136"/>
      <c r="L11" s="1159"/>
      <c r="M11" s="1159"/>
      <c r="N11" s="1159"/>
      <c r="O11" s="1159"/>
      <c r="P11" s="1159"/>
      <c r="Q11" s="1159"/>
      <c r="R11" s="1159"/>
      <c r="S11" s="1159"/>
      <c r="T11" s="1159"/>
      <c r="U11" s="1159"/>
      <c r="V11" s="1159"/>
      <c r="W11" s="1136"/>
    </row>
    <row r="12" spans="11:23" ht="20.100000000000001" customHeight="1">
      <c r="K12" s="1136"/>
      <c r="L12" s="436" t="s">
        <v>1381</v>
      </c>
      <c r="M12" s="284"/>
      <c r="N12" s="284"/>
      <c r="O12" s="284"/>
      <c r="P12" s="284"/>
      <c r="Q12" s="285"/>
      <c r="R12" s="285"/>
      <c r="S12" s="285"/>
      <c r="T12" s="285"/>
      <c r="U12" s="285"/>
      <c r="V12" s="285"/>
      <c r="W12" s="1175"/>
    </row>
    <row r="13" spans="11:23" ht="11.25" customHeight="1">
      <c r="K13" s="1136"/>
      <c r="L13" s="1159"/>
      <c r="M13" s="1159"/>
      <c r="N13" s="1159"/>
      <c r="O13" s="1159"/>
      <c r="P13" s="1159"/>
      <c r="Q13" s="1159"/>
      <c r="R13" s="1159"/>
      <c r="S13" s="1159"/>
      <c r="T13" s="1159"/>
      <c r="U13" s="1159"/>
      <c r="V13" s="1159"/>
      <c r="W13" s="1136"/>
    </row>
    <row r="14" spans="11:23" ht="111.75" customHeight="1">
      <c r="K14" s="1136"/>
      <c r="L14" s="1169" t="s">
        <v>283</v>
      </c>
      <c r="M14" s="1165" t="s">
        <v>134</v>
      </c>
      <c r="N14" s="1165" t="s">
        <v>135</v>
      </c>
      <c r="O14" s="1142" t="s">
        <v>1277</v>
      </c>
      <c r="P14" s="1142" t="s">
        <v>1763</v>
      </c>
      <c r="Q14" s="1142" t="s">
        <v>446</v>
      </c>
      <c r="R14" s="1142" t="s">
        <v>447</v>
      </c>
      <c r="S14" s="1142" t="s">
        <v>448</v>
      </c>
      <c r="T14" s="1142" t="s">
        <v>1278</v>
      </c>
      <c r="U14" s="1142" t="s">
        <v>132</v>
      </c>
      <c r="V14" s="1142" t="s">
        <v>449</v>
      </c>
      <c r="W14" s="1136"/>
    </row>
    <row r="15" spans="11:23">
      <c r="K15" s="1136"/>
      <c r="L15" s="1136"/>
      <c r="M15" s="1136"/>
      <c r="N15" s="1136"/>
      <c r="O15" s="1136"/>
      <c r="P15" s="1136"/>
      <c r="Q15" s="1136"/>
      <c r="R15" s="1136"/>
      <c r="S15" s="1136"/>
      <c r="T15" s="1136"/>
      <c r="U15" s="1136"/>
      <c r="V15" s="1136"/>
      <c r="W15" s="1136"/>
    </row>
    <row r="16" spans="11:23">
      <c r="K16" s="1136"/>
      <c r="L16" s="1136"/>
      <c r="M16" s="1136"/>
      <c r="N16" s="1136"/>
      <c r="O16" s="1136"/>
      <c r="P16" s="1136"/>
      <c r="Q16" s="1136"/>
      <c r="R16" s="1136"/>
      <c r="S16" s="1136"/>
      <c r="T16" s="1136"/>
      <c r="U16" s="1136"/>
      <c r="V16" s="1136"/>
      <c r="W16" s="1136"/>
    </row>
    <row r="17" spans="11:23" ht="24" customHeight="1">
      <c r="K17" s="1136"/>
      <c r="L17" s="1155" t="s">
        <v>1425</v>
      </c>
      <c r="M17" s="1155"/>
      <c r="N17" s="1155"/>
      <c r="O17" s="1155"/>
      <c r="P17" s="1155"/>
      <c r="Q17" s="1155"/>
      <c r="R17" s="1155"/>
      <c r="S17" s="1155"/>
      <c r="T17" s="1155"/>
      <c r="U17" s="1155"/>
      <c r="V17" s="1172"/>
      <c r="W17" s="1136"/>
    </row>
    <row r="18" spans="11:23" ht="15">
      <c r="K18" s="808"/>
      <c r="L18" s="1157"/>
      <c r="M18" s="1157"/>
      <c r="N18" s="1157"/>
      <c r="O18" s="1157"/>
      <c r="P18" s="1157"/>
      <c r="Q18" s="1157"/>
      <c r="R18" s="1157"/>
      <c r="S18" s="1157"/>
      <c r="T18" s="1157"/>
      <c r="U18" s="1157"/>
      <c r="V18" s="1176"/>
      <c r="W18" s="1136"/>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1" activePane="bottomRight" state="frozen"/>
      <selection activeCell="M11" sqref="M11"/>
      <selection pane="topRight" activeCell="M11" sqref="M11"/>
      <selection pane="bottomLeft" activeCell="M11" sqref="M11"/>
      <selection pane="bottomRight" activeCell="P25" sqref="P25"/>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36"/>
      <c r="B1" s="1136"/>
      <c r="C1" s="1177"/>
      <c r="D1" s="1136"/>
      <c r="E1" s="1136"/>
      <c r="F1" s="1136"/>
      <c r="G1" s="1136"/>
      <c r="H1" s="1136"/>
      <c r="I1" s="1136"/>
      <c r="J1" s="1136"/>
      <c r="K1" s="1136"/>
      <c r="L1" s="1154"/>
      <c r="M1" s="1136"/>
      <c r="N1" s="1136"/>
      <c r="O1" s="1136"/>
      <c r="P1" s="1136">
        <v>2022</v>
      </c>
      <c r="Q1" s="1136">
        <v>2022</v>
      </c>
      <c r="R1" s="1136"/>
    </row>
    <row r="2" spans="1:18" hidden="1">
      <c r="A2" s="1136"/>
      <c r="B2" s="1136"/>
      <c r="C2" s="1177"/>
      <c r="D2" s="1136"/>
      <c r="E2" s="1136"/>
      <c r="F2" s="1136"/>
      <c r="G2" s="1136"/>
      <c r="H2" s="1136"/>
      <c r="I2" s="1136"/>
      <c r="J2" s="1136"/>
      <c r="K2" s="1136"/>
      <c r="L2" s="1154"/>
      <c r="M2" s="1136"/>
      <c r="N2" s="1136"/>
      <c r="O2" s="1136"/>
      <c r="P2" s="1136" t="s">
        <v>305</v>
      </c>
      <c r="Q2" s="1136" t="s">
        <v>267</v>
      </c>
      <c r="R2" s="1136"/>
    </row>
    <row r="3" spans="1:18" hidden="1">
      <c r="A3" s="1136"/>
      <c r="B3" s="1136"/>
      <c r="C3" s="1177"/>
      <c r="D3" s="1136"/>
      <c r="E3" s="1136"/>
      <c r="F3" s="1136"/>
      <c r="G3" s="1136"/>
      <c r="H3" s="1136"/>
      <c r="I3" s="1136"/>
      <c r="J3" s="1136"/>
      <c r="K3" s="1136"/>
      <c r="L3" s="1154"/>
      <c r="M3" s="1136"/>
      <c r="N3" s="1136"/>
      <c r="O3" s="1136"/>
      <c r="P3" s="1136"/>
      <c r="Q3" s="1136"/>
      <c r="R3" s="1136"/>
    </row>
    <row r="4" spans="1:18" hidden="1">
      <c r="A4" s="1136"/>
      <c r="B4" s="1136"/>
      <c r="C4" s="1177"/>
      <c r="D4" s="1136"/>
      <c r="E4" s="1136"/>
      <c r="F4" s="1136"/>
      <c r="G4" s="1136"/>
      <c r="H4" s="1136"/>
      <c r="I4" s="1136"/>
      <c r="J4" s="1136"/>
      <c r="K4" s="1136"/>
      <c r="L4" s="1154"/>
      <c r="M4" s="1136"/>
      <c r="N4" s="1136"/>
      <c r="O4" s="1136"/>
      <c r="P4" s="1136"/>
      <c r="Q4" s="1136"/>
      <c r="R4" s="1136"/>
    </row>
    <row r="5" spans="1:18" hidden="1">
      <c r="A5" s="1136"/>
      <c r="B5" s="1136"/>
      <c r="C5" s="1177"/>
      <c r="D5" s="1136"/>
      <c r="E5" s="1136"/>
      <c r="F5" s="1136"/>
      <c r="G5" s="1136"/>
      <c r="H5" s="1136"/>
      <c r="I5" s="1136"/>
      <c r="J5" s="1136"/>
      <c r="K5" s="1136"/>
      <c r="L5" s="1154"/>
      <c r="M5" s="1136"/>
      <c r="N5" s="1136"/>
      <c r="O5" s="1136"/>
      <c r="P5" s="1136"/>
      <c r="Q5" s="1136"/>
      <c r="R5" s="1136"/>
    </row>
    <row r="6" spans="1:18" hidden="1">
      <c r="A6" s="1136"/>
      <c r="B6" s="1136"/>
      <c r="C6" s="1177"/>
      <c r="D6" s="1136"/>
      <c r="E6" s="1136"/>
      <c r="F6" s="1136"/>
      <c r="G6" s="1136"/>
      <c r="H6" s="1136"/>
      <c r="I6" s="1136"/>
      <c r="J6" s="1136"/>
      <c r="K6" s="1136"/>
      <c r="L6" s="1154"/>
      <c r="M6" s="1136"/>
      <c r="N6" s="1136"/>
      <c r="O6" s="1136"/>
      <c r="P6" s="1136"/>
      <c r="Q6" s="1136"/>
      <c r="R6" s="1136"/>
    </row>
    <row r="7" spans="1:18" hidden="1">
      <c r="A7" s="1136"/>
      <c r="B7" s="1136"/>
      <c r="C7" s="1177"/>
      <c r="D7" s="1136"/>
      <c r="E7" s="1136"/>
      <c r="F7" s="1136"/>
      <c r="G7" s="1136"/>
      <c r="H7" s="1136"/>
      <c r="I7" s="1136"/>
      <c r="J7" s="1136"/>
      <c r="K7" s="1136"/>
      <c r="L7" s="1154"/>
      <c r="M7" s="1136"/>
      <c r="N7" s="1136"/>
      <c r="O7" s="1136"/>
      <c r="P7" s="1136"/>
      <c r="Q7" s="1136"/>
      <c r="R7" s="1136"/>
    </row>
    <row r="8" spans="1:18" hidden="1">
      <c r="A8" s="1136"/>
      <c r="B8" s="1136"/>
      <c r="C8" s="1177"/>
      <c r="D8" s="1136"/>
      <c r="E8" s="1136"/>
      <c r="F8" s="1136"/>
      <c r="G8" s="1136"/>
      <c r="H8" s="1136"/>
      <c r="I8" s="1136"/>
      <c r="J8" s="1136"/>
      <c r="K8" s="1136"/>
      <c r="L8" s="1154"/>
      <c r="M8" s="1136"/>
      <c r="N8" s="1136"/>
      <c r="O8" s="1136"/>
      <c r="P8" s="1136"/>
      <c r="Q8" s="1136"/>
      <c r="R8" s="1136"/>
    </row>
    <row r="9" spans="1:18" hidden="1">
      <c r="A9" s="1136"/>
      <c r="B9" s="1136"/>
      <c r="C9" s="1177"/>
      <c r="D9" s="1136"/>
      <c r="E9" s="1136"/>
      <c r="F9" s="1136"/>
      <c r="G9" s="1136"/>
      <c r="H9" s="1136"/>
      <c r="I9" s="1136"/>
      <c r="J9" s="1136"/>
      <c r="K9" s="1136"/>
      <c r="L9" s="1154"/>
      <c r="M9" s="1136"/>
      <c r="N9" s="1136"/>
      <c r="O9" s="1136"/>
      <c r="P9" s="1136"/>
      <c r="Q9" s="1136"/>
      <c r="R9" s="1136"/>
    </row>
    <row r="10" spans="1:18" hidden="1">
      <c r="A10" s="1136"/>
      <c r="B10" s="1136"/>
      <c r="C10" s="1177"/>
      <c r="D10" s="1136"/>
      <c r="E10" s="1136"/>
      <c r="F10" s="1136"/>
      <c r="G10" s="1136"/>
      <c r="H10" s="1136"/>
      <c r="I10" s="1136"/>
      <c r="J10" s="1136"/>
      <c r="K10" s="1136"/>
      <c r="L10" s="1154"/>
      <c r="M10" s="1136"/>
      <c r="N10" s="1136"/>
      <c r="O10" s="1136"/>
      <c r="P10" s="1136"/>
      <c r="Q10" s="1136"/>
      <c r="R10" s="1136"/>
    </row>
    <row r="11" spans="1:18" ht="15" hidden="1" customHeight="1">
      <c r="A11" s="1136"/>
      <c r="B11" s="1136"/>
      <c r="C11" s="1177"/>
      <c r="D11" s="1136"/>
      <c r="E11" s="1136"/>
      <c r="F11" s="1136"/>
      <c r="G11" s="1136"/>
      <c r="H11" s="1136"/>
      <c r="I11" s="1136"/>
      <c r="J11" s="1136"/>
      <c r="K11" s="1136"/>
      <c r="L11" s="1178"/>
      <c r="M11" s="1160"/>
      <c r="N11" s="1159"/>
      <c r="O11" s="1159"/>
      <c r="P11" s="1159"/>
      <c r="Q11" s="1159"/>
      <c r="R11" s="1136"/>
    </row>
    <row r="12" spans="1:18" ht="22.5" customHeight="1">
      <c r="A12" s="1136"/>
      <c r="B12" s="1136"/>
      <c r="C12" s="1177"/>
      <c r="D12" s="1136"/>
      <c r="E12" s="1136"/>
      <c r="F12" s="1136"/>
      <c r="G12" s="1136"/>
      <c r="H12" s="1136"/>
      <c r="I12" s="1136"/>
      <c r="J12" s="1136"/>
      <c r="K12" s="1136"/>
      <c r="L12" s="436" t="s">
        <v>1338</v>
      </c>
      <c r="M12" s="287"/>
      <c r="N12" s="287"/>
      <c r="O12" s="287"/>
      <c r="P12" s="287"/>
      <c r="Q12" s="288"/>
      <c r="R12" s="288"/>
    </row>
    <row r="13" spans="1:18" ht="11.25" customHeight="1">
      <c r="A13" s="1136"/>
      <c r="B13" s="1136"/>
      <c r="C13" s="1177"/>
      <c r="D13" s="1136"/>
      <c r="E13" s="1136"/>
      <c r="F13" s="1136"/>
      <c r="G13" s="1136"/>
      <c r="H13" s="1136"/>
      <c r="I13" s="1136"/>
      <c r="J13" s="1136"/>
      <c r="K13" s="1136"/>
      <c r="L13" s="1178"/>
      <c r="M13" s="1159"/>
      <c r="N13" s="1159"/>
      <c r="O13" s="1159"/>
      <c r="P13" s="1159"/>
      <c r="Q13" s="1159"/>
      <c r="R13" s="1136"/>
    </row>
    <row r="14" spans="1:18" ht="19.5" customHeight="1">
      <c r="A14" s="1136"/>
      <c r="B14" s="1136"/>
      <c r="C14" s="1177"/>
      <c r="D14" s="1136"/>
      <c r="E14" s="1136"/>
      <c r="F14" s="1136"/>
      <c r="G14" s="1136"/>
      <c r="H14" s="1136"/>
      <c r="I14" s="1136"/>
      <c r="J14" s="1136"/>
      <c r="K14" s="1136"/>
      <c r="L14" s="1179" t="s">
        <v>16</v>
      </c>
      <c r="M14" s="1141" t="s">
        <v>121</v>
      </c>
      <c r="N14" s="1180" t="s">
        <v>1115</v>
      </c>
      <c r="O14" s="1141" t="s">
        <v>266</v>
      </c>
      <c r="P14" s="1181" t="s">
        <v>3037</v>
      </c>
      <c r="Q14" s="1181" t="s">
        <v>3037</v>
      </c>
      <c r="R14" s="1141" t="s">
        <v>109</v>
      </c>
    </row>
    <row r="15" spans="1:18" ht="32.25" customHeight="1">
      <c r="A15" s="1136"/>
      <c r="B15" s="1136"/>
      <c r="C15" s="1177"/>
      <c r="D15" s="1136"/>
      <c r="E15" s="1136"/>
      <c r="F15" s="1136"/>
      <c r="G15" s="1136"/>
      <c r="H15" s="1136"/>
      <c r="I15" s="1136"/>
      <c r="J15" s="1136"/>
      <c r="K15" s="1136"/>
      <c r="L15" s="1179"/>
      <c r="M15" s="1141"/>
      <c r="N15" s="1180"/>
      <c r="O15" s="1141"/>
      <c r="P15" s="1181" t="s">
        <v>305</v>
      </c>
      <c r="Q15" s="1182" t="s">
        <v>267</v>
      </c>
      <c r="R15" s="1141"/>
    </row>
    <row r="16" spans="1:18">
      <c r="A16" s="946" t="s">
        <v>18</v>
      </c>
      <c r="B16" s="1183" t="s">
        <v>992</v>
      </c>
      <c r="C16" s="1177"/>
      <c r="D16" s="1136"/>
      <c r="E16" s="1136"/>
      <c r="F16" s="1136"/>
      <c r="G16" s="1136"/>
      <c r="H16" s="1136"/>
      <c r="I16" s="1136"/>
      <c r="J16" s="1136"/>
      <c r="K16" s="1136"/>
      <c r="L16" s="1184" t="s">
        <v>3035</v>
      </c>
      <c r="M16" s="1184"/>
      <c r="N16" s="1184"/>
      <c r="O16" s="1184"/>
      <c r="P16" s="1184"/>
      <c r="Q16" s="1184"/>
      <c r="R16" s="1184"/>
    </row>
    <row r="17" spans="1:18" s="267" customFormat="1" ht="45">
      <c r="A17" s="987">
        <v>1</v>
      </c>
      <c r="B17" s="1149"/>
      <c r="C17" s="1149"/>
      <c r="D17" s="1136" t="s">
        <v>1480</v>
      </c>
      <c r="E17" s="1149"/>
      <c r="F17" s="1149"/>
      <c r="G17" s="1149"/>
      <c r="H17" s="1149"/>
      <c r="I17" s="1149"/>
      <c r="J17" s="1149"/>
      <c r="K17" s="1149"/>
      <c r="L17" s="1185" t="s">
        <v>451</v>
      </c>
      <c r="M17" s="1186" t="s">
        <v>452</v>
      </c>
      <c r="N17" s="1185" t="s">
        <v>3090</v>
      </c>
      <c r="O17" s="1187" t="s">
        <v>351</v>
      </c>
      <c r="P17" s="1164">
        <v>0</v>
      </c>
      <c r="Q17" s="1164">
        <v>0</v>
      </c>
      <c r="R17" s="1188"/>
    </row>
    <row r="18" spans="1:18" s="267" customFormat="1">
      <c r="A18" s="987">
        <v>1</v>
      </c>
      <c r="B18" s="1149"/>
      <c r="C18" s="1149"/>
      <c r="D18" s="1136" t="s">
        <v>1491</v>
      </c>
      <c r="E18" s="1149"/>
      <c r="F18" s="1149"/>
      <c r="G18" s="1149"/>
      <c r="H18" s="1149"/>
      <c r="I18" s="1149"/>
      <c r="J18" s="1149"/>
      <c r="K18" s="1149"/>
      <c r="L18" s="1189" t="s">
        <v>18</v>
      </c>
      <c r="M18" s="1186" t="s">
        <v>453</v>
      </c>
      <c r="N18" s="1185" t="s">
        <v>3091</v>
      </c>
      <c r="O18" s="1187" t="s">
        <v>351</v>
      </c>
      <c r="P18" s="1190"/>
      <c r="Q18" s="1190"/>
      <c r="R18" s="1188"/>
    </row>
    <row r="19" spans="1:18" s="267" customFormat="1">
      <c r="A19" s="987">
        <v>1</v>
      </c>
      <c r="B19" s="1149"/>
      <c r="C19" s="1149"/>
      <c r="D19" s="1136" t="s">
        <v>1489</v>
      </c>
      <c r="E19" s="1149"/>
      <c r="F19" s="1149"/>
      <c r="G19" s="1149"/>
      <c r="H19" s="1149"/>
      <c r="I19" s="1149"/>
      <c r="J19" s="1149"/>
      <c r="K19" s="1149"/>
      <c r="L19" s="1189" t="s">
        <v>102</v>
      </c>
      <c r="M19" s="1191" t="s">
        <v>454</v>
      </c>
      <c r="N19" s="1185" t="s">
        <v>3092</v>
      </c>
      <c r="O19" s="1187" t="s">
        <v>351</v>
      </c>
      <c r="P19" s="1164">
        <v>0</v>
      </c>
      <c r="Q19" s="1164">
        <v>0</v>
      </c>
      <c r="R19" s="1188"/>
    </row>
    <row r="20" spans="1:18" ht="22.5">
      <c r="A20" s="987">
        <v>1</v>
      </c>
      <c r="B20" s="1136"/>
      <c r="C20" s="1177"/>
      <c r="D20" s="1136" t="s">
        <v>1573</v>
      </c>
      <c r="E20" s="1136"/>
      <c r="F20" s="1136"/>
      <c r="G20" s="1136"/>
      <c r="H20" s="1136"/>
      <c r="I20" s="1136"/>
      <c r="J20" s="1136"/>
      <c r="K20" s="1136"/>
      <c r="L20" s="1192" t="s">
        <v>17</v>
      </c>
      <c r="M20" s="1193" t="s">
        <v>455</v>
      </c>
      <c r="N20" s="1194" t="s">
        <v>3093</v>
      </c>
      <c r="O20" s="1142" t="s">
        <v>351</v>
      </c>
      <c r="P20" s="1166"/>
      <c r="Q20" s="1166"/>
      <c r="R20" s="1195"/>
    </row>
    <row r="21" spans="1:18" ht="22.5">
      <c r="A21" s="987">
        <v>1</v>
      </c>
      <c r="B21" s="1136"/>
      <c r="C21" s="1177"/>
      <c r="D21" s="1136" t="s">
        <v>1574</v>
      </c>
      <c r="E21" s="1136"/>
      <c r="F21" s="1136"/>
      <c r="G21" s="1136"/>
      <c r="H21" s="1136"/>
      <c r="I21" s="1136"/>
      <c r="J21" s="1136"/>
      <c r="K21" s="1136"/>
      <c r="L21" s="1192" t="s">
        <v>138</v>
      </c>
      <c r="M21" s="1193" t="s">
        <v>457</v>
      </c>
      <c r="N21" s="1194" t="s">
        <v>3094</v>
      </c>
      <c r="O21" s="1142" t="s">
        <v>351</v>
      </c>
      <c r="P21" s="1196">
        <v>0</v>
      </c>
      <c r="Q21" s="1196">
        <v>0</v>
      </c>
      <c r="R21" s="1195"/>
    </row>
    <row r="22" spans="1:18" ht="22.5">
      <c r="A22" s="987">
        <v>1</v>
      </c>
      <c r="B22" s="1136"/>
      <c r="C22" s="1177"/>
      <c r="D22" s="1136" t="s">
        <v>1583</v>
      </c>
      <c r="E22" s="1136"/>
      <c r="F22" s="1136"/>
      <c r="G22" s="1136"/>
      <c r="H22" s="1136"/>
      <c r="I22" s="1136"/>
      <c r="J22" s="1136"/>
      <c r="K22" s="1136"/>
      <c r="L22" s="1192" t="s">
        <v>139</v>
      </c>
      <c r="M22" s="1197" t="s">
        <v>459</v>
      </c>
      <c r="N22" s="1142"/>
      <c r="O22" s="1142" t="s">
        <v>351</v>
      </c>
      <c r="P22" s="1166">
        <v>0</v>
      </c>
      <c r="Q22" s="1166">
        <v>0</v>
      </c>
      <c r="R22" s="1195"/>
    </row>
    <row r="23" spans="1:18">
      <c r="A23" s="987">
        <v>1</v>
      </c>
      <c r="B23" s="1136"/>
      <c r="C23" s="1177"/>
      <c r="D23" s="1136" t="s">
        <v>1584</v>
      </c>
      <c r="E23" s="1136"/>
      <c r="F23" s="1136"/>
      <c r="G23" s="1136"/>
      <c r="H23" s="1136"/>
      <c r="I23" s="1136"/>
      <c r="J23" s="1136"/>
      <c r="K23" s="1136"/>
      <c r="L23" s="1192" t="s">
        <v>460</v>
      </c>
      <c r="M23" s="1197" t="s">
        <v>461</v>
      </c>
      <c r="N23" s="1142"/>
      <c r="O23" s="1142" t="s">
        <v>351</v>
      </c>
      <c r="P23" s="1166"/>
      <c r="Q23" s="1166">
        <v>0</v>
      </c>
      <c r="R23" s="1195"/>
    </row>
    <row r="24" spans="1:18">
      <c r="A24" s="987">
        <v>1</v>
      </c>
      <c r="B24" s="1136"/>
      <c r="C24" s="1177"/>
      <c r="D24" s="1136" t="s">
        <v>1585</v>
      </c>
      <c r="E24" s="1136"/>
      <c r="F24" s="1136"/>
      <c r="G24" s="1136"/>
      <c r="H24" s="1136"/>
      <c r="I24" s="1136"/>
      <c r="J24" s="1136"/>
      <c r="K24" s="1136"/>
      <c r="L24" s="1192" t="s">
        <v>462</v>
      </c>
      <c r="M24" s="1197" t="s">
        <v>463</v>
      </c>
      <c r="N24" s="1142"/>
      <c r="O24" s="1142" t="s">
        <v>351</v>
      </c>
      <c r="P24" s="1166"/>
      <c r="Q24" s="1166"/>
      <c r="R24" s="1195"/>
    </row>
    <row r="25" spans="1:18" ht="67.5">
      <c r="A25" s="987">
        <v>1</v>
      </c>
      <c r="B25" s="1101" t="s">
        <v>1422</v>
      </c>
      <c r="C25" s="1177"/>
      <c r="D25" s="1183" t="s">
        <v>1586</v>
      </c>
      <c r="E25" s="1136"/>
      <c r="F25" s="1136"/>
      <c r="G25" s="1136"/>
      <c r="H25" s="1136"/>
      <c r="I25" s="1136"/>
      <c r="J25" s="1136"/>
      <c r="K25" s="1136"/>
      <c r="L25" s="1192" t="s">
        <v>464</v>
      </c>
      <c r="M25" s="1197" t="s">
        <v>465</v>
      </c>
      <c r="N25" s="1142"/>
      <c r="O25" s="1142" t="s">
        <v>351</v>
      </c>
      <c r="P25" s="1166"/>
      <c r="Q25" s="1166">
        <v>0</v>
      </c>
      <c r="R25" s="1195"/>
    </row>
    <row r="26" spans="1:18">
      <c r="A26" s="987">
        <v>1</v>
      </c>
      <c r="B26" s="1101" t="s">
        <v>617</v>
      </c>
      <c r="C26" s="1177"/>
      <c r="D26" s="1183" t="s">
        <v>1587</v>
      </c>
      <c r="E26" s="1136"/>
      <c r="F26" s="1136"/>
      <c r="G26" s="1136"/>
      <c r="H26" s="1136"/>
      <c r="I26" s="1136"/>
      <c r="J26" s="1136"/>
      <c r="K26" s="1136"/>
      <c r="L26" s="1192" t="s">
        <v>466</v>
      </c>
      <c r="M26" s="1197" t="s">
        <v>467</v>
      </c>
      <c r="N26" s="1142"/>
      <c r="O26" s="1142" t="s">
        <v>351</v>
      </c>
      <c r="P26" s="1166"/>
      <c r="Q26" s="1166">
        <v>0</v>
      </c>
      <c r="R26" s="1195"/>
    </row>
    <row r="27" spans="1:18">
      <c r="A27" s="987">
        <v>1</v>
      </c>
      <c r="B27" s="1101" t="s">
        <v>620</v>
      </c>
      <c r="C27" s="1177"/>
      <c r="D27" s="1183" t="s">
        <v>1588</v>
      </c>
      <c r="E27" s="1136"/>
      <c r="F27" s="1136"/>
      <c r="G27" s="1136"/>
      <c r="H27" s="1136"/>
      <c r="I27" s="1136"/>
      <c r="J27" s="1136"/>
      <c r="K27" s="1136"/>
      <c r="L27" s="1192" t="s">
        <v>468</v>
      </c>
      <c r="M27" s="1197" t="s">
        <v>1155</v>
      </c>
      <c r="N27" s="1142"/>
      <c r="O27" s="1142" t="s">
        <v>351</v>
      </c>
      <c r="P27" s="1166"/>
      <c r="Q27" s="1166">
        <v>0</v>
      </c>
      <c r="R27" s="1195"/>
    </row>
    <row r="28" spans="1:18" ht="22.5">
      <c r="A28" s="987">
        <v>1</v>
      </c>
      <c r="B28" s="1101" t="s">
        <v>621</v>
      </c>
      <c r="C28" s="1177"/>
      <c r="D28" s="1183" t="s">
        <v>1589</v>
      </c>
      <c r="E28" s="1136"/>
      <c r="F28" s="1136"/>
      <c r="G28" s="1136"/>
      <c r="H28" s="1136"/>
      <c r="I28" s="1136"/>
      <c r="J28" s="1136"/>
      <c r="K28" s="1136"/>
      <c r="L28" s="1192" t="s">
        <v>469</v>
      </c>
      <c r="M28" s="1197" t="s">
        <v>1156</v>
      </c>
      <c r="N28" s="1142"/>
      <c r="O28" s="1142" t="s">
        <v>351</v>
      </c>
      <c r="P28" s="1166"/>
      <c r="Q28" s="1166">
        <v>0</v>
      </c>
      <c r="R28" s="1195"/>
    </row>
    <row r="29" spans="1:18" ht="22.5">
      <c r="A29" s="987">
        <v>1</v>
      </c>
      <c r="B29" s="1101" t="s">
        <v>622</v>
      </c>
      <c r="C29" s="1177"/>
      <c r="D29" s="1183" t="s">
        <v>1590</v>
      </c>
      <c r="E29" s="1136"/>
      <c r="F29" s="1136"/>
      <c r="G29" s="1136"/>
      <c r="H29" s="1136"/>
      <c r="I29" s="1136"/>
      <c r="J29" s="1136"/>
      <c r="K29" s="1136"/>
      <c r="L29" s="1192" t="s">
        <v>470</v>
      </c>
      <c r="M29" s="1197" t="s">
        <v>471</v>
      </c>
      <c r="N29" s="1198"/>
      <c r="O29" s="1142" t="s">
        <v>351</v>
      </c>
      <c r="P29" s="1166"/>
      <c r="Q29" s="1166">
        <v>0</v>
      </c>
      <c r="R29" s="1195"/>
    </row>
    <row r="30" spans="1:18" ht="22.5">
      <c r="A30" s="987">
        <v>1</v>
      </c>
      <c r="B30" s="1101" t="s">
        <v>623</v>
      </c>
      <c r="C30" s="1177"/>
      <c r="D30" s="1183" t="s">
        <v>1591</v>
      </c>
      <c r="E30" s="1136"/>
      <c r="F30" s="1136"/>
      <c r="G30" s="1136"/>
      <c r="H30" s="1136"/>
      <c r="I30" s="1136"/>
      <c r="J30" s="1136"/>
      <c r="K30" s="1136"/>
      <c r="L30" s="1192" t="s">
        <v>472</v>
      </c>
      <c r="M30" s="1197" t="s">
        <v>473</v>
      </c>
      <c r="N30" s="1198"/>
      <c r="O30" s="1142" t="s">
        <v>351</v>
      </c>
      <c r="P30" s="1166"/>
      <c r="Q30" s="1166">
        <v>0</v>
      </c>
      <c r="R30" s="1195"/>
    </row>
    <row r="31" spans="1:18">
      <c r="A31" s="987">
        <v>1</v>
      </c>
      <c r="B31" s="1101" t="s">
        <v>625</v>
      </c>
      <c r="C31" s="1177"/>
      <c r="D31" s="1183" t="s">
        <v>1592</v>
      </c>
      <c r="E31" s="1136"/>
      <c r="F31" s="1136"/>
      <c r="G31" s="1136"/>
      <c r="H31" s="1136"/>
      <c r="I31" s="1136"/>
      <c r="J31" s="1136"/>
      <c r="K31" s="1136"/>
      <c r="L31" s="1192" t="s">
        <v>474</v>
      </c>
      <c r="M31" s="1197" t="s">
        <v>475</v>
      </c>
      <c r="N31" s="1198"/>
      <c r="O31" s="1142" t="s">
        <v>351</v>
      </c>
      <c r="P31" s="1166"/>
      <c r="Q31" s="1166">
        <v>0</v>
      </c>
      <c r="R31" s="1195"/>
    </row>
    <row r="32" spans="1:18" ht="22.5">
      <c r="A32" s="987">
        <v>1</v>
      </c>
      <c r="B32" s="1101" t="s">
        <v>1423</v>
      </c>
      <c r="C32" s="1177"/>
      <c r="D32" s="1183" t="s">
        <v>1593</v>
      </c>
      <c r="E32" s="1136"/>
      <c r="F32" s="1136"/>
      <c r="G32" s="1136"/>
      <c r="H32" s="1136"/>
      <c r="I32" s="1136"/>
      <c r="J32" s="1136"/>
      <c r="K32" s="1136"/>
      <c r="L32" s="1192" t="s">
        <v>476</v>
      </c>
      <c r="M32" s="1197" t="s">
        <v>477</v>
      </c>
      <c r="N32" s="1198"/>
      <c r="O32" s="1142" t="s">
        <v>351</v>
      </c>
      <c r="P32" s="1166"/>
      <c r="Q32" s="1166">
        <v>0</v>
      </c>
      <c r="R32" s="1195"/>
    </row>
    <row r="33" spans="1:18">
      <c r="A33" s="987">
        <v>1</v>
      </c>
      <c r="B33" s="1136"/>
      <c r="C33" s="1177"/>
      <c r="D33" s="1136" t="s">
        <v>1575</v>
      </c>
      <c r="E33" s="1136"/>
      <c r="F33" s="1136"/>
      <c r="G33" s="1136"/>
      <c r="H33" s="1136"/>
      <c r="I33" s="1136"/>
      <c r="J33" s="1136"/>
      <c r="K33" s="1136"/>
      <c r="L33" s="1192" t="s">
        <v>151</v>
      </c>
      <c r="M33" s="1199" t="s">
        <v>478</v>
      </c>
      <c r="N33" s="1194" t="s">
        <v>3095</v>
      </c>
      <c r="O33" s="1142" t="s">
        <v>351</v>
      </c>
      <c r="P33" s="1167">
        <v>0</v>
      </c>
      <c r="Q33" s="1167">
        <v>0</v>
      </c>
      <c r="R33" s="1195"/>
    </row>
    <row r="34" spans="1:18" ht="22.5">
      <c r="A34" s="987">
        <v>1</v>
      </c>
      <c r="B34" s="1136"/>
      <c r="C34" s="1177"/>
      <c r="D34" s="1136" t="s">
        <v>1594</v>
      </c>
      <c r="E34" s="1136"/>
      <c r="F34" s="1136"/>
      <c r="G34" s="1136"/>
      <c r="H34" s="1136"/>
      <c r="I34" s="1136"/>
      <c r="J34" s="1136"/>
      <c r="K34" s="1136"/>
      <c r="L34" s="1192" t="s">
        <v>152</v>
      </c>
      <c r="M34" s="1197" t="s">
        <v>480</v>
      </c>
      <c r="N34" s="1194" t="s">
        <v>481</v>
      </c>
      <c r="O34" s="1142" t="s">
        <v>482</v>
      </c>
      <c r="P34" s="1166"/>
      <c r="Q34" s="1166">
        <v>1.8794999999999999</v>
      </c>
      <c r="R34" s="1195"/>
    </row>
    <row r="35" spans="1:18">
      <c r="A35" s="987">
        <v>1</v>
      </c>
      <c r="B35" s="1136"/>
      <c r="C35" s="1177"/>
      <c r="D35" s="1136" t="s">
        <v>1595</v>
      </c>
      <c r="E35" s="1136"/>
      <c r="F35" s="1136"/>
      <c r="G35" s="1136"/>
      <c r="H35" s="1136"/>
      <c r="I35" s="1136"/>
      <c r="J35" s="1136"/>
      <c r="K35" s="1136"/>
      <c r="L35" s="1192" t="s">
        <v>602</v>
      </c>
      <c r="M35" s="1197" t="s">
        <v>1145</v>
      </c>
      <c r="N35" s="1194" t="s">
        <v>483</v>
      </c>
      <c r="O35" s="1142" t="s">
        <v>484</v>
      </c>
      <c r="P35" s="1166"/>
      <c r="Q35" s="1166">
        <v>25.2</v>
      </c>
      <c r="R35" s="1195"/>
    </row>
    <row r="36" spans="1:18" ht="22.5">
      <c r="A36" s="987">
        <v>1</v>
      </c>
      <c r="B36" s="1136"/>
      <c r="C36" s="1177"/>
      <c r="D36" s="1136" t="s">
        <v>1596</v>
      </c>
      <c r="E36" s="1136"/>
      <c r="F36" s="1136"/>
      <c r="G36" s="1136"/>
      <c r="H36" s="1136"/>
      <c r="I36" s="1136"/>
      <c r="J36" s="1136"/>
      <c r="K36" s="1136"/>
      <c r="L36" s="1192" t="s">
        <v>604</v>
      </c>
      <c r="M36" s="1197" t="s">
        <v>1089</v>
      </c>
      <c r="N36" s="1194" t="s">
        <v>485</v>
      </c>
      <c r="O36" s="1142" t="s">
        <v>486</v>
      </c>
      <c r="P36" s="1166"/>
      <c r="Q36" s="1166">
        <v>0</v>
      </c>
      <c r="R36" s="1195"/>
    </row>
    <row r="37" spans="1:18" ht="22.5">
      <c r="A37" s="987">
        <v>1</v>
      </c>
      <c r="B37" s="1136" t="s">
        <v>1074</v>
      </c>
      <c r="C37" s="1177"/>
      <c r="D37" s="1136" t="s">
        <v>1597</v>
      </c>
      <c r="E37" s="1136"/>
      <c r="F37" s="1136"/>
      <c r="G37" s="1136"/>
      <c r="H37" s="1136"/>
      <c r="I37" s="1136"/>
      <c r="J37" s="1136"/>
      <c r="K37" s="1136"/>
      <c r="L37" s="1192" t="s">
        <v>153</v>
      </c>
      <c r="M37" s="1193" t="s">
        <v>487</v>
      </c>
      <c r="N37" s="1194" t="s">
        <v>3096</v>
      </c>
      <c r="O37" s="1142" t="s">
        <v>351</v>
      </c>
      <c r="P37" s="1166"/>
      <c r="Q37" s="1166">
        <v>0</v>
      </c>
      <c r="R37" s="1195"/>
    </row>
    <row r="38" spans="1:18">
      <c r="A38" s="987">
        <v>1</v>
      </c>
      <c r="B38" s="1136"/>
      <c r="C38" s="1177"/>
      <c r="D38" s="1136" t="s">
        <v>1598</v>
      </c>
      <c r="E38" s="1136"/>
      <c r="F38" s="1136"/>
      <c r="G38" s="1136"/>
      <c r="H38" s="1136"/>
      <c r="I38" s="1136"/>
      <c r="J38" s="1136"/>
      <c r="K38" s="1136"/>
      <c r="L38" s="1192" t="s">
        <v>366</v>
      </c>
      <c r="M38" s="1200" t="s">
        <v>489</v>
      </c>
      <c r="N38" s="1194" t="s">
        <v>3097</v>
      </c>
      <c r="O38" s="1142" t="s">
        <v>351</v>
      </c>
      <c r="P38" s="1166"/>
      <c r="Q38" s="1166">
        <v>0</v>
      </c>
      <c r="R38" s="1195"/>
    </row>
    <row r="39" spans="1:18">
      <c r="A39" s="987">
        <v>1</v>
      </c>
      <c r="B39" s="1101" t="s">
        <v>639</v>
      </c>
      <c r="C39" s="1177"/>
      <c r="D39" s="1183" t="s">
        <v>1599</v>
      </c>
      <c r="E39" s="1136"/>
      <c r="F39" s="1136"/>
      <c r="G39" s="1136"/>
      <c r="H39" s="1136"/>
      <c r="I39" s="1136"/>
      <c r="J39" s="1136"/>
      <c r="K39" s="1136"/>
      <c r="L39" s="1192" t="s">
        <v>491</v>
      </c>
      <c r="M39" s="1193" t="s">
        <v>1157</v>
      </c>
      <c r="N39" s="1194" t="s">
        <v>3098</v>
      </c>
      <c r="O39" s="1142" t="s">
        <v>351</v>
      </c>
      <c r="P39" s="1166"/>
      <c r="Q39" s="1166">
        <v>0</v>
      </c>
      <c r="R39" s="1195"/>
    </row>
    <row r="40" spans="1:18" ht="22.5">
      <c r="A40" s="987">
        <v>1</v>
      </c>
      <c r="B40" s="1101"/>
      <c r="C40" s="1177"/>
      <c r="D40" s="1136" t="s">
        <v>1622</v>
      </c>
      <c r="E40" s="1136"/>
      <c r="F40" s="1136"/>
      <c r="G40" s="1136"/>
      <c r="H40" s="1136"/>
      <c r="I40" s="1136"/>
      <c r="J40" s="1136"/>
      <c r="K40" s="1136"/>
      <c r="L40" s="1192" t="s">
        <v>493</v>
      </c>
      <c r="M40" s="1193" t="s">
        <v>1606</v>
      </c>
      <c r="N40" s="1194"/>
      <c r="O40" s="1142" t="s">
        <v>351</v>
      </c>
      <c r="P40" s="1166"/>
      <c r="Q40" s="1166"/>
      <c r="R40" s="1195"/>
    </row>
    <row r="41" spans="1:18" ht="22.5">
      <c r="A41" s="987">
        <v>1</v>
      </c>
      <c r="B41" s="1136"/>
      <c r="C41" s="1177"/>
      <c r="D41" s="1136" t="s">
        <v>1600</v>
      </c>
      <c r="E41" s="1136"/>
      <c r="F41" s="1136"/>
      <c r="G41" s="1136"/>
      <c r="H41" s="1136"/>
      <c r="I41" s="1136"/>
      <c r="J41" s="1136"/>
      <c r="K41" s="1136"/>
      <c r="L41" s="1192" t="s">
        <v>1607</v>
      </c>
      <c r="M41" s="1197" t="s">
        <v>494</v>
      </c>
      <c r="N41" s="1194" t="s">
        <v>3099</v>
      </c>
      <c r="O41" s="1142" t="s">
        <v>351</v>
      </c>
      <c r="P41" s="1166"/>
      <c r="Q41" s="1166"/>
      <c r="R41" s="1195"/>
    </row>
    <row r="42" spans="1:18">
      <c r="A42" s="987">
        <v>1</v>
      </c>
      <c r="B42" s="1136"/>
      <c r="C42" s="1177"/>
      <c r="D42" s="1136" t="s">
        <v>1601</v>
      </c>
      <c r="E42" s="1136"/>
      <c r="F42" s="1136"/>
      <c r="G42" s="1136"/>
      <c r="H42" s="1136"/>
      <c r="I42" s="1136"/>
      <c r="J42" s="1136"/>
      <c r="K42" s="1136"/>
      <c r="L42" s="1192" t="s">
        <v>1608</v>
      </c>
      <c r="M42" s="1197" t="s">
        <v>497</v>
      </c>
      <c r="N42" s="1194" t="s">
        <v>3100</v>
      </c>
      <c r="O42" s="1142" t="s">
        <v>351</v>
      </c>
      <c r="P42" s="1166"/>
      <c r="Q42" s="1166"/>
      <c r="R42" s="1195"/>
    </row>
    <row r="43" spans="1:18" ht="45">
      <c r="A43" s="987">
        <v>1</v>
      </c>
      <c r="B43" s="1136"/>
      <c r="C43" s="1177"/>
      <c r="D43" s="1136" t="s">
        <v>1603</v>
      </c>
      <c r="E43" s="1136"/>
      <c r="F43" s="1136"/>
      <c r="G43" s="1136"/>
      <c r="H43" s="1136"/>
      <c r="I43" s="1136"/>
      <c r="J43" s="1136"/>
      <c r="K43" s="1136"/>
      <c r="L43" s="1192" t="s">
        <v>1609</v>
      </c>
      <c r="M43" s="1197" t="s">
        <v>1207</v>
      </c>
      <c r="N43" s="1142" t="s">
        <v>1206</v>
      </c>
      <c r="O43" s="1142" t="s">
        <v>351</v>
      </c>
      <c r="P43" s="1166"/>
      <c r="Q43" s="1166"/>
      <c r="R43" s="1195"/>
    </row>
    <row r="44" spans="1:18" ht="22.5">
      <c r="A44" s="987">
        <v>1</v>
      </c>
      <c r="B44" s="1136"/>
      <c r="C44" s="1177"/>
      <c r="D44" s="1136" t="s">
        <v>1602</v>
      </c>
      <c r="E44" s="1136"/>
      <c r="F44" s="1136"/>
      <c r="G44" s="1136"/>
      <c r="H44" s="1136"/>
      <c r="I44" s="1136"/>
      <c r="J44" s="1136"/>
      <c r="K44" s="1136"/>
      <c r="L44" s="1192" t="s">
        <v>499</v>
      </c>
      <c r="M44" s="1199" t="s">
        <v>1204</v>
      </c>
      <c r="N44" s="1142" t="s">
        <v>1205</v>
      </c>
      <c r="O44" s="1142" t="s">
        <v>351</v>
      </c>
      <c r="P44" s="1166"/>
      <c r="Q44" s="1166"/>
      <c r="R44" s="1195"/>
    </row>
    <row r="45" spans="1:18" s="267" customFormat="1" ht="22.5">
      <c r="A45" s="987">
        <v>1</v>
      </c>
      <c r="B45" s="1149"/>
      <c r="C45" s="1149"/>
      <c r="D45" s="1136" t="s">
        <v>1481</v>
      </c>
      <c r="E45" s="1149"/>
      <c r="F45" s="1149"/>
      <c r="G45" s="1149"/>
      <c r="H45" s="1149"/>
      <c r="I45" s="1149"/>
      <c r="J45" s="1149"/>
      <c r="K45" s="1149"/>
      <c r="L45" s="1185" t="s">
        <v>500</v>
      </c>
      <c r="M45" s="1191" t="s">
        <v>501</v>
      </c>
      <c r="N45" s="1185" t="s">
        <v>3090</v>
      </c>
      <c r="O45" s="1187" t="s">
        <v>351</v>
      </c>
      <c r="P45" s="1164">
        <v>0</v>
      </c>
      <c r="Q45" s="1164">
        <v>0</v>
      </c>
      <c r="R45" s="1188"/>
    </row>
    <row r="46" spans="1:18" ht="33.75">
      <c r="A46" s="987">
        <v>1</v>
      </c>
      <c r="B46" s="1136"/>
      <c r="C46" s="1177"/>
      <c r="D46" s="1136" t="s">
        <v>1492</v>
      </c>
      <c r="E46" s="1136"/>
      <c r="F46" s="1136"/>
      <c r="G46" s="1136"/>
      <c r="H46" s="1136"/>
      <c r="I46" s="1136"/>
      <c r="J46" s="1136"/>
      <c r="K46" s="1136"/>
      <c r="L46" s="1192" t="s">
        <v>18</v>
      </c>
      <c r="M46" s="1201" t="s">
        <v>502</v>
      </c>
      <c r="N46" s="1194" t="s">
        <v>3101</v>
      </c>
      <c r="O46" s="1142" t="s">
        <v>351</v>
      </c>
      <c r="P46" s="1196">
        <v>0</v>
      </c>
      <c r="Q46" s="1196">
        <v>0</v>
      </c>
      <c r="R46" s="1195"/>
    </row>
    <row r="47" spans="1:18" ht="45">
      <c r="A47" s="987">
        <v>1</v>
      </c>
      <c r="B47" s="1136"/>
      <c r="C47" s="1177"/>
      <c r="D47" s="1136" t="s">
        <v>1604</v>
      </c>
      <c r="E47" s="1136"/>
      <c r="F47" s="1136"/>
      <c r="G47" s="1136"/>
      <c r="H47" s="1136"/>
      <c r="I47" s="1136"/>
      <c r="J47" s="1136"/>
      <c r="K47" s="1136"/>
      <c r="L47" s="1192" t="s">
        <v>149</v>
      </c>
      <c r="M47" s="1199" t="s">
        <v>504</v>
      </c>
      <c r="N47" s="1194" t="s">
        <v>3102</v>
      </c>
      <c r="O47" s="1142" t="s">
        <v>351</v>
      </c>
      <c r="P47" s="1166"/>
      <c r="Q47" s="1166"/>
      <c r="R47" s="1195"/>
    </row>
    <row r="48" spans="1:18" ht="33.75">
      <c r="A48" s="987">
        <v>1</v>
      </c>
      <c r="B48" s="1136"/>
      <c r="C48" s="1177"/>
      <c r="D48" s="1136" t="s">
        <v>1605</v>
      </c>
      <c r="E48" s="1136"/>
      <c r="F48" s="1136"/>
      <c r="G48" s="1136"/>
      <c r="H48" s="1136"/>
      <c r="I48" s="1136"/>
      <c r="J48" s="1136"/>
      <c r="K48" s="1136"/>
      <c r="L48" s="1192" t="s">
        <v>150</v>
      </c>
      <c r="M48" s="1199" t="s">
        <v>506</v>
      </c>
      <c r="N48" s="1194" t="s">
        <v>3103</v>
      </c>
      <c r="O48" s="1142" t="s">
        <v>351</v>
      </c>
      <c r="P48" s="1166"/>
      <c r="Q48" s="1166"/>
      <c r="R48" s="1195"/>
    </row>
    <row r="49" spans="1:18" ht="22.5">
      <c r="A49" s="987">
        <v>1</v>
      </c>
      <c r="B49" s="1136"/>
      <c r="C49" s="1177"/>
      <c r="D49" s="1136" t="s">
        <v>1483</v>
      </c>
      <c r="E49" s="1136"/>
      <c r="F49" s="1136"/>
      <c r="G49" s="1136"/>
      <c r="H49" s="1136"/>
      <c r="I49" s="1136"/>
      <c r="J49" s="1136"/>
      <c r="K49" s="1136"/>
      <c r="L49" s="1142" t="s">
        <v>1125</v>
      </c>
      <c r="M49" s="1202" t="s">
        <v>1186</v>
      </c>
      <c r="N49" s="1194" t="s">
        <v>3104</v>
      </c>
      <c r="O49" s="1142" t="s">
        <v>351</v>
      </c>
      <c r="P49" s="1119"/>
      <c r="Q49" s="1119"/>
      <c r="R49" s="1195"/>
    </row>
    <row r="50" spans="1:18" ht="101.25">
      <c r="A50" s="987">
        <v>1</v>
      </c>
      <c r="B50" s="1136"/>
      <c r="C50" s="1177"/>
      <c r="D50" s="1136" t="s">
        <v>1484</v>
      </c>
      <c r="E50" s="1136"/>
      <c r="F50" s="1136"/>
      <c r="G50" s="1136"/>
      <c r="H50" s="1136"/>
      <c r="I50" s="1136"/>
      <c r="J50" s="1136"/>
      <c r="K50" s="1136"/>
      <c r="L50" s="1142" t="s">
        <v>1126</v>
      </c>
      <c r="M50" s="1202" t="s">
        <v>508</v>
      </c>
      <c r="N50" s="1194" t="s">
        <v>3105</v>
      </c>
      <c r="O50" s="1142" t="s">
        <v>351</v>
      </c>
      <c r="P50" s="1119"/>
      <c r="Q50" s="1119"/>
      <c r="R50" s="1195"/>
    </row>
    <row r="51" spans="1:18" ht="78.75">
      <c r="A51" s="987">
        <v>1</v>
      </c>
      <c r="B51" s="1136"/>
      <c r="C51" s="1203" t="b">
        <v>0</v>
      </c>
      <c r="D51" s="1136" t="s">
        <v>1485</v>
      </c>
      <c r="E51" s="1136"/>
      <c r="F51" s="1136"/>
      <c r="G51" s="1136"/>
      <c r="H51" s="1136"/>
      <c r="I51" s="1136"/>
      <c r="J51" s="1136"/>
      <c r="K51" s="1136"/>
      <c r="L51" s="1142" t="s">
        <v>1613</v>
      </c>
      <c r="M51" s="1202" t="s">
        <v>1610</v>
      </c>
      <c r="N51" s="1194"/>
      <c r="O51" s="1142" t="s">
        <v>351</v>
      </c>
      <c r="P51" s="1119"/>
      <c r="Q51" s="989">
        <v>0</v>
      </c>
      <c r="R51" s="1195"/>
    </row>
    <row r="52" spans="1:18" ht="56.25">
      <c r="A52" s="987">
        <v>1</v>
      </c>
      <c r="B52" s="1136"/>
      <c r="C52" s="1203" t="b">
        <v>0</v>
      </c>
      <c r="D52" s="1136" t="s">
        <v>1486</v>
      </c>
      <c r="E52" s="1136"/>
      <c r="F52" s="1136"/>
      <c r="G52" s="1136"/>
      <c r="H52" s="1136"/>
      <c r="I52" s="1136"/>
      <c r="J52" s="1136"/>
      <c r="K52" s="1136"/>
      <c r="L52" s="1142" t="s">
        <v>1614</v>
      </c>
      <c r="M52" s="1202" t="s">
        <v>1611</v>
      </c>
      <c r="N52" s="1194"/>
      <c r="O52" s="1142" t="s">
        <v>351</v>
      </c>
      <c r="P52" s="1119"/>
      <c r="Q52" s="989">
        <v>0</v>
      </c>
      <c r="R52" s="1195"/>
    </row>
    <row r="53" spans="1:18">
      <c r="A53" s="987">
        <v>1</v>
      </c>
      <c r="B53" s="1136"/>
      <c r="C53" s="1177"/>
      <c r="D53" s="1136" t="s">
        <v>1487</v>
      </c>
      <c r="E53" s="1136"/>
      <c r="F53" s="1136"/>
      <c r="G53" s="1136"/>
      <c r="H53" s="1136"/>
      <c r="I53" s="1136"/>
      <c r="J53" s="1136"/>
      <c r="K53" s="1136"/>
      <c r="L53" s="1142" t="s">
        <v>1615</v>
      </c>
      <c r="M53" s="1202" t="s">
        <v>644</v>
      </c>
      <c r="N53" s="1194"/>
      <c r="O53" s="1142" t="s">
        <v>351</v>
      </c>
      <c r="P53" s="1119"/>
      <c r="Q53" s="1119"/>
      <c r="R53" s="1195"/>
    </row>
    <row r="54" spans="1:18" s="267" customFormat="1">
      <c r="A54" s="987">
        <v>1</v>
      </c>
      <c r="B54" s="1149"/>
      <c r="C54" s="1149"/>
      <c r="D54" s="1149" t="s">
        <v>1494</v>
      </c>
      <c r="E54" s="1149"/>
      <c r="F54" s="1149"/>
      <c r="G54" s="1149"/>
      <c r="H54" s="1149"/>
      <c r="I54" s="1149"/>
      <c r="J54" s="1149"/>
      <c r="K54" s="1149"/>
      <c r="L54" s="1187" t="s">
        <v>1616</v>
      </c>
      <c r="M54" s="1191" t="s">
        <v>645</v>
      </c>
      <c r="N54" s="1185"/>
      <c r="O54" s="1187" t="s">
        <v>351</v>
      </c>
      <c r="P54" s="1204">
        <v>0</v>
      </c>
      <c r="Q54" s="1204">
        <v>0</v>
      </c>
      <c r="R54" s="1188"/>
    </row>
    <row r="55" spans="1:18" ht="22.5">
      <c r="A55" s="987">
        <v>1</v>
      </c>
      <c r="B55" s="1136"/>
      <c r="C55" s="1177"/>
      <c r="D55" s="1136" t="s">
        <v>1504</v>
      </c>
      <c r="E55" s="1136"/>
      <c r="F55" s="1136"/>
      <c r="G55" s="1136"/>
      <c r="H55" s="1136"/>
      <c r="I55" s="1136"/>
      <c r="J55" s="1136"/>
      <c r="K55" s="1136"/>
      <c r="L55" s="1142">
        <v>1</v>
      </c>
      <c r="M55" s="1199" t="s">
        <v>646</v>
      </c>
      <c r="N55" s="1194"/>
      <c r="O55" s="1142" t="s">
        <v>351</v>
      </c>
      <c r="P55" s="1119"/>
      <c r="Q55" s="1119"/>
      <c r="R55" s="1195"/>
    </row>
    <row r="56" spans="1:18" ht="22.5">
      <c r="A56" s="987">
        <v>1</v>
      </c>
      <c r="B56" s="1136"/>
      <c r="C56" s="1177"/>
      <c r="D56" s="1136" t="s">
        <v>1505</v>
      </c>
      <c r="E56" s="1136"/>
      <c r="F56" s="1136"/>
      <c r="G56" s="1136"/>
      <c r="H56" s="1136"/>
      <c r="I56" s="1136"/>
      <c r="J56" s="1136"/>
      <c r="K56" s="1136"/>
      <c r="L56" s="1142">
        <v>2</v>
      </c>
      <c r="M56" s="1199" t="s">
        <v>647</v>
      </c>
      <c r="N56" s="1194"/>
      <c r="O56" s="1142" t="s">
        <v>351</v>
      </c>
      <c r="P56" s="1119"/>
      <c r="Q56" s="1119"/>
      <c r="R56" s="1195"/>
    </row>
    <row r="57" spans="1:18">
      <c r="A57" s="987">
        <v>1</v>
      </c>
      <c r="B57" s="1136"/>
      <c r="C57" s="1177"/>
      <c r="D57" s="1136" t="s">
        <v>1495</v>
      </c>
      <c r="E57" s="1136"/>
      <c r="F57" s="1136"/>
      <c r="G57" s="1136"/>
      <c r="H57" s="1136"/>
      <c r="I57" s="1136"/>
      <c r="J57" s="1136"/>
      <c r="K57" s="1136"/>
      <c r="L57" s="1142" t="s">
        <v>1617</v>
      </c>
      <c r="M57" s="1202" t="s">
        <v>648</v>
      </c>
      <c r="N57" s="1194"/>
      <c r="O57" s="1142" t="s">
        <v>351</v>
      </c>
      <c r="P57" s="1119"/>
      <c r="Q57" s="1119"/>
      <c r="R57" s="1195"/>
    </row>
    <row r="58" spans="1:18">
      <c r="A58" s="987">
        <v>1</v>
      </c>
      <c r="B58" s="1136"/>
      <c r="C58" s="1177"/>
      <c r="D58" s="1136" t="s">
        <v>1496</v>
      </c>
      <c r="E58" s="1136"/>
      <c r="F58" s="1136"/>
      <c r="G58" s="1136"/>
      <c r="H58" s="1136"/>
      <c r="I58" s="1136"/>
      <c r="J58" s="1136"/>
      <c r="K58" s="1136"/>
      <c r="L58" s="1142" t="s">
        <v>1618</v>
      </c>
      <c r="M58" s="1202" t="s">
        <v>649</v>
      </c>
      <c r="N58" s="1194"/>
      <c r="O58" s="1142" t="s">
        <v>351</v>
      </c>
      <c r="P58" s="1119"/>
      <c r="Q58" s="1119"/>
      <c r="R58" s="1195"/>
    </row>
    <row r="59" spans="1:18" s="267" customFormat="1">
      <c r="A59" s="987">
        <v>1</v>
      </c>
      <c r="B59" s="1149"/>
      <c r="C59" s="1149"/>
      <c r="D59" s="1149" t="s">
        <v>1497</v>
      </c>
      <c r="E59" s="1149"/>
      <c r="F59" s="1149"/>
      <c r="G59" s="1149"/>
      <c r="H59" s="1149"/>
      <c r="I59" s="1149"/>
      <c r="J59" s="1149"/>
      <c r="K59" s="1149"/>
      <c r="L59" s="1187" t="s">
        <v>1619</v>
      </c>
      <c r="M59" s="1191" t="s">
        <v>1612</v>
      </c>
      <c r="N59" s="1185"/>
      <c r="O59" s="1187" t="s">
        <v>351</v>
      </c>
      <c r="P59" s="1205">
        <v>0</v>
      </c>
      <c r="Q59" s="1205">
        <v>0</v>
      </c>
      <c r="R59" s="1188"/>
    </row>
    <row r="60" spans="1:18">
      <c r="A60" s="1136"/>
      <c r="B60" s="1136"/>
      <c r="C60" s="1177"/>
      <c r="D60" s="1136"/>
      <c r="E60" s="1136"/>
      <c r="F60" s="1136"/>
      <c r="G60" s="1136"/>
      <c r="H60" s="1136"/>
      <c r="I60" s="1136"/>
      <c r="J60" s="1136"/>
      <c r="K60" s="1136"/>
      <c r="L60" s="1154"/>
      <c r="M60" s="1136"/>
      <c r="N60" s="1136"/>
      <c r="O60" s="1136"/>
      <c r="P60" s="1136"/>
      <c r="Q60" s="1136"/>
      <c r="R60" s="1136"/>
    </row>
    <row r="61" spans="1:18" ht="15" customHeight="1">
      <c r="A61" s="1136"/>
      <c r="B61" s="1136"/>
      <c r="C61" s="1177"/>
      <c r="D61" s="1136"/>
      <c r="E61" s="1136"/>
      <c r="F61" s="1136"/>
      <c r="G61" s="1136"/>
      <c r="H61" s="1136"/>
      <c r="I61" s="1136"/>
      <c r="J61" s="1136"/>
      <c r="K61" s="1136"/>
      <c r="L61" s="1155" t="s">
        <v>1425</v>
      </c>
      <c r="M61" s="1155"/>
      <c r="N61" s="1155"/>
      <c r="O61" s="1155"/>
      <c r="P61" s="1155"/>
      <c r="Q61" s="1155"/>
      <c r="R61" s="1155"/>
    </row>
    <row r="62" spans="1:18" ht="15" customHeight="1">
      <c r="A62" s="1136"/>
      <c r="B62" s="1136"/>
      <c r="C62" s="1177"/>
      <c r="D62" s="1136"/>
      <c r="E62" s="1136"/>
      <c r="F62" s="1136"/>
      <c r="G62" s="1136"/>
      <c r="H62" s="1136"/>
      <c r="I62" s="1136"/>
      <c r="J62" s="1136"/>
      <c r="K62" s="808"/>
      <c r="L62" s="1157"/>
      <c r="M62" s="1157"/>
      <c r="N62" s="1157"/>
      <c r="O62" s="1157"/>
      <c r="P62" s="1157"/>
      <c r="Q62" s="1157"/>
      <c r="R62" s="1157"/>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5"/>
  <sheetViews>
    <sheetView showGridLines="0" view="pageBreakPreview" zoomScale="90" zoomScaleNormal="100" zoomScaleSheetLayoutView="90" workbookViewId="0">
      <pane xSplit="14" ySplit="15" topLeftCell="AH132" activePane="bottomRight" state="frozen"/>
      <selection activeCell="M11" sqref="M11"/>
      <selection pane="topRight" activeCell="M11" sqref="M11"/>
      <selection pane="bottomLeft" activeCell="M11" sqref="M11"/>
      <selection pane="bottomRight" activeCell="AQ156" sqref="AQ156"/>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101"/>
      <c r="B1" s="1101"/>
      <c r="C1" s="1101"/>
      <c r="D1" s="1101"/>
      <c r="E1" s="1101"/>
      <c r="F1" s="1101"/>
      <c r="G1" s="1101"/>
      <c r="H1" s="1101"/>
      <c r="I1" s="1101"/>
      <c r="J1" s="1101"/>
      <c r="K1" s="1101"/>
      <c r="L1" s="1206"/>
      <c r="M1" s="1207"/>
      <c r="N1" s="1206"/>
      <c r="O1" s="1101">
        <v>2022</v>
      </c>
      <c r="P1" s="1101">
        <v>2022</v>
      </c>
      <c r="Q1" s="1101">
        <v>2022</v>
      </c>
      <c r="R1" s="1101">
        <v>2022</v>
      </c>
      <c r="S1" s="936">
        <v>2023</v>
      </c>
      <c r="T1" s="936">
        <v>2024</v>
      </c>
      <c r="U1" s="936">
        <v>2025</v>
      </c>
      <c r="V1" s="936">
        <v>2026</v>
      </c>
      <c r="W1" s="936">
        <v>2027</v>
      </c>
      <c r="X1" s="936">
        <v>2028</v>
      </c>
      <c r="Y1" s="936">
        <v>2029</v>
      </c>
      <c r="Z1" s="936">
        <v>2030</v>
      </c>
      <c r="AA1" s="936">
        <v>2031</v>
      </c>
      <c r="AB1" s="936">
        <v>2032</v>
      </c>
      <c r="AC1" s="936">
        <v>2033</v>
      </c>
      <c r="AD1" s="936">
        <v>2024</v>
      </c>
      <c r="AE1" s="936">
        <v>2025</v>
      </c>
      <c r="AF1" s="936">
        <v>2026</v>
      </c>
      <c r="AG1" s="936">
        <v>2027</v>
      </c>
      <c r="AH1" s="936">
        <v>2028</v>
      </c>
      <c r="AI1" s="936">
        <v>2029</v>
      </c>
      <c r="AJ1" s="936">
        <v>2030</v>
      </c>
      <c r="AK1" s="936">
        <v>2031</v>
      </c>
      <c r="AL1" s="936">
        <v>2032</v>
      </c>
      <c r="AM1" s="936">
        <v>2033</v>
      </c>
      <c r="AN1" s="936">
        <v>2024</v>
      </c>
      <c r="AO1" s="936">
        <v>2025</v>
      </c>
      <c r="AP1" s="936">
        <v>2026</v>
      </c>
      <c r="AQ1" s="936">
        <v>2027</v>
      </c>
      <c r="AR1" s="936">
        <v>2028</v>
      </c>
      <c r="AS1" s="936">
        <v>2029</v>
      </c>
      <c r="AT1" s="936">
        <v>2030</v>
      </c>
      <c r="AU1" s="936">
        <v>2031</v>
      </c>
      <c r="AV1" s="936">
        <v>2032</v>
      </c>
      <c r="AW1" s="936">
        <v>2033</v>
      </c>
      <c r="AX1" s="1101"/>
      <c r="AY1" s="1101"/>
      <c r="AZ1" s="1101"/>
      <c r="BA1" s="1101"/>
    </row>
    <row r="2" spans="1:53" ht="11.25" hidden="1">
      <c r="A2" s="1101"/>
      <c r="B2" s="1101"/>
      <c r="C2" s="1101"/>
      <c r="D2" s="1101"/>
      <c r="E2" s="1101"/>
      <c r="F2" s="1101"/>
      <c r="G2" s="1101"/>
      <c r="H2" s="1101"/>
      <c r="I2" s="1101"/>
      <c r="J2" s="1101"/>
      <c r="K2" s="1101"/>
      <c r="L2" s="1206"/>
      <c r="M2" s="1207"/>
      <c r="N2" s="1206"/>
      <c r="O2" s="936" t="s">
        <v>267</v>
      </c>
      <c r="P2" s="936" t="s">
        <v>305</v>
      </c>
      <c r="Q2" s="936" t="s">
        <v>285</v>
      </c>
      <c r="R2" s="936" t="s">
        <v>1159</v>
      </c>
      <c r="S2" s="936" t="s">
        <v>267</v>
      </c>
      <c r="T2" s="936" t="s">
        <v>268</v>
      </c>
      <c r="U2" s="936" t="s">
        <v>268</v>
      </c>
      <c r="V2" s="936" t="s">
        <v>268</v>
      </c>
      <c r="W2" s="936" t="s">
        <v>268</v>
      </c>
      <c r="X2" s="936" t="s">
        <v>268</v>
      </c>
      <c r="Y2" s="936" t="s">
        <v>268</v>
      </c>
      <c r="Z2" s="936" t="s">
        <v>268</v>
      </c>
      <c r="AA2" s="936" t="s">
        <v>268</v>
      </c>
      <c r="AB2" s="936" t="s">
        <v>268</v>
      </c>
      <c r="AC2" s="936" t="s">
        <v>268</v>
      </c>
      <c r="AD2" s="936" t="s">
        <v>267</v>
      </c>
      <c r="AE2" s="936" t="s">
        <v>267</v>
      </c>
      <c r="AF2" s="936" t="s">
        <v>267</v>
      </c>
      <c r="AG2" s="936" t="s">
        <v>267</v>
      </c>
      <c r="AH2" s="936" t="s">
        <v>267</v>
      </c>
      <c r="AI2" s="936" t="s">
        <v>267</v>
      </c>
      <c r="AJ2" s="936" t="s">
        <v>267</v>
      </c>
      <c r="AK2" s="936" t="s">
        <v>267</v>
      </c>
      <c r="AL2" s="936" t="s">
        <v>267</v>
      </c>
      <c r="AM2" s="936" t="s">
        <v>267</v>
      </c>
      <c r="AN2" s="936"/>
      <c r="AO2" s="936"/>
      <c r="AP2" s="936"/>
      <c r="AQ2" s="936"/>
      <c r="AR2" s="936"/>
      <c r="AS2" s="936"/>
      <c r="AT2" s="936"/>
      <c r="AU2" s="936"/>
      <c r="AV2" s="936"/>
      <c r="AW2" s="936"/>
      <c r="AX2" s="1101"/>
      <c r="AY2" s="1101"/>
      <c r="AZ2" s="1101"/>
      <c r="BA2" s="1101"/>
    </row>
    <row r="3" spans="1:53" ht="11.25" hidden="1">
      <c r="A3" s="1101"/>
      <c r="B3" s="1101"/>
      <c r="C3" s="1101"/>
      <c r="D3" s="1101"/>
      <c r="E3" s="1101"/>
      <c r="F3" s="1101"/>
      <c r="G3" s="1101"/>
      <c r="H3" s="1101"/>
      <c r="I3" s="1101"/>
      <c r="J3" s="1101"/>
      <c r="K3" s="1101"/>
      <c r="L3" s="1206"/>
      <c r="M3" s="1207"/>
      <c r="N3" s="1206"/>
      <c r="O3" s="936" t="s">
        <v>3051</v>
      </c>
      <c r="P3" s="936" t="s">
        <v>3052</v>
      </c>
      <c r="Q3" s="936" t="s">
        <v>3053</v>
      </c>
      <c r="R3" s="936" t="s">
        <v>3107</v>
      </c>
      <c r="S3" s="936" t="s">
        <v>3055</v>
      </c>
      <c r="T3" s="936" t="s">
        <v>3056</v>
      </c>
      <c r="U3" s="936" t="s">
        <v>3061</v>
      </c>
      <c r="V3" s="936" t="s">
        <v>3063</v>
      </c>
      <c r="W3" s="936" t="s">
        <v>3065</v>
      </c>
      <c r="X3" s="936" t="s">
        <v>3067</v>
      </c>
      <c r="Y3" s="936" t="s">
        <v>3069</v>
      </c>
      <c r="Z3" s="936" t="s">
        <v>3071</v>
      </c>
      <c r="AA3" s="936" t="s">
        <v>3073</v>
      </c>
      <c r="AB3" s="936" t="s">
        <v>3075</v>
      </c>
      <c r="AC3" s="936" t="s">
        <v>3077</v>
      </c>
      <c r="AD3" s="936" t="s">
        <v>3057</v>
      </c>
      <c r="AE3" s="936" t="s">
        <v>3062</v>
      </c>
      <c r="AF3" s="936" t="s">
        <v>3064</v>
      </c>
      <c r="AG3" s="936" t="s">
        <v>3066</v>
      </c>
      <c r="AH3" s="936" t="s">
        <v>3068</v>
      </c>
      <c r="AI3" s="936" t="s">
        <v>3070</v>
      </c>
      <c r="AJ3" s="936" t="s">
        <v>3072</v>
      </c>
      <c r="AK3" s="936" t="s">
        <v>3074</v>
      </c>
      <c r="AL3" s="936" t="s">
        <v>3076</v>
      </c>
      <c r="AM3" s="936" t="s">
        <v>3078</v>
      </c>
      <c r="AN3" s="936"/>
      <c r="AO3" s="936"/>
      <c r="AP3" s="936"/>
      <c r="AQ3" s="936"/>
      <c r="AR3" s="936"/>
      <c r="AS3" s="936"/>
      <c r="AT3" s="936"/>
      <c r="AU3" s="936"/>
      <c r="AV3" s="936"/>
      <c r="AW3" s="936"/>
      <c r="AX3" s="1101"/>
      <c r="AY3" s="1101"/>
      <c r="AZ3" s="1101"/>
      <c r="BA3" s="1101"/>
    </row>
    <row r="4" spans="1:53" ht="11.25" hidden="1">
      <c r="A4" s="1101"/>
      <c r="B4" s="1101"/>
      <c r="C4" s="1101"/>
      <c r="D4" s="1101"/>
      <c r="E4" s="1101"/>
      <c r="F4" s="1101"/>
      <c r="G4" s="1101"/>
      <c r="H4" s="1101"/>
      <c r="I4" s="1101"/>
      <c r="J4" s="1101"/>
      <c r="K4" s="1101"/>
      <c r="L4" s="1206"/>
      <c r="M4" s="1207"/>
      <c r="N4" s="1206"/>
      <c r="O4" s="1101"/>
      <c r="P4" s="1101"/>
      <c r="Q4" s="1101"/>
      <c r="R4" s="1101"/>
      <c r="S4" s="1101"/>
      <c r="T4" s="936"/>
      <c r="U4" s="936"/>
      <c r="V4" s="936"/>
      <c r="W4" s="936"/>
      <c r="X4" s="936"/>
      <c r="Y4" s="936"/>
      <c r="Z4" s="936"/>
      <c r="AA4" s="936"/>
      <c r="AB4" s="936"/>
      <c r="AC4" s="936"/>
      <c r="AD4" s="936"/>
      <c r="AE4" s="936"/>
      <c r="AF4" s="936"/>
      <c r="AG4" s="936"/>
      <c r="AH4" s="936"/>
      <c r="AI4" s="936"/>
      <c r="AJ4" s="936"/>
      <c r="AK4" s="936"/>
      <c r="AL4" s="936"/>
      <c r="AM4" s="936"/>
      <c r="AN4" s="936"/>
      <c r="AO4" s="936"/>
      <c r="AP4" s="936"/>
      <c r="AQ4" s="936"/>
      <c r="AR4" s="936"/>
      <c r="AS4" s="936"/>
      <c r="AT4" s="936"/>
      <c r="AU4" s="936"/>
      <c r="AV4" s="936"/>
      <c r="AW4" s="936"/>
      <c r="AX4" s="1101"/>
      <c r="AY4" s="1101"/>
      <c r="AZ4" s="1101"/>
      <c r="BA4" s="1101"/>
    </row>
    <row r="5" spans="1:53" ht="11.25" hidden="1">
      <c r="A5" s="1101"/>
      <c r="B5" s="1101"/>
      <c r="C5" s="1101"/>
      <c r="D5" s="1101"/>
      <c r="E5" s="1101"/>
      <c r="F5" s="1101"/>
      <c r="G5" s="1101"/>
      <c r="H5" s="1101"/>
      <c r="I5" s="1101"/>
      <c r="J5" s="1101"/>
      <c r="K5" s="1101"/>
      <c r="L5" s="1206"/>
      <c r="M5" s="1207"/>
      <c r="N5" s="1206"/>
      <c r="O5" s="1101"/>
      <c r="P5" s="1101"/>
      <c r="Q5" s="1101"/>
      <c r="R5" s="1101"/>
      <c r="S5" s="1101"/>
      <c r="T5" s="936"/>
      <c r="U5" s="936"/>
      <c r="V5" s="936"/>
      <c r="W5" s="936"/>
      <c r="X5" s="936"/>
      <c r="Y5" s="936"/>
      <c r="Z5" s="936"/>
      <c r="AA5" s="936"/>
      <c r="AB5" s="936"/>
      <c r="AC5" s="936"/>
      <c r="AD5" s="936"/>
      <c r="AE5" s="936"/>
      <c r="AF5" s="936"/>
      <c r="AG5" s="936"/>
      <c r="AH5" s="936"/>
      <c r="AI5" s="936"/>
      <c r="AJ5" s="936"/>
      <c r="AK5" s="936"/>
      <c r="AL5" s="936"/>
      <c r="AM5" s="936"/>
      <c r="AN5" s="936"/>
      <c r="AO5" s="936"/>
      <c r="AP5" s="936"/>
      <c r="AQ5" s="936"/>
      <c r="AR5" s="936"/>
      <c r="AS5" s="936"/>
      <c r="AT5" s="936"/>
      <c r="AU5" s="936"/>
      <c r="AV5" s="936"/>
      <c r="AW5" s="936"/>
      <c r="AX5" s="1101"/>
      <c r="AY5" s="1101"/>
      <c r="AZ5" s="1101"/>
      <c r="BA5" s="1101"/>
    </row>
    <row r="6" spans="1:53" ht="11.25" hidden="1">
      <c r="A6" s="1101"/>
      <c r="B6" s="1101"/>
      <c r="C6" s="1101"/>
      <c r="D6" s="1101"/>
      <c r="E6" s="1101"/>
      <c r="F6" s="1101"/>
      <c r="G6" s="1101"/>
      <c r="H6" s="1101"/>
      <c r="I6" s="1101"/>
      <c r="J6" s="1101"/>
      <c r="K6" s="1101"/>
      <c r="L6" s="1206"/>
      <c r="M6" s="1207"/>
      <c r="N6" s="1206"/>
      <c r="O6" s="1101"/>
      <c r="P6" s="1101"/>
      <c r="Q6" s="1101"/>
      <c r="R6" s="1101"/>
      <c r="S6" s="1101"/>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1101"/>
      <c r="AY6" s="1101"/>
      <c r="AZ6" s="1101"/>
      <c r="BA6" s="1101"/>
    </row>
    <row r="7" spans="1:53" ht="11.25" hidden="1">
      <c r="A7" s="1101"/>
      <c r="B7" s="1101"/>
      <c r="C7" s="1101"/>
      <c r="D7" s="1101"/>
      <c r="E7" s="1101"/>
      <c r="F7" s="1101"/>
      <c r="G7" s="1101"/>
      <c r="H7" s="1101"/>
      <c r="I7" s="1101"/>
      <c r="J7" s="1101"/>
      <c r="K7" s="1101"/>
      <c r="L7" s="1206"/>
      <c r="M7" s="1207"/>
      <c r="N7" s="1206"/>
      <c r="O7" s="1101"/>
      <c r="P7" s="1101"/>
      <c r="Q7" s="1101"/>
      <c r="R7" s="1101"/>
      <c r="S7" s="1101"/>
      <c r="T7" s="888" t="b">
        <v>1</v>
      </c>
      <c r="U7" s="888" t="b">
        <v>1</v>
      </c>
      <c r="V7" s="888" t="b">
        <v>1</v>
      </c>
      <c r="W7" s="888" t="b">
        <v>1</v>
      </c>
      <c r="X7" s="888" t="b">
        <v>1</v>
      </c>
      <c r="Y7" s="888" t="b">
        <v>0</v>
      </c>
      <c r="Z7" s="888" t="b">
        <v>0</v>
      </c>
      <c r="AA7" s="888" t="b">
        <v>0</v>
      </c>
      <c r="AB7" s="888" t="b">
        <v>0</v>
      </c>
      <c r="AC7" s="888" t="b">
        <v>0</v>
      </c>
      <c r="AD7" s="888" t="b">
        <v>1</v>
      </c>
      <c r="AE7" s="888" t="b">
        <v>1</v>
      </c>
      <c r="AF7" s="888" t="b">
        <v>1</v>
      </c>
      <c r="AG7" s="888" t="b">
        <v>1</v>
      </c>
      <c r="AH7" s="888" t="b">
        <v>1</v>
      </c>
      <c r="AI7" s="888" t="b">
        <v>0</v>
      </c>
      <c r="AJ7" s="888" t="b">
        <v>0</v>
      </c>
      <c r="AK7" s="888" t="b">
        <v>0</v>
      </c>
      <c r="AL7" s="888" t="b">
        <v>0</v>
      </c>
      <c r="AM7" s="888" t="b">
        <v>0</v>
      </c>
      <c r="AN7" s="888" t="b">
        <v>1</v>
      </c>
      <c r="AO7" s="888" t="b">
        <v>1</v>
      </c>
      <c r="AP7" s="888" t="b">
        <v>1</v>
      </c>
      <c r="AQ7" s="888" t="b">
        <v>1</v>
      </c>
      <c r="AR7" s="888" t="b">
        <v>1</v>
      </c>
      <c r="AS7" s="888" t="b">
        <v>0</v>
      </c>
      <c r="AT7" s="888" t="b">
        <v>0</v>
      </c>
      <c r="AU7" s="888" t="b">
        <v>0</v>
      </c>
      <c r="AV7" s="888" t="b">
        <v>0</v>
      </c>
      <c r="AW7" s="888" t="b">
        <v>0</v>
      </c>
      <c r="AX7" s="1101"/>
      <c r="AY7" s="1101"/>
      <c r="AZ7" s="1101"/>
      <c r="BA7" s="1101"/>
    </row>
    <row r="8" spans="1:53" hidden="1">
      <c r="A8" s="1101"/>
      <c r="B8" s="1101"/>
      <c r="C8" s="1101"/>
      <c r="D8" s="1101"/>
      <c r="E8" s="1101"/>
      <c r="F8" s="1101"/>
      <c r="G8" s="1101"/>
      <c r="H8" s="1101"/>
      <c r="I8" s="1101"/>
      <c r="J8" s="1101"/>
      <c r="K8" s="1101"/>
      <c r="L8" s="1206"/>
      <c r="M8" s="1207"/>
      <c r="N8" s="1206"/>
      <c r="O8" s="1101"/>
      <c r="P8" s="1101"/>
      <c r="Q8" s="1101"/>
      <c r="R8" s="1101"/>
      <c r="S8" s="1101"/>
      <c r="T8" s="1101"/>
      <c r="U8" s="1101"/>
      <c r="V8" s="1101"/>
      <c r="W8" s="1101"/>
      <c r="X8" s="1101"/>
      <c r="Y8" s="1101"/>
      <c r="Z8" s="1101"/>
      <c r="AA8" s="1101"/>
      <c r="AB8" s="1101"/>
      <c r="AC8" s="1101"/>
      <c r="AD8" s="1101"/>
      <c r="AE8" s="1101"/>
      <c r="AF8" s="1101"/>
      <c r="AG8" s="1101"/>
      <c r="AH8" s="1101"/>
      <c r="AI8" s="1101"/>
      <c r="AJ8" s="1101"/>
      <c r="AK8" s="1101"/>
      <c r="AL8" s="1101"/>
      <c r="AM8" s="1101"/>
      <c r="AN8" s="1101"/>
      <c r="AO8" s="1101"/>
      <c r="AP8" s="1101"/>
      <c r="AQ8" s="1101"/>
      <c r="AR8" s="1101"/>
      <c r="AS8" s="1101"/>
      <c r="AT8" s="1101"/>
      <c r="AU8" s="1101"/>
      <c r="AV8" s="1101"/>
      <c r="AW8" s="1101"/>
      <c r="AX8" s="1101"/>
      <c r="AY8" s="1101"/>
      <c r="AZ8" s="1101"/>
      <c r="BA8" s="1101"/>
    </row>
    <row r="9" spans="1:53" hidden="1">
      <c r="A9" s="1101"/>
      <c r="B9" s="1101"/>
      <c r="C9" s="1101"/>
      <c r="D9" s="1101"/>
      <c r="E9" s="1101"/>
      <c r="F9" s="1101"/>
      <c r="G9" s="1101"/>
      <c r="H9" s="1101"/>
      <c r="I9" s="1101"/>
      <c r="J9" s="1101"/>
      <c r="K9" s="1101"/>
      <c r="L9" s="1206"/>
      <c r="M9" s="1207"/>
      <c r="N9" s="1206"/>
      <c r="O9" s="1101"/>
      <c r="P9" s="1101"/>
      <c r="Q9" s="1101"/>
      <c r="R9" s="1101"/>
      <c r="S9" s="1101"/>
      <c r="T9" s="1101"/>
      <c r="U9" s="1101"/>
      <c r="V9" s="1101"/>
      <c r="W9" s="1101"/>
      <c r="X9" s="1101"/>
      <c r="Y9" s="1101"/>
      <c r="Z9" s="1101"/>
      <c r="AA9" s="1101"/>
      <c r="AB9" s="1101"/>
      <c r="AC9" s="1101"/>
      <c r="AD9" s="1101"/>
      <c r="AE9" s="1101"/>
      <c r="AF9" s="1101"/>
      <c r="AG9" s="1101"/>
      <c r="AH9" s="1101"/>
      <c r="AI9" s="1101"/>
      <c r="AJ9" s="1101"/>
      <c r="AK9" s="1101"/>
      <c r="AL9" s="1101"/>
      <c r="AM9" s="1101"/>
      <c r="AN9" s="1101"/>
      <c r="AO9" s="1101"/>
      <c r="AP9" s="1101"/>
      <c r="AQ9" s="1101"/>
      <c r="AR9" s="1101"/>
      <c r="AS9" s="1101"/>
      <c r="AT9" s="1101"/>
      <c r="AU9" s="1101"/>
      <c r="AV9" s="1101"/>
      <c r="AW9" s="1101"/>
      <c r="AX9" s="1101"/>
      <c r="AY9" s="1101"/>
      <c r="AZ9" s="1101"/>
      <c r="BA9" s="1101"/>
    </row>
    <row r="10" spans="1:53" hidden="1">
      <c r="A10" s="1101"/>
      <c r="B10" s="1101"/>
      <c r="C10" s="1101"/>
      <c r="D10" s="1101"/>
      <c r="E10" s="1101"/>
      <c r="F10" s="1101"/>
      <c r="G10" s="1101"/>
      <c r="H10" s="1101"/>
      <c r="I10" s="1101"/>
      <c r="J10" s="1101"/>
      <c r="K10" s="1101"/>
      <c r="L10" s="1206"/>
      <c r="M10" s="1207"/>
      <c r="N10" s="1206"/>
      <c r="O10" s="1101"/>
      <c r="P10" s="1101"/>
      <c r="Q10" s="1101"/>
      <c r="R10" s="1101"/>
      <c r="S10" s="1101"/>
      <c r="T10" s="1101"/>
      <c r="U10" s="1101"/>
      <c r="V10" s="1101"/>
      <c r="W10" s="1101"/>
      <c r="X10" s="1101"/>
      <c r="Y10" s="1101"/>
      <c r="Z10" s="1101"/>
      <c r="AA10" s="1101"/>
      <c r="AB10" s="1101"/>
      <c r="AC10" s="1101"/>
      <c r="AD10" s="1101"/>
      <c r="AE10" s="1101"/>
      <c r="AF10" s="1101"/>
      <c r="AG10" s="1101"/>
      <c r="AH10" s="1101"/>
      <c r="AI10" s="1101"/>
      <c r="AJ10" s="1101"/>
      <c r="AK10" s="1101"/>
      <c r="AL10" s="1101"/>
      <c r="AM10" s="1101"/>
      <c r="AN10" s="1101"/>
      <c r="AO10" s="1101"/>
      <c r="AP10" s="1101"/>
      <c r="AQ10" s="1101"/>
      <c r="AR10" s="1101"/>
      <c r="AS10" s="1101"/>
      <c r="AT10" s="1101"/>
      <c r="AU10" s="1101"/>
      <c r="AV10" s="1101"/>
      <c r="AW10" s="1101"/>
      <c r="AX10" s="1101"/>
      <c r="AY10" s="1101"/>
      <c r="AZ10" s="1101"/>
      <c r="BA10" s="1101"/>
    </row>
    <row r="11" spans="1:53" ht="15" hidden="1" customHeight="1">
      <c r="A11" s="1101"/>
      <c r="B11" s="1101"/>
      <c r="C11" s="1101"/>
      <c r="D11" s="1101"/>
      <c r="E11" s="1101"/>
      <c r="F11" s="1101"/>
      <c r="G11" s="1101"/>
      <c r="H11" s="1101"/>
      <c r="I11" s="1101"/>
      <c r="J11" s="1101"/>
      <c r="K11" s="1101"/>
      <c r="L11" s="1101"/>
      <c r="M11" s="1138"/>
      <c r="N11" s="1101"/>
      <c r="O11" s="1101"/>
      <c r="P11" s="1101"/>
      <c r="Q11" s="1101"/>
      <c r="R11" s="1101"/>
      <c r="S11" s="1101"/>
      <c r="T11" s="1101"/>
      <c r="U11" s="1101"/>
      <c r="V11" s="1101"/>
      <c r="W11" s="1101"/>
      <c r="X11" s="1101"/>
      <c r="Y11" s="1101"/>
      <c r="Z11" s="1101"/>
      <c r="AA11" s="1101"/>
      <c r="AB11" s="1101"/>
      <c r="AC11" s="1101"/>
      <c r="AD11" s="1101"/>
      <c r="AE11" s="1101"/>
      <c r="AF11" s="1101"/>
      <c r="AG11" s="1101"/>
      <c r="AH11" s="1101"/>
      <c r="AI11" s="1101"/>
      <c r="AJ11" s="1101"/>
      <c r="AK11" s="1101"/>
      <c r="AL11" s="1101"/>
      <c r="AM11" s="1101"/>
      <c r="AN11" s="1101"/>
      <c r="AO11" s="1101"/>
      <c r="AP11" s="1101"/>
      <c r="AQ11" s="1101"/>
      <c r="AR11" s="1101"/>
      <c r="AS11" s="1101"/>
      <c r="AT11" s="1101"/>
      <c r="AU11" s="1101"/>
      <c r="AV11" s="1101"/>
      <c r="AW11" s="1101"/>
      <c r="AX11" s="1101"/>
      <c r="AY11" s="1101"/>
      <c r="AZ11" s="1101"/>
      <c r="BA11" s="1101"/>
    </row>
    <row r="12" spans="1:53" s="105" customFormat="1" ht="20.100000000000001" customHeight="1">
      <c r="A12" s="1208"/>
      <c r="B12" s="1208"/>
      <c r="C12" s="1208"/>
      <c r="D12" s="1208"/>
      <c r="E12" s="1208"/>
      <c r="F12" s="1208"/>
      <c r="G12" s="1208"/>
      <c r="H12" s="1208"/>
      <c r="I12" s="1208"/>
      <c r="J12" s="1208"/>
      <c r="K12" s="1208"/>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8"/>
    </row>
    <row r="13" spans="1:53" s="105" customFormat="1">
      <c r="A13" s="1208"/>
      <c r="B13" s="1208"/>
      <c r="C13" s="1208"/>
      <c r="D13" s="1208"/>
      <c r="E13" s="1208"/>
      <c r="F13" s="1208"/>
      <c r="G13" s="1208"/>
      <c r="H13" s="1208"/>
      <c r="I13" s="1208"/>
      <c r="J13" s="1208"/>
      <c r="K13" s="1208"/>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1209"/>
      <c r="AO13" s="1209"/>
      <c r="AP13" s="1209"/>
      <c r="AQ13" s="1209"/>
      <c r="AR13" s="1209"/>
      <c r="AS13" s="1209"/>
      <c r="AT13" s="1209"/>
      <c r="AU13" s="1209"/>
      <c r="AV13" s="1209"/>
      <c r="AW13" s="1209"/>
      <c r="AX13" s="1209"/>
      <c r="AY13" s="1209"/>
      <c r="AZ13" s="1209"/>
      <c r="BA13" s="1208"/>
    </row>
    <row r="14" spans="1:53" s="103" customFormat="1" ht="24.75" customHeight="1">
      <c r="A14" s="1207"/>
      <c r="B14" s="1207"/>
      <c r="C14" s="1207"/>
      <c r="D14" s="1207"/>
      <c r="E14" s="1207"/>
      <c r="F14" s="1207"/>
      <c r="G14" s="1207"/>
      <c r="H14" s="1207"/>
      <c r="I14" s="1207"/>
      <c r="J14" s="1207"/>
      <c r="K14" s="1207"/>
      <c r="L14" s="1210" t="s">
        <v>16</v>
      </c>
      <c r="M14" s="1210" t="s">
        <v>121</v>
      </c>
      <c r="N14" s="1210" t="s">
        <v>135</v>
      </c>
      <c r="O14" s="1211" t="s">
        <v>3037</v>
      </c>
      <c r="P14" s="1211" t="s">
        <v>3037</v>
      </c>
      <c r="Q14" s="1211" t="s">
        <v>3037</v>
      </c>
      <c r="R14" s="1211" t="s">
        <v>3037</v>
      </c>
      <c r="S14" s="905" t="s">
        <v>3038</v>
      </c>
      <c r="T14" s="942" t="s">
        <v>3039</v>
      </c>
      <c r="U14" s="942" t="s">
        <v>3079</v>
      </c>
      <c r="V14" s="942" t="s">
        <v>3080</v>
      </c>
      <c r="W14" s="942" t="s">
        <v>3081</v>
      </c>
      <c r="X14" s="942" t="s">
        <v>3082</v>
      </c>
      <c r="Y14" s="942" t="s">
        <v>3083</v>
      </c>
      <c r="Z14" s="942" t="s">
        <v>3084</v>
      </c>
      <c r="AA14" s="942" t="s">
        <v>3085</v>
      </c>
      <c r="AB14" s="942" t="s">
        <v>3086</v>
      </c>
      <c r="AC14" s="942" t="s">
        <v>3087</v>
      </c>
      <c r="AD14" s="942" t="s">
        <v>3039</v>
      </c>
      <c r="AE14" s="942" t="s">
        <v>3079</v>
      </c>
      <c r="AF14" s="942" t="s">
        <v>3080</v>
      </c>
      <c r="AG14" s="942" t="s">
        <v>3081</v>
      </c>
      <c r="AH14" s="942" t="s">
        <v>3082</v>
      </c>
      <c r="AI14" s="942" t="s">
        <v>3083</v>
      </c>
      <c r="AJ14" s="942" t="s">
        <v>3084</v>
      </c>
      <c r="AK14" s="942" t="s">
        <v>3085</v>
      </c>
      <c r="AL14" s="942" t="s">
        <v>3086</v>
      </c>
      <c r="AM14" s="942" t="s">
        <v>3087</v>
      </c>
      <c r="AN14" s="942" t="s">
        <v>3039</v>
      </c>
      <c r="AO14" s="942" t="s">
        <v>3079</v>
      </c>
      <c r="AP14" s="942" t="s">
        <v>3080</v>
      </c>
      <c r="AQ14" s="942" t="s">
        <v>3081</v>
      </c>
      <c r="AR14" s="942" t="s">
        <v>3082</v>
      </c>
      <c r="AS14" s="942" t="s">
        <v>3083</v>
      </c>
      <c r="AT14" s="942" t="s">
        <v>3084</v>
      </c>
      <c r="AU14" s="942" t="s">
        <v>3085</v>
      </c>
      <c r="AV14" s="942" t="s">
        <v>3086</v>
      </c>
      <c r="AW14" s="942" t="s">
        <v>3087</v>
      </c>
      <c r="AX14" s="1212" t="s">
        <v>1088</v>
      </c>
      <c r="AY14" s="1212" t="s">
        <v>304</v>
      </c>
      <c r="AZ14" s="1212" t="s">
        <v>1095</v>
      </c>
      <c r="BA14" s="1213"/>
    </row>
    <row r="15" spans="1:53" s="103" customFormat="1" ht="45.75" customHeight="1">
      <c r="A15" s="1207"/>
      <c r="B15" s="1207"/>
      <c r="C15" s="1207"/>
      <c r="D15" s="1207"/>
      <c r="E15" s="1207"/>
      <c r="F15" s="1207"/>
      <c r="G15" s="1207"/>
      <c r="H15" s="1207"/>
      <c r="I15" s="1207"/>
      <c r="J15" s="1207"/>
      <c r="K15" s="1207"/>
      <c r="L15" s="1210"/>
      <c r="M15" s="1210"/>
      <c r="N15" s="1210"/>
      <c r="O15" s="905" t="s">
        <v>267</v>
      </c>
      <c r="P15" s="905" t="s">
        <v>305</v>
      </c>
      <c r="Q15" s="905" t="s">
        <v>285</v>
      </c>
      <c r="R15" s="1211" t="s">
        <v>1159</v>
      </c>
      <c r="S15" s="905" t="s">
        <v>267</v>
      </c>
      <c r="T15" s="945" t="s">
        <v>268</v>
      </c>
      <c r="U15" s="945" t="s">
        <v>268</v>
      </c>
      <c r="V15" s="945" t="s">
        <v>268</v>
      </c>
      <c r="W15" s="945" t="s">
        <v>268</v>
      </c>
      <c r="X15" s="945" t="s">
        <v>268</v>
      </c>
      <c r="Y15" s="945" t="s">
        <v>268</v>
      </c>
      <c r="Z15" s="945" t="s">
        <v>268</v>
      </c>
      <c r="AA15" s="945" t="s">
        <v>268</v>
      </c>
      <c r="AB15" s="945" t="s">
        <v>268</v>
      </c>
      <c r="AC15" s="945" t="s">
        <v>268</v>
      </c>
      <c r="AD15" s="945" t="s">
        <v>267</v>
      </c>
      <c r="AE15" s="945" t="s">
        <v>267</v>
      </c>
      <c r="AF15" s="945" t="s">
        <v>267</v>
      </c>
      <c r="AG15" s="945" t="s">
        <v>267</v>
      </c>
      <c r="AH15" s="945" t="s">
        <v>267</v>
      </c>
      <c r="AI15" s="945" t="s">
        <v>267</v>
      </c>
      <c r="AJ15" s="945" t="s">
        <v>267</v>
      </c>
      <c r="AK15" s="945" t="s">
        <v>267</v>
      </c>
      <c r="AL15" s="945" t="s">
        <v>267</v>
      </c>
      <c r="AM15" s="945" t="s">
        <v>267</v>
      </c>
      <c r="AN15" s="1212" t="s">
        <v>1358</v>
      </c>
      <c r="AO15" s="1212"/>
      <c r="AP15" s="1212"/>
      <c r="AQ15" s="1212"/>
      <c r="AR15" s="1212"/>
      <c r="AS15" s="1212"/>
      <c r="AT15" s="1212"/>
      <c r="AU15" s="1212"/>
      <c r="AV15" s="1212"/>
      <c r="AW15" s="1212"/>
      <c r="AX15" s="1212"/>
      <c r="AY15" s="1212"/>
      <c r="AZ15" s="1212"/>
      <c r="BA15" s="1213"/>
    </row>
    <row r="16" spans="1:53" s="80" customFormat="1" ht="11.25">
      <c r="A16" s="946" t="s">
        <v>18</v>
      </c>
      <c r="B16" s="1183" t="s">
        <v>995</v>
      </c>
      <c r="C16" s="929"/>
      <c r="D16" s="1183" t="s">
        <v>992</v>
      </c>
      <c r="E16" s="929"/>
      <c r="F16" s="929"/>
      <c r="G16" s="929"/>
      <c r="H16" s="929"/>
      <c r="I16" s="929"/>
      <c r="J16" s="929"/>
      <c r="K16" s="929"/>
      <c r="L16" s="1214" t="s">
        <v>3035</v>
      </c>
      <c r="M16" s="1215"/>
      <c r="N16" s="1215"/>
      <c r="O16" s="1215"/>
      <c r="P16" s="1215"/>
      <c r="Q16" s="1215"/>
      <c r="R16" s="1215"/>
      <c r="S16" s="1215"/>
      <c r="T16" s="1215"/>
      <c r="U16" s="1215"/>
      <c r="V16" s="1215"/>
      <c r="W16" s="1215"/>
      <c r="X16" s="1215"/>
      <c r="Y16" s="1215"/>
      <c r="Z16" s="1215"/>
      <c r="AA16" s="1215"/>
      <c r="AB16" s="1215"/>
      <c r="AC16" s="1215"/>
      <c r="AD16" s="1215"/>
      <c r="AE16" s="1215"/>
      <c r="AF16" s="1215"/>
      <c r="AG16" s="1215"/>
      <c r="AH16" s="1215"/>
      <c r="AI16" s="1215"/>
      <c r="AJ16" s="1215"/>
      <c r="AK16" s="1215"/>
      <c r="AL16" s="1215"/>
      <c r="AM16" s="1215"/>
      <c r="AN16" s="1215"/>
      <c r="AO16" s="1215"/>
      <c r="AP16" s="1215"/>
      <c r="AQ16" s="1215"/>
      <c r="AR16" s="1215"/>
      <c r="AS16" s="1215"/>
      <c r="AT16" s="1215"/>
      <c r="AU16" s="1215"/>
      <c r="AV16" s="1215"/>
      <c r="AW16" s="1215"/>
      <c r="AX16" s="1215"/>
      <c r="AY16" s="1215"/>
      <c r="AZ16" s="1215"/>
      <c r="BA16" s="929"/>
    </row>
    <row r="17" spans="1:53" s="107" customFormat="1" ht="11.25">
      <c r="A17" s="987">
        <v>1</v>
      </c>
      <c r="B17" s="1216"/>
      <c r="C17" s="1217"/>
      <c r="D17" s="1217" t="s">
        <v>1480</v>
      </c>
      <c r="E17" s="1216"/>
      <c r="F17" s="1216"/>
      <c r="G17" s="1216"/>
      <c r="H17" s="1216"/>
      <c r="I17" s="1216"/>
      <c r="J17" s="1216"/>
      <c r="K17" s="1216"/>
      <c r="L17" s="1218" t="s">
        <v>18</v>
      </c>
      <c r="M17" s="1219" t="s">
        <v>511</v>
      </c>
      <c r="N17" s="1220" t="s">
        <v>351</v>
      </c>
      <c r="O17" s="1221">
        <v>0</v>
      </c>
      <c r="P17" s="1221">
        <v>0</v>
      </c>
      <c r="Q17" s="1221">
        <v>0</v>
      </c>
      <c r="R17" s="1221">
        <v>0</v>
      </c>
      <c r="S17" s="1221">
        <v>0</v>
      </c>
      <c r="T17" s="1221">
        <v>697.6</v>
      </c>
      <c r="U17" s="1222">
        <v>697.6</v>
      </c>
      <c r="V17" s="1222">
        <v>697.6</v>
      </c>
      <c r="W17" s="1222">
        <v>697.6</v>
      </c>
      <c r="X17" s="1222">
        <v>697.6</v>
      </c>
      <c r="Y17" s="1222">
        <v>697.6</v>
      </c>
      <c r="Z17" s="1222">
        <v>697.6</v>
      </c>
      <c r="AA17" s="1222">
        <v>697.6</v>
      </c>
      <c r="AB17" s="1222">
        <v>697.6</v>
      </c>
      <c r="AC17" s="1222">
        <v>697.6</v>
      </c>
      <c r="AD17" s="1221">
        <v>461.76</v>
      </c>
      <c r="AE17" s="1222">
        <v>475.42809600000004</v>
      </c>
      <c r="AF17" s="1222">
        <v>489.50076764160008</v>
      </c>
      <c r="AG17" s="1222">
        <v>503.98999036379149</v>
      </c>
      <c r="AH17" s="1222">
        <v>518.90809407855977</v>
      </c>
      <c r="AI17" s="1222">
        <v>518.90809407855977</v>
      </c>
      <c r="AJ17" s="1222">
        <v>518.90809407855977</v>
      </c>
      <c r="AK17" s="1222">
        <v>518.90809407855977</v>
      </c>
      <c r="AL17" s="1222">
        <v>518.90809407855977</v>
      </c>
      <c r="AM17" s="1222">
        <v>518.90809407855977</v>
      </c>
      <c r="AN17" s="1221">
        <v>0</v>
      </c>
      <c r="AO17" s="1221">
        <v>2.9600000000000106</v>
      </c>
      <c r="AP17" s="1221">
        <v>2.960000000000008</v>
      </c>
      <c r="AQ17" s="1221">
        <v>2.9600000000000106</v>
      </c>
      <c r="AR17" s="1221">
        <v>2.9600000000000102</v>
      </c>
      <c r="AS17" s="1221">
        <v>0</v>
      </c>
      <c r="AT17" s="1221">
        <v>0</v>
      </c>
      <c r="AU17" s="1221">
        <v>0</v>
      </c>
      <c r="AV17" s="1221">
        <v>0</v>
      </c>
      <c r="AW17" s="1221">
        <v>0</v>
      </c>
      <c r="AX17" s="953"/>
      <c r="AY17" s="953"/>
      <c r="AZ17" s="953"/>
      <c r="BA17" s="1223"/>
    </row>
    <row r="18" spans="1:53" ht="11.25">
      <c r="A18" s="987">
        <v>1</v>
      </c>
      <c r="B18" s="1101"/>
      <c r="C18" s="1224"/>
      <c r="D18" s="1224" t="s">
        <v>1491</v>
      </c>
      <c r="E18" s="1101"/>
      <c r="F18" s="1101"/>
      <c r="G18" s="1101"/>
      <c r="H18" s="1101"/>
      <c r="I18" s="1101"/>
      <c r="J18" s="1101"/>
      <c r="K18" s="1101"/>
      <c r="L18" s="1225" t="s">
        <v>149</v>
      </c>
      <c r="M18" s="1226" t="s">
        <v>512</v>
      </c>
      <c r="N18" s="1227"/>
      <c r="O18" s="1228"/>
      <c r="P18" s="1228"/>
      <c r="Q18" s="1228"/>
      <c r="R18" s="1229">
        <v>0</v>
      </c>
      <c r="S18" s="1228"/>
      <c r="T18" s="1228"/>
      <c r="U18" s="1228">
        <v>1</v>
      </c>
      <c r="V18" s="1228">
        <v>1</v>
      </c>
      <c r="W18" s="1228">
        <v>1</v>
      </c>
      <c r="X18" s="1228">
        <v>1</v>
      </c>
      <c r="Y18" s="1228">
        <v>1</v>
      </c>
      <c r="Z18" s="1228">
        <v>1</v>
      </c>
      <c r="AA18" s="1228">
        <v>1</v>
      </c>
      <c r="AB18" s="1228">
        <v>1</v>
      </c>
      <c r="AC18" s="1228">
        <v>1</v>
      </c>
      <c r="AD18" s="1228"/>
      <c r="AE18" s="1228">
        <v>1.0296000000000001</v>
      </c>
      <c r="AF18" s="1228">
        <v>1.0296000000000001</v>
      </c>
      <c r="AG18" s="1228">
        <v>1.0296000000000001</v>
      </c>
      <c r="AH18" s="1228">
        <v>1.0296000000000001</v>
      </c>
      <c r="AI18" s="1228">
        <v>1</v>
      </c>
      <c r="AJ18" s="1228">
        <v>1</v>
      </c>
      <c r="AK18" s="1228">
        <v>1</v>
      </c>
      <c r="AL18" s="1228">
        <v>1</v>
      </c>
      <c r="AM18" s="1228">
        <v>1</v>
      </c>
      <c r="AN18" s="1230">
        <v>0</v>
      </c>
      <c r="AO18" s="403"/>
      <c r="AP18" s="403"/>
      <c r="AQ18" s="403"/>
      <c r="AR18" s="403"/>
      <c r="AS18" s="403"/>
      <c r="AT18" s="403"/>
      <c r="AU18" s="403"/>
      <c r="AV18" s="403"/>
      <c r="AW18" s="403"/>
      <c r="AX18" s="953"/>
      <c r="AY18" s="953"/>
      <c r="AZ18" s="953"/>
      <c r="BA18" s="1101"/>
    </row>
    <row r="19" spans="1:53" s="106" customFormat="1" ht="11.25">
      <c r="A19" s="987">
        <v>1</v>
      </c>
      <c r="B19" s="1223"/>
      <c r="C19" s="1217"/>
      <c r="D19" s="1217" t="s">
        <v>1489</v>
      </c>
      <c r="E19" s="1223"/>
      <c r="F19" s="1223"/>
      <c r="G19" s="1223"/>
      <c r="H19" s="1223"/>
      <c r="I19" s="1223"/>
      <c r="J19" s="1223"/>
      <c r="K19" s="1223"/>
      <c r="L19" s="1218" t="s">
        <v>150</v>
      </c>
      <c r="M19" s="1231" t="s">
        <v>513</v>
      </c>
      <c r="N19" s="1220" t="s">
        <v>351</v>
      </c>
      <c r="O19" s="1221">
        <v>0</v>
      </c>
      <c r="P19" s="1221">
        <v>0</v>
      </c>
      <c r="Q19" s="1221">
        <v>0</v>
      </c>
      <c r="R19" s="1221">
        <v>0</v>
      </c>
      <c r="S19" s="1221">
        <v>0</v>
      </c>
      <c r="T19" s="1221">
        <v>110.4</v>
      </c>
      <c r="U19" s="548"/>
      <c r="V19" s="548"/>
      <c r="W19" s="548"/>
      <c r="X19" s="548"/>
      <c r="Y19" s="548"/>
      <c r="Z19" s="548"/>
      <c r="AA19" s="548"/>
      <c r="AB19" s="548"/>
      <c r="AC19" s="548"/>
      <c r="AD19" s="1221">
        <v>0</v>
      </c>
      <c r="AE19" s="548"/>
      <c r="AF19" s="548"/>
      <c r="AG19" s="548"/>
      <c r="AH19" s="548"/>
      <c r="AI19" s="548"/>
      <c r="AJ19" s="548"/>
      <c r="AK19" s="548"/>
      <c r="AL19" s="548"/>
      <c r="AM19" s="548"/>
      <c r="AN19" s="1221">
        <v>0</v>
      </c>
      <c r="AO19" s="548"/>
      <c r="AP19" s="548"/>
      <c r="AQ19" s="548"/>
      <c r="AR19" s="548"/>
      <c r="AS19" s="548"/>
      <c r="AT19" s="548"/>
      <c r="AU19" s="548"/>
      <c r="AV19" s="548"/>
      <c r="AW19" s="548"/>
      <c r="AX19" s="1232"/>
      <c r="AY19" s="1232"/>
      <c r="AZ19" s="1232"/>
      <c r="BA19" s="1223"/>
    </row>
    <row r="20" spans="1:53" ht="11.25">
      <c r="A20" s="987">
        <v>1</v>
      </c>
      <c r="B20" s="1101"/>
      <c r="C20" s="1224"/>
      <c r="D20" s="1224" t="s">
        <v>1573</v>
      </c>
      <c r="E20" s="1101"/>
      <c r="F20" s="1101"/>
      <c r="G20" s="1101"/>
      <c r="H20" s="1101"/>
      <c r="I20" s="1101"/>
      <c r="J20" s="1101"/>
      <c r="K20" s="1101"/>
      <c r="L20" s="1225" t="s">
        <v>514</v>
      </c>
      <c r="M20" s="1233" t="s">
        <v>515</v>
      </c>
      <c r="N20" s="1146" t="s">
        <v>351</v>
      </c>
      <c r="O20" s="1230">
        <v>0</v>
      </c>
      <c r="P20" s="1230">
        <v>0</v>
      </c>
      <c r="Q20" s="1230">
        <v>0</v>
      </c>
      <c r="R20" s="1230">
        <v>0</v>
      </c>
      <c r="S20" s="1230">
        <v>0</v>
      </c>
      <c r="T20" s="1230">
        <v>100</v>
      </c>
      <c r="U20" s="403"/>
      <c r="V20" s="403"/>
      <c r="W20" s="403"/>
      <c r="X20" s="403"/>
      <c r="Y20" s="403"/>
      <c r="Z20" s="403"/>
      <c r="AA20" s="403"/>
      <c r="AB20" s="403"/>
      <c r="AC20" s="403"/>
      <c r="AD20" s="1230">
        <v>0</v>
      </c>
      <c r="AE20" s="403"/>
      <c r="AF20" s="403"/>
      <c r="AG20" s="403"/>
      <c r="AH20" s="403"/>
      <c r="AI20" s="403"/>
      <c r="AJ20" s="403"/>
      <c r="AK20" s="403"/>
      <c r="AL20" s="403"/>
      <c r="AM20" s="403"/>
      <c r="AN20" s="1230">
        <v>0</v>
      </c>
      <c r="AO20" s="403"/>
      <c r="AP20" s="403"/>
      <c r="AQ20" s="403"/>
      <c r="AR20" s="403"/>
      <c r="AS20" s="403"/>
      <c r="AT20" s="403"/>
      <c r="AU20" s="403"/>
      <c r="AV20" s="403"/>
      <c r="AW20" s="403"/>
      <c r="AX20" s="953"/>
      <c r="AY20" s="953"/>
      <c r="AZ20" s="953"/>
      <c r="BA20" s="1234"/>
    </row>
    <row r="21" spans="1:53" ht="11.25">
      <c r="A21" s="987">
        <v>1</v>
      </c>
      <c r="B21" s="1101"/>
      <c r="C21" s="1224"/>
      <c r="D21" s="1224" t="s">
        <v>1632</v>
      </c>
      <c r="E21" s="1101"/>
      <c r="F21" s="1101"/>
      <c r="G21" s="1101"/>
      <c r="H21" s="1101"/>
      <c r="I21" s="1101"/>
      <c r="J21" s="1101"/>
      <c r="K21" s="1101"/>
      <c r="L21" s="1225" t="s">
        <v>516</v>
      </c>
      <c r="M21" s="1235" t="s">
        <v>517</v>
      </c>
      <c r="N21" s="1236" t="s">
        <v>351</v>
      </c>
      <c r="O21" s="989"/>
      <c r="P21" s="989"/>
      <c r="Q21" s="989"/>
      <c r="R21" s="1230">
        <v>0</v>
      </c>
      <c r="S21" s="989"/>
      <c r="T21" s="989"/>
      <c r="U21" s="403"/>
      <c r="V21" s="403"/>
      <c r="W21" s="403"/>
      <c r="X21" s="403"/>
      <c r="Y21" s="403"/>
      <c r="Z21" s="403"/>
      <c r="AA21" s="403"/>
      <c r="AB21" s="403"/>
      <c r="AC21" s="403"/>
      <c r="AD21" s="989"/>
      <c r="AE21" s="403"/>
      <c r="AF21" s="403"/>
      <c r="AG21" s="403"/>
      <c r="AH21" s="403"/>
      <c r="AI21" s="403"/>
      <c r="AJ21" s="403"/>
      <c r="AK21" s="403"/>
      <c r="AL21" s="403"/>
      <c r="AM21" s="403"/>
      <c r="AN21" s="1230">
        <v>0</v>
      </c>
      <c r="AO21" s="403"/>
      <c r="AP21" s="403"/>
      <c r="AQ21" s="403"/>
      <c r="AR21" s="403"/>
      <c r="AS21" s="403"/>
      <c r="AT21" s="403"/>
      <c r="AU21" s="403"/>
      <c r="AV21" s="403"/>
      <c r="AW21" s="403"/>
      <c r="AX21" s="953"/>
      <c r="AY21" s="953"/>
      <c r="AZ21" s="953"/>
      <c r="BA21" s="1101"/>
    </row>
    <row r="22" spans="1:53" ht="11.25">
      <c r="A22" s="987">
        <v>1</v>
      </c>
      <c r="B22" s="1101"/>
      <c r="C22" s="1224"/>
      <c r="D22" s="1224" t="s">
        <v>1633</v>
      </c>
      <c r="E22" s="1101"/>
      <c r="F22" s="1101"/>
      <c r="G22" s="1101"/>
      <c r="H22" s="1101"/>
      <c r="I22" s="1101"/>
      <c r="J22" s="1101"/>
      <c r="K22" s="1101"/>
      <c r="L22" s="1225" t="s">
        <v>518</v>
      </c>
      <c r="M22" s="1237" t="s">
        <v>519</v>
      </c>
      <c r="N22" s="1236" t="s">
        <v>351</v>
      </c>
      <c r="O22" s="989"/>
      <c r="P22" s="989"/>
      <c r="Q22" s="989"/>
      <c r="R22" s="1230">
        <v>0</v>
      </c>
      <c r="S22" s="989"/>
      <c r="T22" s="989">
        <v>100</v>
      </c>
      <c r="U22" s="403"/>
      <c r="V22" s="403"/>
      <c r="W22" s="403"/>
      <c r="X22" s="403"/>
      <c r="Y22" s="403"/>
      <c r="Z22" s="403"/>
      <c r="AA22" s="403"/>
      <c r="AB22" s="403"/>
      <c r="AC22" s="403"/>
      <c r="AD22" s="989"/>
      <c r="AE22" s="403"/>
      <c r="AF22" s="403"/>
      <c r="AG22" s="403"/>
      <c r="AH22" s="403"/>
      <c r="AI22" s="403"/>
      <c r="AJ22" s="403"/>
      <c r="AK22" s="403"/>
      <c r="AL22" s="403"/>
      <c r="AM22" s="403"/>
      <c r="AN22" s="1230">
        <v>0</v>
      </c>
      <c r="AO22" s="403"/>
      <c r="AP22" s="403"/>
      <c r="AQ22" s="403"/>
      <c r="AR22" s="403"/>
      <c r="AS22" s="403"/>
      <c r="AT22" s="403"/>
      <c r="AU22" s="403"/>
      <c r="AV22" s="403"/>
      <c r="AW22" s="403"/>
      <c r="AX22" s="953"/>
      <c r="AY22" s="953"/>
      <c r="AZ22" s="953"/>
      <c r="BA22" s="1101"/>
    </row>
    <row r="23" spans="1:53" ht="22.5">
      <c r="A23" s="987">
        <v>1</v>
      </c>
      <c r="B23" s="1101"/>
      <c r="C23" s="1224"/>
      <c r="D23" s="1224" t="s">
        <v>1574</v>
      </c>
      <c r="E23" s="1101"/>
      <c r="F23" s="1101"/>
      <c r="G23" s="1101"/>
      <c r="H23" s="1101"/>
      <c r="I23" s="1101"/>
      <c r="J23" s="1101"/>
      <c r="K23" s="1101"/>
      <c r="L23" s="1225" t="s">
        <v>520</v>
      </c>
      <c r="M23" s="1233" t="s">
        <v>521</v>
      </c>
      <c r="N23" s="1146" t="s">
        <v>351</v>
      </c>
      <c r="O23" s="989"/>
      <c r="P23" s="989"/>
      <c r="Q23" s="989"/>
      <c r="R23" s="1230">
        <v>0</v>
      </c>
      <c r="S23" s="989"/>
      <c r="T23" s="989"/>
      <c r="U23" s="403"/>
      <c r="V23" s="403"/>
      <c r="W23" s="403"/>
      <c r="X23" s="403"/>
      <c r="Y23" s="403"/>
      <c r="Z23" s="403"/>
      <c r="AA23" s="403"/>
      <c r="AB23" s="403"/>
      <c r="AC23" s="403"/>
      <c r="AD23" s="989"/>
      <c r="AE23" s="403"/>
      <c r="AF23" s="403"/>
      <c r="AG23" s="403"/>
      <c r="AH23" s="403"/>
      <c r="AI23" s="403"/>
      <c r="AJ23" s="403"/>
      <c r="AK23" s="403"/>
      <c r="AL23" s="403"/>
      <c r="AM23" s="403"/>
      <c r="AN23" s="1230">
        <v>0</v>
      </c>
      <c r="AO23" s="403"/>
      <c r="AP23" s="403"/>
      <c r="AQ23" s="403"/>
      <c r="AR23" s="403"/>
      <c r="AS23" s="403"/>
      <c r="AT23" s="403"/>
      <c r="AU23" s="403"/>
      <c r="AV23" s="403"/>
      <c r="AW23" s="403"/>
      <c r="AX23" s="953"/>
      <c r="AY23" s="953"/>
      <c r="AZ23" s="953"/>
      <c r="BA23" s="1101"/>
    </row>
    <row r="24" spans="1:53" ht="22.5">
      <c r="A24" s="987">
        <v>1</v>
      </c>
      <c r="B24" s="1101"/>
      <c r="C24" s="1224"/>
      <c r="D24" s="1224" t="s">
        <v>1575</v>
      </c>
      <c r="E24" s="1101"/>
      <c r="F24" s="1101"/>
      <c r="G24" s="1101"/>
      <c r="H24" s="1101"/>
      <c r="I24" s="1101"/>
      <c r="J24" s="1101"/>
      <c r="K24" s="1101"/>
      <c r="L24" s="1225" t="s">
        <v>522</v>
      </c>
      <c r="M24" s="1233" t="s">
        <v>1473</v>
      </c>
      <c r="N24" s="1236" t="s">
        <v>351</v>
      </c>
      <c r="O24" s="403">
        <v>0</v>
      </c>
      <c r="P24" s="403">
        <v>0</v>
      </c>
      <c r="Q24" s="403">
        <v>0</v>
      </c>
      <c r="R24" s="1230">
        <v>0</v>
      </c>
      <c r="S24" s="403">
        <v>0</v>
      </c>
      <c r="T24" s="403">
        <v>0</v>
      </c>
      <c r="U24" s="403"/>
      <c r="V24" s="403"/>
      <c r="W24" s="403"/>
      <c r="X24" s="403"/>
      <c r="Y24" s="403"/>
      <c r="Z24" s="403"/>
      <c r="AA24" s="403"/>
      <c r="AB24" s="403"/>
      <c r="AC24" s="403"/>
      <c r="AD24" s="403">
        <v>0</v>
      </c>
      <c r="AE24" s="403"/>
      <c r="AF24" s="403"/>
      <c r="AG24" s="403"/>
      <c r="AH24" s="403"/>
      <c r="AI24" s="403"/>
      <c r="AJ24" s="403"/>
      <c r="AK24" s="403"/>
      <c r="AL24" s="403"/>
      <c r="AM24" s="403"/>
      <c r="AN24" s="1230">
        <v>0</v>
      </c>
      <c r="AO24" s="403"/>
      <c r="AP24" s="403"/>
      <c r="AQ24" s="403"/>
      <c r="AR24" s="403"/>
      <c r="AS24" s="403"/>
      <c r="AT24" s="403"/>
      <c r="AU24" s="403"/>
      <c r="AV24" s="403"/>
      <c r="AW24" s="403"/>
      <c r="AX24" s="953"/>
      <c r="AY24" s="953"/>
      <c r="AZ24" s="953"/>
      <c r="BA24" s="1101"/>
    </row>
    <row r="25" spans="1:53" ht="11.25">
      <c r="A25" s="987">
        <v>1</v>
      </c>
      <c r="B25" s="1049" t="s">
        <v>1283</v>
      </c>
      <c r="C25" s="1224"/>
      <c r="D25" s="1224" t="s">
        <v>1594</v>
      </c>
      <c r="E25" s="1101"/>
      <c r="F25" s="1101"/>
      <c r="G25" s="1101"/>
      <c r="H25" s="1101"/>
      <c r="I25" s="1101"/>
      <c r="J25" s="1101"/>
      <c r="K25" s="1101"/>
      <c r="L25" s="1225" t="s">
        <v>523</v>
      </c>
      <c r="M25" s="1235" t="s">
        <v>524</v>
      </c>
      <c r="N25" s="1146" t="s">
        <v>351</v>
      </c>
      <c r="O25" s="1238">
        <v>0</v>
      </c>
      <c r="P25" s="1238">
        <v>0</v>
      </c>
      <c r="Q25" s="1238">
        <v>0</v>
      </c>
      <c r="R25" s="1230">
        <v>0</v>
      </c>
      <c r="S25" s="1238">
        <v>0</v>
      </c>
      <c r="T25" s="1238">
        <v>0</v>
      </c>
      <c r="U25" s="403"/>
      <c r="V25" s="403"/>
      <c r="W25" s="403"/>
      <c r="X25" s="403"/>
      <c r="Y25" s="403"/>
      <c r="Z25" s="403"/>
      <c r="AA25" s="403"/>
      <c r="AB25" s="403"/>
      <c r="AC25" s="403"/>
      <c r="AD25" s="1238">
        <v>0</v>
      </c>
      <c r="AE25" s="403"/>
      <c r="AF25" s="403"/>
      <c r="AG25" s="403"/>
      <c r="AH25" s="403"/>
      <c r="AI25" s="403"/>
      <c r="AJ25" s="403"/>
      <c r="AK25" s="403"/>
      <c r="AL25" s="403"/>
      <c r="AM25" s="403"/>
      <c r="AN25" s="1230">
        <v>0</v>
      </c>
      <c r="AO25" s="403"/>
      <c r="AP25" s="403"/>
      <c r="AQ25" s="403"/>
      <c r="AR25" s="403"/>
      <c r="AS25" s="403"/>
      <c r="AT25" s="403"/>
      <c r="AU25" s="403"/>
      <c r="AV25" s="403"/>
      <c r="AW25" s="403"/>
      <c r="AX25" s="953"/>
      <c r="AY25" s="953"/>
      <c r="AZ25" s="953"/>
      <c r="BA25" s="1101"/>
    </row>
    <row r="26" spans="1:53" ht="22.5">
      <c r="A26" s="987">
        <v>1</v>
      </c>
      <c r="B26" s="1049" t="s">
        <v>1285</v>
      </c>
      <c r="C26" s="1224"/>
      <c r="D26" s="1224" t="s">
        <v>1595</v>
      </c>
      <c r="E26" s="1101"/>
      <c r="F26" s="1101"/>
      <c r="G26" s="1101"/>
      <c r="H26" s="1101"/>
      <c r="I26" s="1101"/>
      <c r="J26" s="1101"/>
      <c r="K26" s="1101"/>
      <c r="L26" s="1225" t="s">
        <v>525</v>
      </c>
      <c r="M26" s="1235" t="s">
        <v>1468</v>
      </c>
      <c r="N26" s="1236" t="s">
        <v>351</v>
      </c>
      <c r="O26" s="1238">
        <v>0</v>
      </c>
      <c r="P26" s="1238">
        <v>0</v>
      </c>
      <c r="Q26" s="1238">
        <v>0</v>
      </c>
      <c r="R26" s="1230">
        <v>0</v>
      </c>
      <c r="S26" s="1238">
        <v>0</v>
      </c>
      <c r="T26" s="1238">
        <v>0</v>
      </c>
      <c r="U26" s="403"/>
      <c r="V26" s="403"/>
      <c r="W26" s="403"/>
      <c r="X26" s="403"/>
      <c r="Y26" s="403"/>
      <c r="Z26" s="403"/>
      <c r="AA26" s="403"/>
      <c r="AB26" s="403"/>
      <c r="AC26" s="403"/>
      <c r="AD26" s="1238">
        <v>0</v>
      </c>
      <c r="AE26" s="403"/>
      <c r="AF26" s="403"/>
      <c r="AG26" s="403"/>
      <c r="AH26" s="403"/>
      <c r="AI26" s="403"/>
      <c r="AJ26" s="403"/>
      <c r="AK26" s="403"/>
      <c r="AL26" s="403"/>
      <c r="AM26" s="403"/>
      <c r="AN26" s="1230">
        <v>0</v>
      </c>
      <c r="AO26" s="403"/>
      <c r="AP26" s="403"/>
      <c r="AQ26" s="403"/>
      <c r="AR26" s="403"/>
      <c r="AS26" s="403"/>
      <c r="AT26" s="403"/>
      <c r="AU26" s="403"/>
      <c r="AV26" s="403"/>
      <c r="AW26" s="403"/>
      <c r="AX26" s="953"/>
      <c r="AY26" s="953"/>
      <c r="AZ26" s="953"/>
      <c r="BA26" s="1101"/>
    </row>
    <row r="27" spans="1:53" ht="11.25">
      <c r="A27" s="987">
        <v>1</v>
      </c>
      <c r="B27" s="1101"/>
      <c r="C27" s="1224"/>
      <c r="D27" s="1224" t="s">
        <v>1597</v>
      </c>
      <c r="E27" s="1101"/>
      <c r="F27" s="1101"/>
      <c r="G27" s="1101"/>
      <c r="H27" s="1101"/>
      <c r="I27" s="1101"/>
      <c r="J27" s="1101"/>
      <c r="K27" s="1101"/>
      <c r="L27" s="1225" t="s">
        <v>526</v>
      </c>
      <c r="M27" s="1233" t="s">
        <v>527</v>
      </c>
      <c r="N27" s="1146" t="s">
        <v>351</v>
      </c>
      <c r="O27" s="989"/>
      <c r="P27" s="989"/>
      <c r="Q27" s="989"/>
      <c r="R27" s="1230">
        <v>0</v>
      </c>
      <c r="S27" s="989"/>
      <c r="T27" s="989"/>
      <c r="U27" s="403"/>
      <c r="V27" s="403"/>
      <c r="W27" s="403"/>
      <c r="X27" s="403"/>
      <c r="Y27" s="403"/>
      <c r="Z27" s="403"/>
      <c r="AA27" s="403"/>
      <c r="AB27" s="403"/>
      <c r="AC27" s="403"/>
      <c r="AD27" s="989"/>
      <c r="AE27" s="403"/>
      <c r="AF27" s="403"/>
      <c r="AG27" s="403"/>
      <c r="AH27" s="403"/>
      <c r="AI27" s="403"/>
      <c r="AJ27" s="403"/>
      <c r="AK27" s="403"/>
      <c r="AL27" s="403"/>
      <c r="AM27" s="403"/>
      <c r="AN27" s="1230">
        <v>0</v>
      </c>
      <c r="AO27" s="403"/>
      <c r="AP27" s="403"/>
      <c r="AQ27" s="403"/>
      <c r="AR27" s="403"/>
      <c r="AS27" s="403"/>
      <c r="AT27" s="403"/>
      <c r="AU27" s="403"/>
      <c r="AV27" s="403"/>
      <c r="AW27" s="403"/>
      <c r="AX27" s="953"/>
      <c r="AY27" s="953"/>
      <c r="AZ27" s="953"/>
      <c r="BA27" s="1101"/>
    </row>
    <row r="28" spans="1:53" ht="11.25">
      <c r="A28" s="987">
        <v>1</v>
      </c>
      <c r="B28" s="1101"/>
      <c r="C28" s="1224"/>
      <c r="D28" s="1224" t="s">
        <v>1598</v>
      </c>
      <c r="E28" s="1101"/>
      <c r="F28" s="1101"/>
      <c r="G28" s="1101"/>
      <c r="H28" s="1101"/>
      <c r="I28" s="1101"/>
      <c r="J28" s="1101"/>
      <c r="K28" s="1101"/>
      <c r="L28" s="1225" t="s">
        <v>528</v>
      </c>
      <c r="M28" s="1239" t="s">
        <v>529</v>
      </c>
      <c r="N28" s="1227" t="s">
        <v>351</v>
      </c>
      <c r="O28" s="1230">
        <v>0</v>
      </c>
      <c r="P28" s="1230">
        <v>0</v>
      </c>
      <c r="Q28" s="1230">
        <v>0</v>
      </c>
      <c r="R28" s="1230">
        <v>0</v>
      </c>
      <c r="S28" s="1230">
        <v>0</v>
      </c>
      <c r="T28" s="1230">
        <v>10.4</v>
      </c>
      <c r="U28" s="403"/>
      <c r="V28" s="403"/>
      <c r="W28" s="403"/>
      <c r="X28" s="403"/>
      <c r="Y28" s="403"/>
      <c r="Z28" s="403"/>
      <c r="AA28" s="403"/>
      <c r="AB28" s="403"/>
      <c r="AC28" s="403"/>
      <c r="AD28" s="1230">
        <v>0</v>
      </c>
      <c r="AE28" s="403"/>
      <c r="AF28" s="403"/>
      <c r="AG28" s="403"/>
      <c r="AH28" s="403"/>
      <c r="AI28" s="403"/>
      <c r="AJ28" s="403"/>
      <c r="AK28" s="403"/>
      <c r="AL28" s="403"/>
      <c r="AM28" s="403"/>
      <c r="AN28" s="1230">
        <v>0</v>
      </c>
      <c r="AO28" s="403"/>
      <c r="AP28" s="403"/>
      <c r="AQ28" s="403"/>
      <c r="AR28" s="403"/>
      <c r="AS28" s="403"/>
      <c r="AT28" s="403"/>
      <c r="AU28" s="403"/>
      <c r="AV28" s="403"/>
      <c r="AW28" s="403"/>
      <c r="AX28" s="953"/>
      <c r="AY28" s="953"/>
      <c r="AZ28" s="953"/>
      <c r="BA28" s="1101"/>
    </row>
    <row r="29" spans="1:53" ht="11.25">
      <c r="A29" s="987">
        <v>1</v>
      </c>
      <c r="B29" s="1101"/>
      <c r="C29" s="1224"/>
      <c r="D29" s="1224" t="s">
        <v>1634</v>
      </c>
      <c r="E29" s="1101"/>
      <c r="F29" s="1101"/>
      <c r="G29" s="1101"/>
      <c r="H29" s="1101"/>
      <c r="I29" s="1101"/>
      <c r="J29" s="1101"/>
      <c r="K29" s="1101"/>
      <c r="L29" s="1225" t="s">
        <v>530</v>
      </c>
      <c r="M29" s="1237" t="s">
        <v>531</v>
      </c>
      <c r="N29" s="1227" t="s">
        <v>351</v>
      </c>
      <c r="O29" s="989"/>
      <c r="P29" s="989"/>
      <c r="Q29" s="989"/>
      <c r="R29" s="1230">
        <v>0</v>
      </c>
      <c r="S29" s="989"/>
      <c r="T29" s="989"/>
      <c r="U29" s="403"/>
      <c r="V29" s="403"/>
      <c r="W29" s="403"/>
      <c r="X29" s="403"/>
      <c r="Y29" s="403"/>
      <c r="Z29" s="403"/>
      <c r="AA29" s="403"/>
      <c r="AB29" s="403"/>
      <c r="AC29" s="403"/>
      <c r="AD29" s="989"/>
      <c r="AE29" s="403"/>
      <c r="AF29" s="403"/>
      <c r="AG29" s="403"/>
      <c r="AH29" s="403"/>
      <c r="AI29" s="403"/>
      <c r="AJ29" s="403"/>
      <c r="AK29" s="403"/>
      <c r="AL29" s="403"/>
      <c r="AM29" s="403"/>
      <c r="AN29" s="1230">
        <v>0</v>
      </c>
      <c r="AO29" s="403"/>
      <c r="AP29" s="403"/>
      <c r="AQ29" s="403"/>
      <c r="AR29" s="403"/>
      <c r="AS29" s="403"/>
      <c r="AT29" s="403"/>
      <c r="AU29" s="403"/>
      <c r="AV29" s="403"/>
      <c r="AW29" s="403"/>
      <c r="AX29" s="953"/>
      <c r="AY29" s="953"/>
      <c r="AZ29" s="953"/>
      <c r="BA29" s="1101"/>
    </row>
    <row r="30" spans="1:53" ht="22.5">
      <c r="A30" s="987">
        <v>1</v>
      </c>
      <c r="B30" s="1101"/>
      <c r="C30" s="1224"/>
      <c r="D30" s="1224" t="s">
        <v>1635</v>
      </c>
      <c r="E30" s="1101"/>
      <c r="F30" s="1101"/>
      <c r="G30" s="1101"/>
      <c r="H30" s="1101"/>
      <c r="I30" s="1101"/>
      <c r="J30" s="1101"/>
      <c r="K30" s="1101"/>
      <c r="L30" s="1225" t="s">
        <v>532</v>
      </c>
      <c r="M30" s="1237" t="s">
        <v>533</v>
      </c>
      <c r="N30" s="1227" t="s">
        <v>351</v>
      </c>
      <c r="O30" s="989"/>
      <c r="P30" s="989"/>
      <c r="Q30" s="989"/>
      <c r="R30" s="1230">
        <v>0</v>
      </c>
      <c r="S30" s="989"/>
      <c r="T30" s="989"/>
      <c r="U30" s="403"/>
      <c r="V30" s="403"/>
      <c r="W30" s="403"/>
      <c r="X30" s="403"/>
      <c r="Y30" s="403"/>
      <c r="Z30" s="403"/>
      <c r="AA30" s="403"/>
      <c r="AB30" s="403"/>
      <c r="AC30" s="403"/>
      <c r="AD30" s="989"/>
      <c r="AE30" s="403"/>
      <c r="AF30" s="403"/>
      <c r="AG30" s="403"/>
      <c r="AH30" s="403"/>
      <c r="AI30" s="403"/>
      <c r="AJ30" s="403"/>
      <c r="AK30" s="403"/>
      <c r="AL30" s="403"/>
      <c r="AM30" s="403"/>
      <c r="AN30" s="1230">
        <v>0</v>
      </c>
      <c r="AO30" s="403"/>
      <c r="AP30" s="403"/>
      <c r="AQ30" s="403"/>
      <c r="AR30" s="403"/>
      <c r="AS30" s="403"/>
      <c r="AT30" s="403"/>
      <c r="AU30" s="403"/>
      <c r="AV30" s="403"/>
      <c r="AW30" s="403"/>
      <c r="AX30" s="953"/>
      <c r="AY30" s="953"/>
      <c r="AZ30" s="953"/>
      <c r="BA30" s="1101"/>
    </row>
    <row r="31" spans="1:53" ht="22.5">
      <c r="A31" s="987">
        <v>1</v>
      </c>
      <c r="B31" s="1101"/>
      <c r="C31" s="1224"/>
      <c r="D31" s="1224" t="s">
        <v>1636</v>
      </c>
      <c r="E31" s="1101"/>
      <c r="F31" s="1101"/>
      <c r="G31" s="1101"/>
      <c r="H31" s="1101"/>
      <c r="I31" s="1101"/>
      <c r="J31" s="1101"/>
      <c r="K31" s="1101"/>
      <c r="L31" s="1225" t="s">
        <v>534</v>
      </c>
      <c r="M31" s="1237" t="s">
        <v>535</v>
      </c>
      <c r="N31" s="1227" t="s">
        <v>351</v>
      </c>
      <c r="O31" s="989"/>
      <c r="P31" s="989"/>
      <c r="Q31" s="989"/>
      <c r="R31" s="1230">
        <v>0</v>
      </c>
      <c r="S31" s="989"/>
      <c r="T31" s="989"/>
      <c r="U31" s="403"/>
      <c r="V31" s="403"/>
      <c r="W31" s="403"/>
      <c r="X31" s="403"/>
      <c r="Y31" s="403"/>
      <c r="Z31" s="403"/>
      <c r="AA31" s="403"/>
      <c r="AB31" s="403"/>
      <c r="AC31" s="403"/>
      <c r="AD31" s="989"/>
      <c r="AE31" s="403"/>
      <c r="AF31" s="403"/>
      <c r="AG31" s="403"/>
      <c r="AH31" s="403"/>
      <c r="AI31" s="403"/>
      <c r="AJ31" s="403"/>
      <c r="AK31" s="403"/>
      <c r="AL31" s="403"/>
      <c r="AM31" s="403"/>
      <c r="AN31" s="1230">
        <v>0</v>
      </c>
      <c r="AO31" s="403"/>
      <c r="AP31" s="403"/>
      <c r="AQ31" s="403"/>
      <c r="AR31" s="403"/>
      <c r="AS31" s="403"/>
      <c r="AT31" s="403"/>
      <c r="AU31" s="403"/>
      <c r="AV31" s="403"/>
      <c r="AW31" s="403"/>
      <c r="AX31" s="953"/>
      <c r="AY31" s="953"/>
      <c r="AZ31" s="953"/>
      <c r="BA31" s="1101"/>
    </row>
    <row r="32" spans="1:53" ht="22.5">
      <c r="A32" s="987">
        <v>1</v>
      </c>
      <c r="B32" s="1101"/>
      <c r="C32" s="1224"/>
      <c r="D32" s="1224" t="s">
        <v>1637</v>
      </c>
      <c r="E32" s="1101"/>
      <c r="F32" s="1101"/>
      <c r="G32" s="1101"/>
      <c r="H32" s="1101"/>
      <c r="I32" s="1101"/>
      <c r="J32" s="1101"/>
      <c r="K32" s="1101"/>
      <c r="L32" s="1225" t="s">
        <v>536</v>
      </c>
      <c r="M32" s="1237" t="s">
        <v>537</v>
      </c>
      <c r="N32" s="1227" t="s">
        <v>351</v>
      </c>
      <c r="O32" s="989"/>
      <c r="P32" s="989"/>
      <c r="Q32" s="989"/>
      <c r="R32" s="1230">
        <v>0</v>
      </c>
      <c r="S32" s="989"/>
      <c r="T32" s="989"/>
      <c r="U32" s="403"/>
      <c r="V32" s="403"/>
      <c r="W32" s="403"/>
      <c r="X32" s="403"/>
      <c r="Y32" s="403"/>
      <c r="Z32" s="403"/>
      <c r="AA32" s="403"/>
      <c r="AB32" s="403"/>
      <c r="AC32" s="403"/>
      <c r="AD32" s="989"/>
      <c r="AE32" s="403"/>
      <c r="AF32" s="403"/>
      <c r="AG32" s="403"/>
      <c r="AH32" s="403"/>
      <c r="AI32" s="403"/>
      <c r="AJ32" s="403"/>
      <c r="AK32" s="403"/>
      <c r="AL32" s="403"/>
      <c r="AM32" s="403"/>
      <c r="AN32" s="1230">
        <v>0</v>
      </c>
      <c r="AO32" s="403"/>
      <c r="AP32" s="403"/>
      <c r="AQ32" s="403"/>
      <c r="AR32" s="403"/>
      <c r="AS32" s="403"/>
      <c r="AT32" s="403"/>
      <c r="AU32" s="403"/>
      <c r="AV32" s="403"/>
      <c r="AW32" s="403"/>
      <c r="AX32" s="953"/>
      <c r="AY32" s="953"/>
      <c r="AZ32" s="953"/>
      <c r="BA32" s="1101"/>
    </row>
    <row r="33" spans="1:53" ht="45">
      <c r="A33" s="987">
        <v>1</v>
      </c>
      <c r="B33" s="1101"/>
      <c r="C33" s="1224"/>
      <c r="D33" s="1224" t="s">
        <v>1638</v>
      </c>
      <c r="E33" s="1101"/>
      <c r="F33" s="1101"/>
      <c r="G33" s="1101"/>
      <c r="H33" s="1101"/>
      <c r="I33" s="1101"/>
      <c r="J33" s="1101"/>
      <c r="K33" s="1101"/>
      <c r="L33" s="1225" t="s">
        <v>538</v>
      </c>
      <c r="M33" s="1237" t="s">
        <v>539</v>
      </c>
      <c r="N33" s="1227" t="s">
        <v>351</v>
      </c>
      <c r="O33" s="989"/>
      <c r="P33" s="989"/>
      <c r="Q33" s="989"/>
      <c r="R33" s="1230">
        <v>0</v>
      </c>
      <c r="S33" s="989"/>
      <c r="T33" s="989">
        <v>10.4</v>
      </c>
      <c r="U33" s="403"/>
      <c r="V33" s="403"/>
      <c r="W33" s="403"/>
      <c r="X33" s="403"/>
      <c r="Y33" s="403"/>
      <c r="Z33" s="403"/>
      <c r="AA33" s="403"/>
      <c r="AB33" s="403"/>
      <c r="AC33" s="403"/>
      <c r="AD33" s="989"/>
      <c r="AE33" s="403"/>
      <c r="AF33" s="403"/>
      <c r="AG33" s="403"/>
      <c r="AH33" s="403"/>
      <c r="AI33" s="403"/>
      <c r="AJ33" s="403"/>
      <c r="AK33" s="403"/>
      <c r="AL33" s="403"/>
      <c r="AM33" s="403"/>
      <c r="AN33" s="1230">
        <v>0</v>
      </c>
      <c r="AO33" s="403"/>
      <c r="AP33" s="403"/>
      <c r="AQ33" s="403"/>
      <c r="AR33" s="403"/>
      <c r="AS33" s="403"/>
      <c r="AT33" s="403"/>
      <c r="AU33" s="403"/>
      <c r="AV33" s="403"/>
      <c r="AW33" s="403"/>
      <c r="AX33" s="953"/>
      <c r="AY33" s="953"/>
      <c r="AZ33" s="953"/>
      <c r="BA33" s="1101"/>
    </row>
    <row r="34" spans="1:53" ht="11.25">
      <c r="A34" s="987">
        <v>1</v>
      </c>
      <c r="B34" s="1101"/>
      <c r="C34" s="1224"/>
      <c r="D34" s="1224" t="s">
        <v>1639</v>
      </c>
      <c r="E34" s="1101"/>
      <c r="F34" s="1101"/>
      <c r="G34" s="1101"/>
      <c r="H34" s="1101"/>
      <c r="I34" s="1101"/>
      <c r="J34" s="1101"/>
      <c r="K34" s="1101"/>
      <c r="L34" s="1225" t="s">
        <v>540</v>
      </c>
      <c r="M34" s="1237" t="s">
        <v>541</v>
      </c>
      <c r="N34" s="1227" t="s">
        <v>351</v>
      </c>
      <c r="O34" s="989"/>
      <c r="P34" s="989"/>
      <c r="Q34" s="989"/>
      <c r="R34" s="1230">
        <v>0</v>
      </c>
      <c r="S34" s="989"/>
      <c r="T34" s="989"/>
      <c r="U34" s="403"/>
      <c r="V34" s="403"/>
      <c r="W34" s="403"/>
      <c r="X34" s="403"/>
      <c r="Y34" s="403"/>
      <c r="Z34" s="403"/>
      <c r="AA34" s="403"/>
      <c r="AB34" s="403"/>
      <c r="AC34" s="403"/>
      <c r="AD34" s="989"/>
      <c r="AE34" s="403"/>
      <c r="AF34" s="403"/>
      <c r="AG34" s="403"/>
      <c r="AH34" s="403"/>
      <c r="AI34" s="403"/>
      <c r="AJ34" s="403"/>
      <c r="AK34" s="403"/>
      <c r="AL34" s="403"/>
      <c r="AM34" s="403"/>
      <c r="AN34" s="1230">
        <v>0</v>
      </c>
      <c r="AO34" s="403"/>
      <c r="AP34" s="403"/>
      <c r="AQ34" s="403"/>
      <c r="AR34" s="403"/>
      <c r="AS34" s="403"/>
      <c r="AT34" s="403"/>
      <c r="AU34" s="403"/>
      <c r="AV34" s="403"/>
      <c r="AW34" s="403"/>
      <c r="AX34" s="953"/>
      <c r="AY34" s="953"/>
      <c r="AZ34" s="953"/>
      <c r="BA34" s="1101"/>
    </row>
    <row r="35" spans="1:53" ht="11.25">
      <c r="A35" s="987">
        <v>1</v>
      </c>
      <c r="B35" s="1101"/>
      <c r="C35" s="1224"/>
      <c r="D35" s="1224" t="s">
        <v>1640</v>
      </c>
      <c r="E35" s="1101"/>
      <c r="F35" s="1101"/>
      <c r="G35" s="1101"/>
      <c r="H35" s="1101"/>
      <c r="I35" s="1101"/>
      <c r="J35" s="1101"/>
      <c r="K35" s="1101"/>
      <c r="L35" s="1225" t="s">
        <v>1464</v>
      </c>
      <c r="M35" s="1237" t="s">
        <v>1465</v>
      </c>
      <c r="N35" s="1227" t="s">
        <v>351</v>
      </c>
      <c r="O35" s="989"/>
      <c r="P35" s="989"/>
      <c r="Q35" s="989"/>
      <c r="R35" s="1230">
        <v>0</v>
      </c>
      <c r="S35" s="989"/>
      <c r="T35" s="989"/>
      <c r="U35" s="403"/>
      <c r="V35" s="403"/>
      <c r="W35" s="403"/>
      <c r="X35" s="403"/>
      <c r="Y35" s="403"/>
      <c r="Z35" s="403"/>
      <c r="AA35" s="403"/>
      <c r="AB35" s="403"/>
      <c r="AC35" s="403"/>
      <c r="AD35" s="989"/>
      <c r="AE35" s="403"/>
      <c r="AF35" s="403"/>
      <c r="AG35" s="403"/>
      <c r="AH35" s="403"/>
      <c r="AI35" s="403"/>
      <c r="AJ35" s="403"/>
      <c r="AK35" s="403"/>
      <c r="AL35" s="403"/>
      <c r="AM35" s="403"/>
      <c r="AN35" s="1230">
        <v>0</v>
      </c>
      <c r="AO35" s="403"/>
      <c r="AP35" s="403"/>
      <c r="AQ35" s="403"/>
      <c r="AR35" s="403"/>
      <c r="AS35" s="403"/>
      <c r="AT35" s="403"/>
      <c r="AU35" s="403"/>
      <c r="AV35" s="403"/>
      <c r="AW35" s="403"/>
      <c r="AX35" s="953"/>
      <c r="AY35" s="953"/>
      <c r="AZ35" s="953"/>
      <c r="BA35" s="1101"/>
    </row>
    <row r="36" spans="1:53" s="109" customFormat="1" ht="11.25">
      <c r="A36" s="987">
        <v>1</v>
      </c>
      <c r="B36" s="1240"/>
      <c r="C36" s="1224"/>
      <c r="D36" s="1224" t="s">
        <v>1490</v>
      </c>
      <c r="E36" s="1240"/>
      <c r="F36" s="1240"/>
      <c r="G36" s="1240"/>
      <c r="H36" s="1240"/>
      <c r="I36" s="1240"/>
      <c r="J36" s="1240"/>
      <c r="K36" s="1240"/>
      <c r="L36" s="1241" t="s">
        <v>359</v>
      </c>
      <c r="M36" s="1242" t="s">
        <v>542</v>
      </c>
      <c r="N36" s="1243" t="s">
        <v>351</v>
      </c>
      <c r="O36" s="548">
        <v>0</v>
      </c>
      <c r="P36" s="548">
        <v>0</v>
      </c>
      <c r="Q36" s="548">
        <v>0</v>
      </c>
      <c r="R36" s="1221">
        <v>0</v>
      </c>
      <c r="S36" s="548">
        <v>0</v>
      </c>
      <c r="T36" s="548">
        <v>0</v>
      </c>
      <c r="U36" s="548"/>
      <c r="V36" s="548"/>
      <c r="W36" s="548"/>
      <c r="X36" s="548"/>
      <c r="Y36" s="548"/>
      <c r="Z36" s="548"/>
      <c r="AA36" s="548"/>
      <c r="AB36" s="548"/>
      <c r="AC36" s="548"/>
      <c r="AD36" s="548">
        <v>0</v>
      </c>
      <c r="AE36" s="548"/>
      <c r="AF36" s="548"/>
      <c r="AG36" s="548"/>
      <c r="AH36" s="548"/>
      <c r="AI36" s="548"/>
      <c r="AJ36" s="548"/>
      <c r="AK36" s="548"/>
      <c r="AL36" s="548"/>
      <c r="AM36" s="548"/>
      <c r="AN36" s="1221">
        <v>0</v>
      </c>
      <c r="AO36" s="548"/>
      <c r="AP36" s="548"/>
      <c r="AQ36" s="548"/>
      <c r="AR36" s="548"/>
      <c r="AS36" s="548"/>
      <c r="AT36" s="548"/>
      <c r="AU36" s="548"/>
      <c r="AV36" s="548"/>
      <c r="AW36" s="548"/>
      <c r="AX36" s="1232"/>
      <c r="AY36" s="1232"/>
      <c r="AZ36" s="1232"/>
      <c r="BA36" s="1240"/>
    </row>
    <row r="37" spans="1:53" ht="22.5">
      <c r="A37" s="987">
        <v>1</v>
      </c>
      <c r="B37" s="1101"/>
      <c r="C37" s="1224"/>
      <c r="D37" s="1224" t="s">
        <v>1576</v>
      </c>
      <c r="E37" s="1101"/>
      <c r="F37" s="1101"/>
      <c r="G37" s="1101"/>
      <c r="H37" s="1101"/>
      <c r="I37" s="1101"/>
      <c r="J37" s="1101"/>
      <c r="K37" s="1101"/>
      <c r="L37" s="1225" t="s">
        <v>543</v>
      </c>
      <c r="M37" s="1233" t="s">
        <v>544</v>
      </c>
      <c r="N37" s="1227" t="s">
        <v>351</v>
      </c>
      <c r="O37" s="989"/>
      <c r="P37" s="989"/>
      <c r="Q37" s="989"/>
      <c r="R37" s="1230">
        <v>0</v>
      </c>
      <c r="S37" s="989"/>
      <c r="T37" s="989"/>
      <c r="U37" s="403"/>
      <c r="V37" s="403"/>
      <c r="W37" s="403"/>
      <c r="X37" s="403"/>
      <c r="Y37" s="403"/>
      <c r="Z37" s="403"/>
      <c r="AA37" s="403"/>
      <c r="AB37" s="403"/>
      <c r="AC37" s="403"/>
      <c r="AD37" s="989"/>
      <c r="AE37" s="403"/>
      <c r="AF37" s="403"/>
      <c r="AG37" s="403"/>
      <c r="AH37" s="403"/>
      <c r="AI37" s="403"/>
      <c r="AJ37" s="403"/>
      <c r="AK37" s="403"/>
      <c r="AL37" s="403"/>
      <c r="AM37" s="403"/>
      <c r="AN37" s="1230">
        <v>0</v>
      </c>
      <c r="AO37" s="403"/>
      <c r="AP37" s="403"/>
      <c r="AQ37" s="403"/>
      <c r="AR37" s="403"/>
      <c r="AS37" s="403"/>
      <c r="AT37" s="403"/>
      <c r="AU37" s="403"/>
      <c r="AV37" s="403"/>
      <c r="AW37" s="403"/>
      <c r="AX37" s="953"/>
      <c r="AY37" s="953"/>
      <c r="AZ37" s="953"/>
      <c r="BA37" s="1101"/>
    </row>
    <row r="38" spans="1:53" ht="22.5">
      <c r="A38" s="987">
        <v>1</v>
      </c>
      <c r="B38" s="1101"/>
      <c r="C38" s="1224"/>
      <c r="D38" s="1224" t="s">
        <v>1577</v>
      </c>
      <c r="E38" s="1101"/>
      <c r="F38" s="1101"/>
      <c r="G38" s="1101"/>
      <c r="H38" s="1101"/>
      <c r="I38" s="1101"/>
      <c r="J38" s="1101"/>
      <c r="K38" s="1101"/>
      <c r="L38" s="1225" t="s">
        <v>545</v>
      </c>
      <c r="M38" s="1239" t="s">
        <v>546</v>
      </c>
      <c r="N38" s="1227" t="s">
        <v>351</v>
      </c>
      <c r="O38" s="989"/>
      <c r="P38" s="989"/>
      <c r="Q38" s="989"/>
      <c r="R38" s="1230">
        <v>0</v>
      </c>
      <c r="S38" s="989"/>
      <c r="T38" s="989"/>
      <c r="U38" s="403"/>
      <c r="V38" s="403"/>
      <c r="W38" s="403"/>
      <c r="X38" s="403"/>
      <c r="Y38" s="403"/>
      <c r="Z38" s="403"/>
      <c r="AA38" s="403"/>
      <c r="AB38" s="403"/>
      <c r="AC38" s="403"/>
      <c r="AD38" s="989"/>
      <c r="AE38" s="403"/>
      <c r="AF38" s="403"/>
      <c r="AG38" s="403"/>
      <c r="AH38" s="403"/>
      <c r="AI38" s="403"/>
      <c r="AJ38" s="403"/>
      <c r="AK38" s="403"/>
      <c r="AL38" s="403"/>
      <c r="AM38" s="403"/>
      <c r="AN38" s="1230">
        <v>0</v>
      </c>
      <c r="AO38" s="403"/>
      <c r="AP38" s="403"/>
      <c r="AQ38" s="403"/>
      <c r="AR38" s="403"/>
      <c r="AS38" s="403"/>
      <c r="AT38" s="403"/>
      <c r="AU38" s="403"/>
      <c r="AV38" s="403"/>
      <c r="AW38" s="403"/>
      <c r="AX38" s="953"/>
      <c r="AY38" s="953"/>
      <c r="AZ38" s="953"/>
      <c r="BA38" s="1101"/>
    </row>
    <row r="39" spans="1:53" ht="22.5">
      <c r="A39" s="987">
        <v>1</v>
      </c>
      <c r="B39" s="1101"/>
      <c r="C39" s="1224"/>
      <c r="D39" s="1224" t="s">
        <v>1578</v>
      </c>
      <c r="E39" s="1101"/>
      <c r="F39" s="1101"/>
      <c r="G39" s="1101"/>
      <c r="H39" s="1101"/>
      <c r="I39" s="1101"/>
      <c r="J39" s="1101"/>
      <c r="K39" s="1101"/>
      <c r="L39" s="1225" t="s">
        <v>547</v>
      </c>
      <c r="M39" s="1239" t="s">
        <v>1469</v>
      </c>
      <c r="N39" s="1227" t="s">
        <v>351</v>
      </c>
      <c r="O39" s="403">
        <v>0</v>
      </c>
      <c r="P39" s="403">
        <v>0</v>
      </c>
      <c r="Q39" s="403">
        <v>0</v>
      </c>
      <c r="R39" s="1230">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30">
        <v>0</v>
      </c>
      <c r="AO39" s="403"/>
      <c r="AP39" s="403"/>
      <c r="AQ39" s="403"/>
      <c r="AR39" s="403"/>
      <c r="AS39" s="403"/>
      <c r="AT39" s="403"/>
      <c r="AU39" s="403"/>
      <c r="AV39" s="403"/>
      <c r="AW39" s="403"/>
      <c r="AX39" s="953"/>
      <c r="AY39" s="953"/>
      <c r="AZ39" s="953"/>
      <c r="BA39" s="1101"/>
    </row>
    <row r="40" spans="1:53" ht="15">
      <c r="A40" s="987">
        <v>1</v>
      </c>
      <c r="B40" s="1203" t="s">
        <v>1286</v>
      </c>
      <c r="C40" s="1224"/>
      <c r="D40" s="1224" t="s">
        <v>1641</v>
      </c>
      <c r="E40" s="1101"/>
      <c r="F40" s="1101"/>
      <c r="G40" s="1101"/>
      <c r="H40" s="1101"/>
      <c r="I40" s="1101"/>
      <c r="J40" s="1101"/>
      <c r="K40" s="1101"/>
      <c r="L40" s="1225" t="s">
        <v>1146</v>
      </c>
      <c r="M40" s="1235" t="s">
        <v>548</v>
      </c>
      <c r="N40" s="1227" t="s">
        <v>351</v>
      </c>
      <c r="O40" s="1238">
        <v>0</v>
      </c>
      <c r="P40" s="1238">
        <v>0</v>
      </c>
      <c r="Q40" s="1238">
        <v>0</v>
      </c>
      <c r="R40" s="1230">
        <v>0</v>
      </c>
      <c r="S40" s="1238">
        <v>0</v>
      </c>
      <c r="T40" s="1238">
        <v>0</v>
      </c>
      <c r="U40" s="403"/>
      <c r="V40" s="403"/>
      <c r="W40" s="403"/>
      <c r="X40" s="403"/>
      <c r="Y40" s="403"/>
      <c r="Z40" s="403"/>
      <c r="AA40" s="403"/>
      <c r="AB40" s="403"/>
      <c r="AC40" s="403"/>
      <c r="AD40" s="1238">
        <v>0</v>
      </c>
      <c r="AE40" s="403"/>
      <c r="AF40" s="403"/>
      <c r="AG40" s="403"/>
      <c r="AH40" s="403"/>
      <c r="AI40" s="403"/>
      <c r="AJ40" s="403"/>
      <c r="AK40" s="403"/>
      <c r="AL40" s="403"/>
      <c r="AM40" s="403"/>
      <c r="AN40" s="1230">
        <v>0</v>
      </c>
      <c r="AO40" s="403"/>
      <c r="AP40" s="403"/>
      <c r="AQ40" s="403"/>
      <c r="AR40" s="403"/>
      <c r="AS40" s="403"/>
      <c r="AT40" s="403"/>
      <c r="AU40" s="403"/>
      <c r="AV40" s="403"/>
      <c r="AW40" s="403"/>
      <c r="AX40" s="953"/>
      <c r="AY40" s="953"/>
      <c r="AZ40" s="953"/>
      <c r="BA40" s="1101"/>
    </row>
    <row r="41" spans="1:53" ht="22.5">
      <c r="A41" s="987">
        <v>1</v>
      </c>
      <c r="B41" s="1203" t="s">
        <v>1288</v>
      </c>
      <c r="C41" s="1224"/>
      <c r="D41" s="1224" t="s">
        <v>1642</v>
      </c>
      <c r="E41" s="1101"/>
      <c r="F41" s="1101"/>
      <c r="G41" s="1101"/>
      <c r="H41" s="1101"/>
      <c r="I41" s="1101"/>
      <c r="J41" s="1101"/>
      <c r="K41" s="1101"/>
      <c r="L41" s="1225" t="s">
        <v>1147</v>
      </c>
      <c r="M41" s="1235" t="s">
        <v>1470</v>
      </c>
      <c r="N41" s="1227" t="s">
        <v>351</v>
      </c>
      <c r="O41" s="1238">
        <v>0</v>
      </c>
      <c r="P41" s="1238">
        <v>0</v>
      </c>
      <c r="Q41" s="1238">
        <v>0</v>
      </c>
      <c r="R41" s="1230">
        <v>0</v>
      </c>
      <c r="S41" s="1238">
        <v>0</v>
      </c>
      <c r="T41" s="1238">
        <v>0</v>
      </c>
      <c r="U41" s="403"/>
      <c r="V41" s="403"/>
      <c r="W41" s="403"/>
      <c r="X41" s="403"/>
      <c r="Y41" s="403"/>
      <c r="Z41" s="403"/>
      <c r="AA41" s="403"/>
      <c r="AB41" s="403"/>
      <c r="AC41" s="403"/>
      <c r="AD41" s="1238">
        <v>0</v>
      </c>
      <c r="AE41" s="403"/>
      <c r="AF41" s="403"/>
      <c r="AG41" s="403"/>
      <c r="AH41" s="403"/>
      <c r="AI41" s="403"/>
      <c r="AJ41" s="403"/>
      <c r="AK41" s="403"/>
      <c r="AL41" s="403"/>
      <c r="AM41" s="403"/>
      <c r="AN41" s="1230">
        <v>0</v>
      </c>
      <c r="AO41" s="403"/>
      <c r="AP41" s="403"/>
      <c r="AQ41" s="403"/>
      <c r="AR41" s="403"/>
      <c r="AS41" s="403"/>
      <c r="AT41" s="403"/>
      <c r="AU41" s="403"/>
      <c r="AV41" s="403"/>
      <c r="AW41" s="403"/>
      <c r="AX41" s="953"/>
      <c r="AY41" s="953"/>
      <c r="AZ41" s="953"/>
      <c r="BA41" s="1101"/>
    </row>
    <row r="42" spans="1:53" s="109" customFormat="1" ht="11.25">
      <c r="A42" s="987">
        <v>1</v>
      </c>
      <c r="B42" s="1240"/>
      <c r="C42" s="1224"/>
      <c r="D42" s="1224" t="s">
        <v>1488</v>
      </c>
      <c r="E42" s="1240"/>
      <c r="F42" s="1240"/>
      <c r="G42" s="1240"/>
      <c r="H42" s="1240"/>
      <c r="I42" s="1240"/>
      <c r="J42" s="1240"/>
      <c r="K42" s="1240"/>
      <c r="L42" s="1241" t="s">
        <v>361</v>
      </c>
      <c r="M42" s="1242" t="s">
        <v>549</v>
      </c>
      <c r="N42" s="1243" t="s">
        <v>351</v>
      </c>
      <c r="O42" s="548">
        <v>0</v>
      </c>
      <c r="P42" s="548">
        <v>0</v>
      </c>
      <c r="Q42" s="548">
        <v>0</v>
      </c>
      <c r="R42" s="1221">
        <v>0</v>
      </c>
      <c r="S42" s="548">
        <v>0</v>
      </c>
      <c r="T42" s="548">
        <v>587.20000000000005</v>
      </c>
      <c r="U42" s="548"/>
      <c r="V42" s="548"/>
      <c r="W42" s="548"/>
      <c r="X42" s="548"/>
      <c r="Y42" s="548"/>
      <c r="Z42" s="548"/>
      <c r="AA42" s="548"/>
      <c r="AB42" s="548"/>
      <c r="AC42" s="548"/>
      <c r="AD42" s="548">
        <v>461.76</v>
      </c>
      <c r="AE42" s="548"/>
      <c r="AF42" s="548"/>
      <c r="AG42" s="548"/>
      <c r="AH42" s="548"/>
      <c r="AI42" s="548"/>
      <c r="AJ42" s="548"/>
      <c r="AK42" s="548"/>
      <c r="AL42" s="548"/>
      <c r="AM42" s="548"/>
      <c r="AN42" s="1221">
        <v>0</v>
      </c>
      <c r="AO42" s="548"/>
      <c r="AP42" s="548"/>
      <c r="AQ42" s="548"/>
      <c r="AR42" s="548"/>
      <c r="AS42" s="548"/>
      <c r="AT42" s="548"/>
      <c r="AU42" s="548"/>
      <c r="AV42" s="548"/>
      <c r="AW42" s="548"/>
      <c r="AX42" s="1232"/>
      <c r="AY42" s="1232"/>
      <c r="AZ42" s="1232"/>
      <c r="BA42" s="1240"/>
    </row>
    <row r="43" spans="1:53" ht="22.5">
      <c r="A43" s="987">
        <v>1</v>
      </c>
      <c r="B43" s="1101" t="s">
        <v>1298</v>
      </c>
      <c r="C43" s="1224"/>
      <c r="D43" s="1224" t="s">
        <v>1579</v>
      </c>
      <c r="E43" s="1101"/>
      <c r="F43" s="1101"/>
      <c r="G43" s="1101"/>
      <c r="H43" s="1101"/>
      <c r="I43" s="1101"/>
      <c r="J43" s="1101"/>
      <c r="K43" s="1101"/>
      <c r="L43" s="1225" t="s">
        <v>550</v>
      </c>
      <c r="M43" s="1233" t="s">
        <v>551</v>
      </c>
      <c r="N43" s="1227" t="s">
        <v>351</v>
      </c>
      <c r="O43" s="1238">
        <v>0</v>
      </c>
      <c r="P43" s="1238">
        <v>0</v>
      </c>
      <c r="Q43" s="1238">
        <v>0</v>
      </c>
      <c r="R43" s="1230">
        <v>0</v>
      </c>
      <c r="S43" s="1238">
        <v>0</v>
      </c>
      <c r="T43" s="1238">
        <v>10</v>
      </c>
      <c r="U43" s="403"/>
      <c r="V43" s="403"/>
      <c r="W43" s="403"/>
      <c r="X43" s="403"/>
      <c r="Y43" s="403"/>
      <c r="Z43" s="403"/>
      <c r="AA43" s="403"/>
      <c r="AB43" s="403"/>
      <c r="AC43" s="403"/>
      <c r="AD43" s="1238">
        <v>0</v>
      </c>
      <c r="AE43" s="403"/>
      <c r="AF43" s="403"/>
      <c r="AG43" s="403"/>
      <c r="AH43" s="403"/>
      <c r="AI43" s="403"/>
      <c r="AJ43" s="403"/>
      <c r="AK43" s="403"/>
      <c r="AL43" s="403"/>
      <c r="AM43" s="403"/>
      <c r="AN43" s="1230">
        <v>0</v>
      </c>
      <c r="AO43" s="403"/>
      <c r="AP43" s="403"/>
      <c r="AQ43" s="403"/>
      <c r="AR43" s="403"/>
      <c r="AS43" s="403"/>
      <c r="AT43" s="403"/>
      <c r="AU43" s="403"/>
      <c r="AV43" s="403"/>
      <c r="AW43" s="403"/>
      <c r="AX43" s="953"/>
      <c r="AY43" s="953"/>
      <c r="AZ43" s="953"/>
      <c r="BA43" s="1101"/>
    </row>
    <row r="44" spans="1:53" ht="11.25">
      <c r="A44" s="987">
        <v>1</v>
      </c>
      <c r="B44" s="1101" t="s">
        <v>1346</v>
      </c>
      <c r="C44" s="1224"/>
      <c r="D44" s="1224" t="s">
        <v>1643</v>
      </c>
      <c r="E44" s="1101"/>
      <c r="F44" s="1101"/>
      <c r="G44" s="1101"/>
      <c r="H44" s="1101"/>
      <c r="I44" s="1101"/>
      <c r="J44" s="1101"/>
      <c r="K44" s="1101"/>
      <c r="L44" s="1225" t="s">
        <v>552</v>
      </c>
      <c r="M44" s="1235" t="s">
        <v>553</v>
      </c>
      <c r="N44" s="1227" t="s">
        <v>351</v>
      </c>
      <c r="O44" s="1238">
        <v>0</v>
      </c>
      <c r="P44" s="1238">
        <v>0</v>
      </c>
      <c r="Q44" s="1238">
        <v>0</v>
      </c>
      <c r="R44" s="1230">
        <v>0</v>
      </c>
      <c r="S44" s="1238">
        <v>0</v>
      </c>
      <c r="T44" s="1238">
        <v>10</v>
      </c>
      <c r="U44" s="403"/>
      <c r="V44" s="403"/>
      <c r="W44" s="403"/>
      <c r="X44" s="403"/>
      <c r="Y44" s="403"/>
      <c r="Z44" s="403"/>
      <c r="AA44" s="403"/>
      <c r="AB44" s="403"/>
      <c r="AC44" s="403"/>
      <c r="AD44" s="1238">
        <v>0</v>
      </c>
      <c r="AE44" s="403"/>
      <c r="AF44" s="403"/>
      <c r="AG44" s="403"/>
      <c r="AH44" s="403"/>
      <c r="AI44" s="403"/>
      <c r="AJ44" s="403"/>
      <c r="AK44" s="403"/>
      <c r="AL44" s="403"/>
      <c r="AM44" s="403"/>
      <c r="AN44" s="1230">
        <v>0</v>
      </c>
      <c r="AO44" s="403"/>
      <c r="AP44" s="403"/>
      <c r="AQ44" s="403"/>
      <c r="AR44" s="403"/>
      <c r="AS44" s="403"/>
      <c r="AT44" s="403"/>
      <c r="AU44" s="403"/>
      <c r="AV44" s="403"/>
      <c r="AW44" s="403"/>
      <c r="AX44" s="953"/>
      <c r="AY44" s="953"/>
      <c r="AZ44" s="953"/>
      <c r="BA44" s="1101"/>
    </row>
    <row r="45" spans="1:53" ht="11.25">
      <c r="A45" s="987">
        <v>1</v>
      </c>
      <c r="B45" s="1101" t="s">
        <v>1345</v>
      </c>
      <c r="C45" s="1224"/>
      <c r="D45" s="1224" t="s">
        <v>1644</v>
      </c>
      <c r="E45" s="1101"/>
      <c r="F45" s="1101"/>
      <c r="G45" s="1101"/>
      <c r="H45" s="1101"/>
      <c r="I45" s="1101"/>
      <c r="J45" s="1101"/>
      <c r="K45" s="1101"/>
      <c r="L45" s="1225" t="s">
        <v>554</v>
      </c>
      <c r="M45" s="1235" t="s">
        <v>555</v>
      </c>
      <c r="N45" s="1227" t="s">
        <v>351</v>
      </c>
      <c r="O45" s="1238">
        <v>0</v>
      </c>
      <c r="P45" s="1238">
        <v>0</v>
      </c>
      <c r="Q45" s="1238">
        <v>0</v>
      </c>
      <c r="R45" s="1230">
        <v>0</v>
      </c>
      <c r="S45" s="1238">
        <v>0</v>
      </c>
      <c r="T45" s="1238">
        <v>0</v>
      </c>
      <c r="U45" s="403"/>
      <c r="V45" s="403"/>
      <c r="W45" s="403"/>
      <c r="X45" s="403"/>
      <c r="Y45" s="403"/>
      <c r="Z45" s="403"/>
      <c r="AA45" s="403"/>
      <c r="AB45" s="403"/>
      <c r="AC45" s="403"/>
      <c r="AD45" s="1238">
        <v>0</v>
      </c>
      <c r="AE45" s="403"/>
      <c r="AF45" s="403"/>
      <c r="AG45" s="403"/>
      <c r="AH45" s="403"/>
      <c r="AI45" s="403"/>
      <c r="AJ45" s="403"/>
      <c r="AK45" s="403"/>
      <c r="AL45" s="403"/>
      <c r="AM45" s="403"/>
      <c r="AN45" s="1230">
        <v>0</v>
      </c>
      <c r="AO45" s="403"/>
      <c r="AP45" s="403"/>
      <c r="AQ45" s="403"/>
      <c r="AR45" s="403"/>
      <c r="AS45" s="403"/>
      <c r="AT45" s="403"/>
      <c r="AU45" s="403"/>
      <c r="AV45" s="403"/>
      <c r="AW45" s="403"/>
      <c r="AX45" s="953"/>
      <c r="AY45" s="953"/>
      <c r="AZ45" s="953"/>
      <c r="BA45" s="1101"/>
    </row>
    <row r="46" spans="1:53" ht="11.25">
      <c r="A46" s="987">
        <v>1</v>
      </c>
      <c r="B46" s="1101" t="s">
        <v>1347</v>
      </c>
      <c r="C46" s="1224"/>
      <c r="D46" s="1224" t="s">
        <v>1645</v>
      </c>
      <c r="E46" s="1101"/>
      <c r="F46" s="1101"/>
      <c r="G46" s="1101"/>
      <c r="H46" s="1101"/>
      <c r="I46" s="1101"/>
      <c r="J46" s="1101"/>
      <c r="K46" s="1101"/>
      <c r="L46" s="1225" t="s">
        <v>556</v>
      </c>
      <c r="M46" s="1235" t="s">
        <v>557</v>
      </c>
      <c r="N46" s="1227" t="s">
        <v>351</v>
      </c>
      <c r="O46" s="1238">
        <v>0</v>
      </c>
      <c r="P46" s="1238">
        <v>0</v>
      </c>
      <c r="Q46" s="1238">
        <v>0</v>
      </c>
      <c r="R46" s="1230">
        <v>0</v>
      </c>
      <c r="S46" s="1238">
        <v>0</v>
      </c>
      <c r="T46" s="1238">
        <v>0</v>
      </c>
      <c r="U46" s="403"/>
      <c r="V46" s="403"/>
      <c r="W46" s="403"/>
      <c r="X46" s="403"/>
      <c r="Y46" s="403"/>
      <c r="Z46" s="403"/>
      <c r="AA46" s="403"/>
      <c r="AB46" s="403"/>
      <c r="AC46" s="403"/>
      <c r="AD46" s="1238">
        <v>0</v>
      </c>
      <c r="AE46" s="403"/>
      <c r="AF46" s="403"/>
      <c r="AG46" s="403"/>
      <c r="AH46" s="403"/>
      <c r="AI46" s="403"/>
      <c r="AJ46" s="403"/>
      <c r="AK46" s="403"/>
      <c r="AL46" s="403"/>
      <c r="AM46" s="403"/>
      <c r="AN46" s="1230">
        <v>0</v>
      </c>
      <c r="AO46" s="403"/>
      <c r="AP46" s="403"/>
      <c r="AQ46" s="403"/>
      <c r="AR46" s="403"/>
      <c r="AS46" s="403"/>
      <c r="AT46" s="403"/>
      <c r="AU46" s="403"/>
      <c r="AV46" s="403"/>
      <c r="AW46" s="403"/>
      <c r="AX46" s="953"/>
      <c r="AY46" s="953"/>
      <c r="AZ46" s="953"/>
      <c r="BA46" s="1101"/>
    </row>
    <row r="47" spans="1:53" ht="11.25">
      <c r="A47" s="987">
        <v>1</v>
      </c>
      <c r="B47" s="1101" t="s">
        <v>1348</v>
      </c>
      <c r="C47" s="1224"/>
      <c r="D47" s="1224" t="s">
        <v>1646</v>
      </c>
      <c r="E47" s="1101"/>
      <c r="F47" s="1101"/>
      <c r="G47" s="1101"/>
      <c r="H47" s="1101"/>
      <c r="I47" s="1101"/>
      <c r="J47" s="1101"/>
      <c r="K47" s="1101"/>
      <c r="L47" s="1225" t="s">
        <v>558</v>
      </c>
      <c r="M47" s="1235" t="s">
        <v>559</v>
      </c>
      <c r="N47" s="1227" t="s">
        <v>351</v>
      </c>
      <c r="O47" s="1238">
        <v>0</v>
      </c>
      <c r="P47" s="1238">
        <v>0</v>
      </c>
      <c r="Q47" s="1238">
        <v>0</v>
      </c>
      <c r="R47" s="1230">
        <v>0</v>
      </c>
      <c r="S47" s="1238">
        <v>0</v>
      </c>
      <c r="T47" s="1238">
        <v>0</v>
      </c>
      <c r="U47" s="403"/>
      <c r="V47" s="403"/>
      <c r="W47" s="403"/>
      <c r="X47" s="403"/>
      <c r="Y47" s="403"/>
      <c r="Z47" s="403"/>
      <c r="AA47" s="403"/>
      <c r="AB47" s="403"/>
      <c r="AC47" s="403"/>
      <c r="AD47" s="1238">
        <v>0</v>
      </c>
      <c r="AE47" s="403"/>
      <c r="AF47" s="403"/>
      <c r="AG47" s="403"/>
      <c r="AH47" s="403"/>
      <c r="AI47" s="403"/>
      <c r="AJ47" s="403"/>
      <c r="AK47" s="403"/>
      <c r="AL47" s="403"/>
      <c r="AM47" s="403"/>
      <c r="AN47" s="1230">
        <v>0</v>
      </c>
      <c r="AO47" s="403"/>
      <c r="AP47" s="403"/>
      <c r="AQ47" s="403"/>
      <c r="AR47" s="403"/>
      <c r="AS47" s="403"/>
      <c r="AT47" s="403"/>
      <c r="AU47" s="403"/>
      <c r="AV47" s="403"/>
      <c r="AW47" s="403"/>
      <c r="AX47" s="953"/>
      <c r="AY47" s="953"/>
      <c r="AZ47" s="953"/>
      <c r="BA47" s="1101"/>
    </row>
    <row r="48" spans="1:53" ht="11.25">
      <c r="A48" s="987">
        <v>1</v>
      </c>
      <c r="B48" s="1101" t="s">
        <v>1349</v>
      </c>
      <c r="C48" s="1224"/>
      <c r="D48" s="1224" t="s">
        <v>1647</v>
      </c>
      <c r="E48" s="1101"/>
      <c r="F48" s="1101"/>
      <c r="G48" s="1101"/>
      <c r="H48" s="1101"/>
      <c r="I48" s="1101"/>
      <c r="J48" s="1101"/>
      <c r="K48" s="1101"/>
      <c r="L48" s="1225" t="s">
        <v>560</v>
      </c>
      <c r="M48" s="1235" t="s">
        <v>561</v>
      </c>
      <c r="N48" s="1227" t="s">
        <v>351</v>
      </c>
      <c r="O48" s="1238">
        <v>0</v>
      </c>
      <c r="P48" s="1238">
        <v>0</v>
      </c>
      <c r="Q48" s="1238">
        <v>0</v>
      </c>
      <c r="R48" s="1230">
        <v>0</v>
      </c>
      <c r="S48" s="1238">
        <v>0</v>
      </c>
      <c r="T48" s="1238">
        <v>0</v>
      </c>
      <c r="U48" s="403"/>
      <c r="V48" s="403"/>
      <c r="W48" s="403"/>
      <c r="X48" s="403"/>
      <c r="Y48" s="403"/>
      <c r="Z48" s="403"/>
      <c r="AA48" s="403"/>
      <c r="AB48" s="403"/>
      <c r="AC48" s="403"/>
      <c r="AD48" s="1238">
        <v>0</v>
      </c>
      <c r="AE48" s="403"/>
      <c r="AF48" s="403"/>
      <c r="AG48" s="403"/>
      <c r="AH48" s="403"/>
      <c r="AI48" s="403"/>
      <c r="AJ48" s="403"/>
      <c r="AK48" s="403"/>
      <c r="AL48" s="403"/>
      <c r="AM48" s="403"/>
      <c r="AN48" s="1230">
        <v>0</v>
      </c>
      <c r="AO48" s="403"/>
      <c r="AP48" s="403"/>
      <c r="AQ48" s="403"/>
      <c r="AR48" s="403"/>
      <c r="AS48" s="403"/>
      <c r="AT48" s="403"/>
      <c r="AU48" s="403"/>
      <c r="AV48" s="403"/>
      <c r="AW48" s="403"/>
      <c r="AX48" s="953"/>
      <c r="AY48" s="953"/>
      <c r="AZ48" s="953"/>
      <c r="BA48" s="1101"/>
    </row>
    <row r="49" spans="1:53" ht="11.25">
      <c r="A49" s="987">
        <v>1</v>
      </c>
      <c r="B49" s="1101" t="s">
        <v>1350</v>
      </c>
      <c r="C49" s="1224"/>
      <c r="D49" s="1224" t="s">
        <v>1648</v>
      </c>
      <c r="E49" s="1101"/>
      <c r="F49" s="1101"/>
      <c r="G49" s="1101"/>
      <c r="H49" s="1101"/>
      <c r="I49" s="1101"/>
      <c r="J49" s="1101"/>
      <c r="K49" s="1101"/>
      <c r="L49" s="1225" t="s">
        <v>562</v>
      </c>
      <c r="M49" s="1235" t="s">
        <v>563</v>
      </c>
      <c r="N49" s="1227" t="s">
        <v>351</v>
      </c>
      <c r="O49" s="1238">
        <v>0</v>
      </c>
      <c r="P49" s="1238">
        <v>0</v>
      </c>
      <c r="Q49" s="1238">
        <v>0</v>
      </c>
      <c r="R49" s="1230">
        <v>0</v>
      </c>
      <c r="S49" s="1238">
        <v>0</v>
      </c>
      <c r="T49" s="1238">
        <v>0</v>
      </c>
      <c r="U49" s="403"/>
      <c r="V49" s="403"/>
      <c r="W49" s="403"/>
      <c r="X49" s="403"/>
      <c r="Y49" s="403"/>
      <c r="Z49" s="403"/>
      <c r="AA49" s="403"/>
      <c r="AB49" s="403"/>
      <c r="AC49" s="403"/>
      <c r="AD49" s="1238">
        <v>0</v>
      </c>
      <c r="AE49" s="403"/>
      <c r="AF49" s="403"/>
      <c r="AG49" s="403"/>
      <c r="AH49" s="403"/>
      <c r="AI49" s="403"/>
      <c r="AJ49" s="403"/>
      <c r="AK49" s="403"/>
      <c r="AL49" s="403"/>
      <c r="AM49" s="403"/>
      <c r="AN49" s="1230">
        <v>0</v>
      </c>
      <c r="AO49" s="403"/>
      <c r="AP49" s="403"/>
      <c r="AQ49" s="403"/>
      <c r="AR49" s="403"/>
      <c r="AS49" s="403"/>
      <c r="AT49" s="403"/>
      <c r="AU49" s="403"/>
      <c r="AV49" s="403"/>
      <c r="AW49" s="403"/>
      <c r="AX49" s="953"/>
      <c r="AY49" s="953"/>
      <c r="AZ49" s="953"/>
      <c r="BA49" s="1101"/>
    </row>
    <row r="50" spans="1:53" ht="11.25">
      <c r="A50" s="987">
        <v>1</v>
      </c>
      <c r="B50" s="1101" t="s">
        <v>1457</v>
      </c>
      <c r="C50" s="1224"/>
      <c r="D50" s="1224" t="s">
        <v>1649</v>
      </c>
      <c r="E50" s="1101"/>
      <c r="F50" s="1101"/>
      <c r="G50" s="1101"/>
      <c r="H50" s="1101"/>
      <c r="I50" s="1101"/>
      <c r="J50" s="1101"/>
      <c r="K50" s="1101"/>
      <c r="L50" s="1225" t="s">
        <v>1463</v>
      </c>
      <c r="M50" s="1235" t="s">
        <v>1459</v>
      </c>
      <c r="N50" s="1227" t="s">
        <v>351</v>
      </c>
      <c r="O50" s="1238">
        <v>0</v>
      </c>
      <c r="P50" s="1238">
        <v>0</v>
      </c>
      <c r="Q50" s="1238">
        <v>0</v>
      </c>
      <c r="R50" s="1230">
        <v>0</v>
      </c>
      <c r="S50" s="1238">
        <v>0</v>
      </c>
      <c r="T50" s="1238">
        <v>0</v>
      </c>
      <c r="U50" s="403"/>
      <c r="V50" s="403"/>
      <c r="W50" s="403"/>
      <c r="X50" s="403"/>
      <c r="Y50" s="403"/>
      <c r="Z50" s="403"/>
      <c r="AA50" s="403"/>
      <c r="AB50" s="403"/>
      <c r="AC50" s="403"/>
      <c r="AD50" s="1238">
        <v>0</v>
      </c>
      <c r="AE50" s="403"/>
      <c r="AF50" s="403"/>
      <c r="AG50" s="403"/>
      <c r="AH50" s="403"/>
      <c r="AI50" s="403"/>
      <c r="AJ50" s="403"/>
      <c r="AK50" s="403"/>
      <c r="AL50" s="403"/>
      <c r="AM50" s="403"/>
      <c r="AN50" s="1230">
        <v>0</v>
      </c>
      <c r="AO50" s="403"/>
      <c r="AP50" s="403"/>
      <c r="AQ50" s="403"/>
      <c r="AR50" s="403"/>
      <c r="AS50" s="403"/>
      <c r="AT50" s="403"/>
      <c r="AU50" s="403"/>
      <c r="AV50" s="403"/>
      <c r="AW50" s="403"/>
      <c r="AX50" s="953"/>
      <c r="AY50" s="953"/>
      <c r="AZ50" s="953"/>
      <c r="BA50" s="1101"/>
    </row>
    <row r="51" spans="1:53" ht="22.5">
      <c r="A51" s="987">
        <v>1</v>
      </c>
      <c r="B51" s="1101"/>
      <c r="C51" s="1224"/>
      <c r="D51" s="1224" t="s">
        <v>1580</v>
      </c>
      <c r="E51" s="1101"/>
      <c r="F51" s="1101"/>
      <c r="G51" s="1101"/>
      <c r="H51" s="1101"/>
      <c r="I51" s="1101"/>
      <c r="J51" s="1101"/>
      <c r="K51" s="1101"/>
      <c r="L51" s="1225" t="s">
        <v>564</v>
      </c>
      <c r="M51" s="1233" t="s">
        <v>1471</v>
      </c>
      <c r="N51" s="1227" t="s">
        <v>351</v>
      </c>
      <c r="O51" s="403">
        <v>0</v>
      </c>
      <c r="P51" s="403">
        <v>0</v>
      </c>
      <c r="Q51" s="403">
        <v>0</v>
      </c>
      <c r="R51" s="1230">
        <v>0</v>
      </c>
      <c r="S51" s="403">
        <v>0</v>
      </c>
      <c r="T51" s="403">
        <v>577.20000000000005</v>
      </c>
      <c r="U51" s="403"/>
      <c r="V51" s="403"/>
      <c r="W51" s="403"/>
      <c r="X51" s="403"/>
      <c r="Y51" s="403"/>
      <c r="Z51" s="403"/>
      <c r="AA51" s="403"/>
      <c r="AB51" s="403"/>
      <c r="AC51" s="403"/>
      <c r="AD51" s="403">
        <v>461.76</v>
      </c>
      <c r="AE51" s="403"/>
      <c r="AF51" s="403"/>
      <c r="AG51" s="403"/>
      <c r="AH51" s="403"/>
      <c r="AI51" s="403"/>
      <c r="AJ51" s="403"/>
      <c r="AK51" s="403"/>
      <c r="AL51" s="403"/>
      <c r="AM51" s="403"/>
      <c r="AN51" s="1230">
        <v>0</v>
      </c>
      <c r="AO51" s="403"/>
      <c r="AP51" s="403"/>
      <c r="AQ51" s="403"/>
      <c r="AR51" s="403"/>
      <c r="AS51" s="403"/>
      <c r="AT51" s="403"/>
      <c r="AU51" s="403"/>
      <c r="AV51" s="403"/>
      <c r="AW51" s="403"/>
      <c r="AX51" s="953"/>
      <c r="AY51" s="953"/>
      <c r="AZ51" s="953"/>
      <c r="BA51" s="1101"/>
    </row>
    <row r="52" spans="1:53" ht="11.25">
      <c r="A52" s="987">
        <v>1</v>
      </c>
      <c r="B52" s="1101" t="s">
        <v>1289</v>
      </c>
      <c r="C52" s="1224"/>
      <c r="D52" s="1224" t="s">
        <v>1650</v>
      </c>
      <c r="E52" s="1101"/>
      <c r="F52" s="1101"/>
      <c r="G52" s="1101"/>
      <c r="H52" s="1101"/>
      <c r="I52" s="1101"/>
      <c r="J52" s="1101"/>
      <c r="K52" s="1101"/>
      <c r="L52" s="1225" t="s">
        <v>565</v>
      </c>
      <c r="M52" s="1235" t="s">
        <v>566</v>
      </c>
      <c r="N52" s="1227" t="s">
        <v>351</v>
      </c>
      <c r="O52" s="1238">
        <v>0</v>
      </c>
      <c r="P52" s="1238">
        <v>0</v>
      </c>
      <c r="Q52" s="1238">
        <v>0</v>
      </c>
      <c r="R52" s="1230">
        <v>0</v>
      </c>
      <c r="S52" s="1238">
        <v>0</v>
      </c>
      <c r="T52" s="1238">
        <v>444</v>
      </c>
      <c r="U52" s="403"/>
      <c r="V52" s="403"/>
      <c r="W52" s="403"/>
      <c r="X52" s="403"/>
      <c r="Y52" s="403"/>
      <c r="Z52" s="403"/>
      <c r="AA52" s="403"/>
      <c r="AB52" s="403"/>
      <c r="AC52" s="403"/>
      <c r="AD52" s="1238">
        <v>355.2</v>
      </c>
      <c r="AE52" s="403"/>
      <c r="AF52" s="403"/>
      <c r="AG52" s="403"/>
      <c r="AH52" s="403"/>
      <c r="AI52" s="403"/>
      <c r="AJ52" s="403"/>
      <c r="AK52" s="403"/>
      <c r="AL52" s="403"/>
      <c r="AM52" s="403"/>
      <c r="AN52" s="1230">
        <v>0</v>
      </c>
      <c r="AO52" s="403"/>
      <c r="AP52" s="403"/>
      <c r="AQ52" s="403"/>
      <c r="AR52" s="403"/>
      <c r="AS52" s="403"/>
      <c r="AT52" s="403"/>
      <c r="AU52" s="403"/>
      <c r="AV52" s="403"/>
      <c r="AW52" s="403"/>
      <c r="AX52" s="953"/>
      <c r="AY52" s="953"/>
      <c r="AZ52" s="953"/>
      <c r="BA52" s="1101"/>
    </row>
    <row r="53" spans="1:53" ht="22.5">
      <c r="A53" s="987">
        <v>1</v>
      </c>
      <c r="B53" s="1101" t="s">
        <v>1292</v>
      </c>
      <c r="C53" s="1224"/>
      <c r="D53" s="1224" t="s">
        <v>1651</v>
      </c>
      <c r="E53" s="1101"/>
      <c r="F53" s="1101"/>
      <c r="G53" s="1101"/>
      <c r="H53" s="1101"/>
      <c r="I53" s="1101"/>
      <c r="J53" s="1101"/>
      <c r="K53" s="1101"/>
      <c r="L53" s="1225" t="s">
        <v>567</v>
      </c>
      <c r="M53" s="1235" t="s">
        <v>1472</v>
      </c>
      <c r="N53" s="1227" t="s">
        <v>351</v>
      </c>
      <c r="O53" s="1238">
        <v>0</v>
      </c>
      <c r="P53" s="1238">
        <v>0</v>
      </c>
      <c r="Q53" s="1238">
        <v>0</v>
      </c>
      <c r="R53" s="1230">
        <v>0</v>
      </c>
      <c r="S53" s="1238">
        <v>0</v>
      </c>
      <c r="T53" s="1238">
        <v>133.19999999999999</v>
      </c>
      <c r="U53" s="403"/>
      <c r="V53" s="403"/>
      <c r="W53" s="403"/>
      <c r="X53" s="403"/>
      <c r="Y53" s="403"/>
      <c r="Z53" s="403"/>
      <c r="AA53" s="403"/>
      <c r="AB53" s="403"/>
      <c r="AC53" s="403"/>
      <c r="AD53" s="1238">
        <v>106.56</v>
      </c>
      <c r="AE53" s="403"/>
      <c r="AF53" s="403"/>
      <c r="AG53" s="403"/>
      <c r="AH53" s="403"/>
      <c r="AI53" s="403"/>
      <c r="AJ53" s="403"/>
      <c r="AK53" s="403"/>
      <c r="AL53" s="403"/>
      <c r="AM53" s="403"/>
      <c r="AN53" s="1230">
        <v>0</v>
      </c>
      <c r="AO53" s="403"/>
      <c r="AP53" s="403"/>
      <c r="AQ53" s="403"/>
      <c r="AR53" s="403"/>
      <c r="AS53" s="403"/>
      <c r="AT53" s="403"/>
      <c r="AU53" s="403"/>
      <c r="AV53" s="403"/>
      <c r="AW53" s="403"/>
      <c r="AX53" s="953"/>
      <c r="AY53" s="953"/>
      <c r="AZ53" s="953"/>
      <c r="BA53" s="1101"/>
    </row>
    <row r="54" spans="1:53" ht="33.75">
      <c r="A54" s="987">
        <v>1</v>
      </c>
      <c r="B54" s="1203" t="s">
        <v>1301</v>
      </c>
      <c r="C54" s="1224"/>
      <c r="D54" s="1224" t="s">
        <v>1581</v>
      </c>
      <c r="E54" s="1101"/>
      <c r="F54" s="1101"/>
      <c r="G54" s="1101"/>
      <c r="H54" s="1101"/>
      <c r="I54" s="1101"/>
      <c r="J54" s="1101"/>
      <c r="K54" s="1101"/>
      <c r="L54" s="1225" t="s">
        <v>568</v>
      </c>
      <c r="M54" s="1233" t="s">
        <v>569</v>
      </c>
      <c r="N54" s="1227" t="s">
        <v>351</v>
      </c>
      <c r="O54" s="1238">
        <v>0</v>
      </c>
      <c r="P54" s="1238">
        <v>0</v>
      </c>
      <c r="Q54" s="1238">
        <v>0</v>
      </c>
      <c r="R54" s="1230">
        <v>0</v>
      </c>
      <c r="S54" s="1238">
        <v>0</v>
      </c>
      <c r="T54" s="1238">
        <v>0</v>
      </c>
      <c r="U54" s="403"/>
      <c r="V54" s="403"/>
      <c r="W54" s="403"/>
      <c r="X54" s="403"/>
      <c r="Y54" s="403"/>
      <c r="Z54" s="403"/>
      <c r="AA54" s="403"/>
      <c r="AB54" s="403"/>
      <c r="AC54" s="403"/>
      <c r="AD54" s="1238">
        <v>0</v>
      </c>
      <c r="AE54" s="403"/>
      <c r="AF54" s="403"/>
      <c r="AG54" s="403"/>
      <c r="AH54" s="403"/>
      <c r="AI54" s="403"/>
      <c r="AJ54" s="403"/>
      <c r="AK54" s="403"/>
      <c r="AL54" s="403"/>
      <c r="AM54" s="403"/>
      <c r="AN54" s="1230">
        <v>0</v>
      </c>
      <c r="AO54" s="403"/>
      <c r="AP54" s="403"/>
      <c r="AQ54" s="403"/>
      <c r="AR54" s="403"/>
      <c r="AS54" s="403"/>
      <c r="AT54" s="403"/>
      <c r="AU54" s="403"/>
      <c r="AV54" s="403"/>
      <c r="AW54" s="403"/>
      <c r="AX54" s="953"/>
      <c r="AY54" s="953"/>
      <c r="AZ54" s="953"/>
      <c r="BA54" s="1101"/>
    </row>
    <row r="55" spans="1:53" ht="15">
      <c r="A55" s="987">
        <v>1</v>
      </c>
      <c r="B55" s="1203" t="s">
        <v>1303</v>
      </c>
      <c r="C55" s="1224"/>
      <c r="D55" s="1224" t="s">
        <v>1582</v>
      </c>
      <c r="E55" s="1101"/>
      <c r="F55" s="1101"/>
      <c r="G55" s="1101"/>
      <c r="H55" s="1101"/>
      <c r="I55" s="1101"/>
      <c r="J55" s="1101"/>
      <c r="K55" s="1101"/>
      <c r="L55" s="1225" t="s">
        <v>570</v>
      </c>
      <c r="M55" s="1233" t="s">
        <v>571</v>
      </c>
      <c r="N55" s="1227" t="s">
        <v>351</v>
      </c>
      <c r="O55" s="1238">
        <v>0</v>
      </c>
      <c r="P55" s="1238">
        <v>0</v>
      </c>
      <c r="Q55" s="1238">
        <v>0</v>
      </c>
      <c r="R55" s="1230">
        <v>0</v>
      </c>
      <c r="S55" s="1238">
        <v>0</v>
      </c>
      <c r="T55" s="1238">
        <v>0</v>
      </c>
      <c r="U55" s="403"/>
      <c r="V55" s="403"/>
      <c r="W55" s="403"/>
      <c r="X55" s="403"/>
      <c r="Y55" s="403"/>
      <c r="Z55" s="403"/>
      <c r="AA55" s="403"/>
      <c r="AB55" s="403"/>
      <c r="AC55" s="403"/>
      <c r="AD55" s="1238">
        <v>0</v>
      </c>
      <c r="AE55" s="403"/>
      <c r="AF55" s="403"/>
      <c r="AG55" s="403"/>
      <c r="AH55" s="403"/>
      <c r="AI55" s="403"/>
      <c r="AJ55" s="403"/>
      <c r="AK55" s="403"/>
      <c r="AL55" s="403"/>
      <c r="AM55" s="403"/>
      <c r="AN55" s="1230">
        <v>0</v>
      </c>
      <c r="AO55" s="403"/>
      <c r="AP55" s="403"/>
      <c r="AQ55" s="403"/>
      <c r="AR55" s="403"/>
      <c r="AS55" s="403"/>
      <c r="AT55" s="403"/>
      <c r="AU55" s="403"/>
      <c r="AV55" s="403"/>
      <c r="AW55" s="403"/>
      <c r="AX55" s="953"/>
      <c r="AY55" s="953"/>
      <c r="AZ55" s="953"/>
      <c r="BA55" s="1101"/>
    </row>
    <row r="56" spans="1:53" ht="15">
      <c r="A56" s="987">
        <v>1</v>
      </c>
      <c r="B56" s="1203" t="s">
        <v>1305</v>
      </c>
      <c r="C56" s="1224"/>
      <c r="D56" s="1224" t="s">
        <v>1652</v>
      </c>
      <c r="E56" s="1101"/>
      <c r="F56" s="1101"/>
      <c r="G56" s="1101"/>
      <c r="H56" s="1101"/>
      <c r="I56" s="1101"/>
      <c r="J56" s="1101"/>
      <c r="K56" s="1101"/>
      <c r="L56" s="1225" t="s">
        <v>572</v>
      </c>
      <c r="M56" s="1233" t="s">
        <v>573</v>
      </c>
      <c r="N56" s="1227" t="s">
        <v>351</v>
      </c>
      <c r="O56" s="1238">
        <v>0</v>
      </c>
      <c r="P56" s="1238">
        <v>0</v>
      </c>
      <c r="Q56" s="1238">
        <v>0</v>
      </c>
      <c r="R56" s="1230">
        <v>0</v>
      </c>
      <c r="S56" s="1238">
        <v>0</v>
      </c>
      <c r="T56" s="1238">
        <v>0</v>
      </c>
      <c r="U56" s="403"/>
      <c r="V56" s="403"/>
      <c r="W56" s="403"/>
      <c r="X56" s="403"/>
      <c r="Y56" s="403"/>
      <c r="Z56" s="403"/>
      <c r="AA56" s="403"/>
      <c r="AB56" s="403"/>
      <c r="AC56" s="403"/>
      <c r="AD56" s="1238">
        <v>0</v>
      </c>
      <c r="AE56" s="403"/>
      <c r="AF56" s="403"/>
      <c r="AG56" s="403"/>
      <c r="AH56" s="403"/>
      <c r="AI56" s="403"/>
      <c r="AJ56" s="403"/>
      <c r="AK56" s="403"/>
      <c r="AL56" s="403"/>
      <c r="AM56" s="403"/>
      <c r="AN56" s="1230">
        <v>0</v>
      </c>
      <c r="AO56" s="403"/>
      <c r="AP56" s="403"/>
      <c r="AQ56" s="403"/>
      <c r="AR56" s="403"/>
      <c r="AS56" s="403"/>
      <c r="AT56" s="403"/>
      <c r="AU56" s="403"/>
      <c r="AV56" s="403"/>
      <c r="AW56" s="403"/>
      <c r="AX56" s="953"/>
      <c r="AY56" s="953"/>
      <c r="AZ56" s="953"/>
      <c r="BA56" s="1101"/>
    </row>
    <row r="57" spans="1:53" ht="15">
      <c r="A57" s="987">
        <v>1</v>
      </c>
      <c r="B57" s="1203" t="s">
        <v>1307</v>
      </c>
      <c r="C57" s="1224"/>
      <c r="D57" s="1224" t="s">
        <v>1653</v>
      </c>
      <c r="E57" s="1101"/>
      <c r="F57" s="1101"/>
      <c r="G57" s="1101"/>
      <c r="H57" s="1101"/>
      <c r="I57" s="1101"/>
      <c r="J57" s="1101"/>
      <c r="K57" s="1101"/>
      <c r="L57" s="1225" t="s">
        <v>574</v>
      </c>
      <c r="M57" s="1233" t="s">
        <v>575</v>
      </c>
      <c r="N57" s="1227" t="s">
        <v>351</v>
      </c>
      <c r="O57" s="1238">
        <v>0</v>
      </c>
      <c r="P57" s="1238">
        <v>0</v>
      </c>
      <c r="Q57" s="1238">
        <v>0</v>
      </c>
      <c r="R57" s="1230">
        <v>0</v>
      </c>
      <c r="S57" s="1238">
        <v>0</v>
      </c>
      <c r="T57" s="1238">
        <v>0</v>
      </c>
      <c r="U57" s="403"/>
      <c r="V57" s="403"/>
      <c r="W57" s="403"/>
      <c r="X57" s="403"/>
      <c r="Y57" s="403"/>
      <c r="Z57" s="403"/>
      <c r="AA57" s="403"/>
      <c r="AB57" s="403"/>
      <c r="AC57" s="403"/>
      <c r="AD57" s="1238">
        <v>0</v>
      </c>
      <c r="AE57" s="403"/>
      <c r="AF57" s="403"/>
      <c r="AG57" s="403"/>
      <c r="AH57" s="403"/>
      <c r="AI57" s="403"/>
      <c r="AJ57" s="403"/>
      <c r="AK57" s="403"/>
      <c r="AL57" s="403"/>
      <c r="AM57" s="403"/>
      <c r="AN57" s="1230">
        <v>0</v>
      </c>
      <c r="AO57" s="403"/>
      <c r="AP57" s="403"/>
      <c r="AQ57" s="403"/>
      <c r="AR57" s="403"/>
      <c r="AS57" s="403"/>
      <c r="AT57" s="403"/>
      <c r="AU57" s="403"/>
      <c r="AV57" s="403"/>
      <c r="AW57" s="403"/>
      <c r="AX57" s="953"/>
      <c r="AY57" s="953"/>
      <c r="AZ57" s="953"/>
      <c r="BA57" s="1101"/>
    </row>
    <row r="58" spans="1:53" ht="15">
      <c r="A58" s="987">
        <v>1</v>
      </c>
      <c r="B58" s="1203" t="s">
        <v>1309</v>
      </c>
      <c r="C58" s="1224"/>
      <c r="D58" s="1224" t="s">
        <v>1654</v>
      </c>
      <c r="E58" s="1101"/>
      <c r="F58" s="1101"/>
      <c r="G58" s="1101"/>
      <c r="H58" s="1101"/>
      <c r="I58" s="1101"/>
      <c r="J58" s="1101"/>
      <c r="K58" s="1101"/>
      <c r="L58" s="1225" t="s">
        <v>576</v>
      </c>
      <c r="M58" s="1233" t="s">
        <v>577</v>
      </c>
      <c r="N58" s="1227" t="s">
        <v>351</v>
      </c>
      <c r="O58" s="1238">
        <v>0</v>
      </c>
      <c r="P58" s="1238">
        <v>0</v>
      </c>
      <c r="Q58" s="1238">
        <v>0</v>
      </c>
      <c r="R58" s="1230">
        <v>0</v>
      </c>
      <c r="S58" s="1238">
        <v>0</v>
      </c>
      <c r="T58" s="1238">
        <v>0</v>
      </c>
      <c r="U58" s="403"/>
      <c r="V58" s="403"/>
      <c r="W58" s="403"/>
      <c r="X58" s="403"/>
      <c r="Y58" s="403"/>
      <c r="Z58" s="403"/>
      <c r="AA58" s="403"/>
      <c r="AB58" s="403"/>
      <c r="AC58" s="403"/>
      <c r="AD58" s="1238">
        <v>0</v>
      </c>
      <c r="AE58" s="403"/>
      <c r="AF58" s="403"/>
      <c r="AG58" s="403"/>
      <c r="AH58" s="403"/>
      <c r="AI58" s="403"/>
      <c r="AJ58" s="403"/>
      <c r="AK58" s="403"/>
      <c r="AL58" s="403"/>
      <c r="AM58" s="403"/>
      <c r="AN58" s="1230">
        <v>0</v>
      </c>
      <c r="AO58" s="403"/>
      <c r="AP58" s="403"/>
      <c r="AQ58" s="403"/>
      <c r="AR58" s="403"/>
      <c r="AS58" s="403"/>
      <c r="AT58" s="403"/>
      <c r="AU58" s="403"/>
      <c r="AV58" s="403"/>
      <c r="AW58" s="403"/>
      <c r="AX58" s="953"/>
      <c r="AY58" s="953"/>
      <c r="AZ58" s="953"/>
      <c r="BA58" s="1101"/>
    </row>
    <row r="59" spans="1:53" ht="15">
      <c r="A59" s="987">
        <v>1</v>
      </c>
      <c r="B59" s="1203" t="s">
        <v>1311</v>
      </c>
      <c r="C59" s="1224"/>
      <c r="D59" s="1224" t="s">
        <v>1655</v>
      </c>
      <c r="E59" s="1101"/>
      <c r="F59" s="1101"/>
      <c r="G59" s="1101"/>
      <c r="H59" s="1101"/>
      <c r="I59" s="1101"/>
      <c r="J59" s="1101"/>
      <c r="K59" s="1101"/>
      <c r="L59" s="1225" t="s">
        <v>1366</v>
      </c>
      <c r="M59" s="1237" t="s">
        <v>578</v>
      </c>
      <c r="N59" s="1227" t="s">
        <v>351</v>
      </c>
      <c r="O59" s="1238">
        <v>0</v>
      </c>
      <c r="P59" s="1238">
        <v>0</v>
      </c>
      <c r="Q59" s="1238">
        <v>0</v>
      </c>
      <c r="R59" s="1230">
        <v>0</v>
      </c>
      <c r="S59" s="1238">
        <v>0</v>
      </c>
      <c r="T59" s="1238">
        <v>0</v>
      </c>
      <c r="U59" s="403"/>
      <c r="V59" s="403"/>
      <c r="W59" s="403"/>
      <c r="X59" s="403"/>
      <c r="Y59" s="403"/>
      <c r="Z59" s="403"/>
      <c r="AA59" s="403"/>
      <c r="AB59" s="403"/>
      <c r="AC59" s="403"/>
      <c r="AD59" s="1238">
        <v>0</v>
      </c>
      <c r="AE59" s="403"/>
      <c r="AF59" s="403"/>
      <c r="AG59" s="403"/>
      <c r="AH59" s="403"/>
      <c r="AI59" s="403"/>
      <c r="AJ59" s="403"/>
      <c r="AK59" s="403"/>
      <c r="AL59" s="403"/>
      <c r="AM59" s="403"/>
      <c r="AN59" s="1230">
        <v>0</v>
      </c>
      <c r="AO59" s="403"/>
      <c r="AP59" s="403"/>
      <c r="AQ59" s="403"/>
      <c r="AR59" s="403"/>
      <c r="AS59" s="403"/>
      <c r="AT59" s="403"/>
      <c r="AU59" s="403"/>
      <c r="AV59" s="403"/>
      <c r="AW59" s="403"/>
      <c r="AX59" s="953"/>
      <c r="AY59" s="953"/>
      <c r="AZ59" s="953"/>
      <c r="BA59" s="1101"/>
    </row>
    <row r="60" spans="1:53" ht="15">
      <c r="A60" s="987">
        <v>1</v>
      </c>
      <c r="B60" s="1203" t="s">
        <v>1313</v>
      </c>
      <c r="C60" s="1224"/>
      <c r="D60" s="1224" t="s">
        <v>1656</v>
      </c>
      <c r="E60" s="1101"/>
      <c r="F60" s="1101"/>
      <c r="G60" s="1101"/>
      <c r="H60" s="1101"/>
      <c r="I60" s="1101"/>
      <c r="J60" s="1101"/>
      <c r="K60" s="1101"/>
      <c r="L60" s="1225" t="s">
        <v>1367</v>
      </c>
      <c r="M60" s="1237" t="s">
        <v>579</v>
      </c>
      <c r="N60" s="1227" t="s">
        <v>351</v>
      </c>
      <c r="O60" s="1238">
        <v>0</v>
      </c>
      <c r="P60" s="1238">
        <v>0</v>
      </c>
      <c r="Q60" s="1238">
        <v>0</v>
      </c>
      <c r="R60" s="1230">
        <v>0</v>
      </c>
      <c r="S60" s="1238">
        <v>0</v>
      </c>
      <c r="T60" s="1238">
        <v>0</v>
      </c>
      <c r="U60" s="403"/>
      <c r="V60" s="403"/>
      <c r="W60" s="403"/>
      <c r="X60" s="403"/>
      <c r="Y60" s="403"/>
      <c r="Z60" s="403"/>
      <c r="AA60" s="403"/>
      <c r="AB60" s="403"/>
      <c r="AC60" s="403"/>
      <c r="AD60" s="1238">
        <v>0</v>
      </c>
      <c r="AE60" s="403"/>
      <c r="AF60" s="403"/>
      <c r="AG60" s="403"/>
      <c r="AH60" s="403"/>
      <c r="AI60" s="403"/>
      <c r="AJ60" s="403"/>
      <c r="AK60" s="403"/>
      <c r="AL60" s="403"/>
      <c r="AM60" s="403"/>
      <c r="AN60" s="1230">
        <v>0</v>
      </c>
      <c r="AO60" s="403"/>
      <c r="AP60" s="403"/>
      <c r="AQ60" s="403"/>
      <c r="AR60" s="403"/>
      <c r="AS60" s="403"/>
      <c r="AT60" s="403"/>
      <c r="AU60" s="403"/>
      <c r="AV60" s="403"/>
      <c r="AW60" s="403"/>
      <c r="AX60" s="953"/>
      <c r="AY60" s="953"/>
      <c r="AZ60" s="953"/>
      <c r="BA60" s="1101"/>
    </row>
    <row r="61" spans="1:53" ht="11.25">
      <c r="A61" s="987">
        <v>1</v>
      </c>
      <c r="B61" s="1101" t="s">
        <v>1460</v>
      </c>
      <c r="C61" s="1224"/>
      <c r="D61" s="1224" t="s">
        <v>1657</v>
      </c>
      <c r="E61" s="1101"/>
      <c r="F61" s="1101"/>
      <c r="G61" s="1101"/>
      <c r="H61" s="1101"/>
      <c r="I61" s="1101"/>
      <c r="J61" s="1101"/>
      <c r="K61" s="1101"/>
      <c r="L61" s="1225" t="s">
        <v>1462</v>
      </c>
      <c r="M61" s="1235" t="s">
        <v>1461</v>
      </c>
      <c r="N61" s="1227" t="s">
        <v>351</v>
      </c>
      <c r="O61" s="1238">
        <v>0</v>
      </c>
      <c r="P61" s="1238">
        <v>0</v>
      </c>
      <c r="Q61" s="1238">
        <v>0</v>
      </c>
      <c r="R61" s="1230">
        <v>0</v>
      </c>
      <c r="S61" s="1238">
        <v>0</v>
      </c>
      <c r="T61" s="1238">
        <v>0</v>
      </c>
      <c r="U61" s="403"/>
      <c r="V61" s="403"/>
      <c r="W61" s="403"/>
      <c r="X61" s="403"/>
      <c r="Y61" s="403"/>
      <c r="Z61" s="403"/>
      <c r="AA61" s="403"/>
      <c r="AB61" s="403"/>
      <c r="AC61" s="403"/>
      <c r="AD61" s="1238">
        <v>0</v>
      </c>
      <c r="AE61" s="403"/>
      <c r="AF61" s="403"/>
      <c r="AG61" s="403"/>
      <c r="AH61" s="403"/>
      <c r="AI61" s="403"/>
      <c r="AJ61" s="403"/>
      <c r="AK61" s="403"/>
      <c r="AL61" s="403"/>
      <c r="AM61" s="403"/>
      <c r="AN61" s="1230">
        <v>0</v>
      </c>
      <c r="AO61" s="403"/>
      <c r="AP61" s="403"/>
      <c r="AQ61" s="403"/>
      <c r="AR61" s="403"/>
      <c r="AS61" s="403"/>
      <c r="AT61" s="403"/>
      <c r="AU61" s="403"/>
      <c r="AV61" s="403"/>
      <c r="AW61" s="403"/>
      <c r="AX61" s="953"/>
      <c r="AY61" s="953"/>
      <c r="AZ61" s="953"/>
      <c r="BA61" s="1101"/>
    </row>
    <row r="62" spans="1:53" ht="22.5">
      <c r="A62" s="987">
        <v>1</v>
      </c>
      <c r="B62" s="1101"/>
      <c r="C62" s="1224"/>
      <c r="D62" s="1224" t="s">
        <v>1551</v>
      </c>
      <c r="E62" s="1101"/>
      <c r="F62" s="1101"/>
      <c r="G62" s="1101"/>
      <c r="H62" s="1101"/>
      <c r="I62" s="1101"/>
      <c r="J62" s="1101"/>
      <c r="K62" s="1101"/>
      <c r="L62" s="1225" t="s">
        <v>363</v>
      </c>
      <c r="M62" s="1226" t="s">
        <v>1379</v>
      </c>
      <c r="N62" s="1227" t="s">
        <v>351</v>
      </c>
      <c r="O62" s="1238">
        <v>0</v>
      </c>
      <c r="P62" s="1238">
        <v>0</v>
      </c>
      <c r="Q62" s="1238">
        <v>0</v>
      </c>
      <c r="R62" s="1230">
        <v>0</v>
      </c>
      <c r="S62" s="1238">
        <v>0</v>
      </c>
      <c r="T62" s="1238">
        <v>0</v>
      </c>
      <c r="U62" s="403"/>
      <c r="V62" s="403"/>
      <c r="W62" s="403"/>
      <c r="X62" s="403"/>
      <c r="Y62" s="403"/>
      <c r="Z62" s="403"/>
      <c r="AA62" s="403"/>
      <c r="AB62" s="403"/>
      <c r="AC62" s="403"/>
      <c r="AD62" s="1238">
        <v>0</v>
      </c>
      <c r="AE62" s="403"/>
      <c r="AF62" s="403"/>
      <c r="AG62" s="403"/>
      <c r="AH62" s="403"/>
      <c r="AI62" s="403"/>
      <c r="AJ62" s="403"/>
      <c r="AK62" s="403"/>
      <c r="AL62" s="403"/>
      <c r="AM62" s="403"/>
      <c r="AN62" s="1230">
        <v>0</v>
      </c>
      <c r="AO62" s="403"/>
      <c r="AP62" s="403"/>
      <c r="AQ62" s="403"/>
      <c r="AR62" s="403"/>
      <c r="AS62" s="403"/>
      <c r="AT62" s="403"/>
      <c r="AU62" s="403"/>
      <c r="AV62" s="403"/>
      <c r="AW62" s="403"/>
      <c r="AX62" s="953"/>
      <c r="AY62" s="953"/>
      <c r="AZ62" s="953"/>
      <c r="BA62" s="1101"/>
    </row>
    <row r="63" spans="1:53" ht="11.25">
      <c r="A63" s="987">
        <v>1</v>
      </c>
      <c r="B63" s="1101"/>
      <c r="C63" s="1224"/>
      <c r="D63" s="1224" t="s">
        <v>1658</v>
      </c>
      <c r="E63" s="1101"/>
      <c r="F63" s="1101"/>
      <c r="G63" s="1101"/>
      <c r="H63" s="1101"/>
      <c r="I63" s="1101"/>
      <c r="J63" s="1101"/>
      <c r="K63" s="1101"/>
      <c r="L63" s="1225" t="s">
        <v>1199</v>
      </c>
      <c r="M63" s="1226" t="s">
        <v>1200</v>
      </c>
      <c r="N63" s="1227" t="s">
        <v>351</v>
      </c>
      <c r="O63" s="989"/>
      <c r="P63" s="989"/>
      <c r="Q63" s="989"/>
      <c r="R63" s="1230">
        <v>0</v>
      </c>
      <c r="S63" s="989"/>
      <c r="T63" s="989"/>
      <c r="U63" s="403"/>
      <c r="V63" s="403"/>
      <c r="W63" s="403"/>
      <c r="X63" s="403"/>
      <c r="Y63" s="403"/>
      <c r="Z63" s="403"/>
      <c r="AA63" s="403"/>
      <c r="AB63" s="403"/>
      <c r="AC63" s="403"/>
      <c r="AD63" s="989"/>
      <c r="AE63" s="403"/>
      <c r="AF63" s="403"/>
      <c r="AG63" s="403"/>
      <c r="AH63" s="403"/>
      <c r="AI63" s="403"/>
      <c r="AJ63" s="403"/>
      <c r="AK63" s="403"/>
      <c r="AL63" s="403"/>
      <c r="AM63" s="403"/>
      <c r="AN63" s="1230">
        <v>0</v>
      </c>
      <c r="AO63" s="403"/>
      <c r="AP63" s="403"/>
      <c r="AQ63" s="403"/>
      <c r="AR63" s="403"/>
      <c r="AS63" s="403"/>
      <c r="AT63" s="403"/>
      <c r="AU63" s="403"/>
      <c r="AV63" s="403"/>
      <c r="AW63" s="403"/>
      <c r="AX63" s="953"/>
      <c r="AY63" s="953"/>
      <c r="AZ63" s="953"/>
      <c r="BA63" s="1101"/>
    </row>
    <row r="64" spans="1:53" s="109" customFormat="1" ht="11.25">
      <c r="A64" s="987">
        <v>1</v>
      </c>
      <c r="B64" s="1240"/>
      <c r="C64" s="1224"/>
      <c r="D64" s="1224" t="s">
        <v>1659</v>
      </c>
      <c r="E64" s="1240"/>
      <c r="F64" s="1240"/>
      <c r="G64" s="1240"/>
      <c r="H64" s="1240"/>
      <c r="I64" s="1240"/>
      <c r="J64" s="1240"/>
      <c r="K64" s="1240"/>
      <c r="L64" s="1241" t="s">
        <v>1382</v>
      </c>
      <c r="M64" s="1242" t="s">
        <v>1384</v>
      </c>
      <c r="N64" s="1243" t="s">
        <v>351</v>
      </c>
      <c r="O64" s="548">
        <v>0</v>
      </c>
      <c r="P64" s="548">
        <v>0</v>
      </c>
      <c r="Q64" s="548">
        <v>0</v>
      </c>
      <c r="R64" s="1221">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21">
        <v>0</v>
      </c>
      <c r="AO64" s="548"/>
      <c r="AP64" s="548"/>
      <c r="AQ64" s="548"/>
      <c r="AR64" s="548"/>
      <c r="AS64" s="548"/>
      <c r="AT64" s="548"/>
      <c r="AU64" s="548"/>
      <c r="AV64" s="548"/>
      <c r="AW64" s="548"/>
      <c r="AX64" s="1232"/>
      <c r="AY64" s="1232"/>
      <c r="AZ64" s="1232"/>
      <c r="BA64" s="1240"/>
    </row>
    <row r="65" spans="1:53" s="555" customFormat="1" ht="11.25">
      <c r="A65" s="987">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87">
        <v>1</v>
      </c>
      <c r="B66" s="1240"/>
      <c r="C66" s="1101"/>
      <c r="D66" s="1101" t="s">
        <v>1481</v>
      </c>
      <c r="E66" s="1240"/>
      <c r="F66" s="1240"/>
      <c r="G66" s="1240"/>
      <c r="H66" s="1240"/>
      <c r="I66" s="1240"/>
      <c r="J66" s="1240"/>
      <c r="K66" s="1240"/>
      <c r="L66" s="1218" t="s">
        <v>102</v>
      </c>
      <c r="M66" s="1219" t="s">
        <v>580</v>
      </c>
      <c r="N66" s="1220" t="s">
        <v>351</v>
      </c>
      <c r="O66" s="1221">
        <v>18</v>
      </c>
      <c r="P66" s="1221">
        <v>34.200000000000003</v>
      </c>
      <c r="Q66" s="1221">
        <v>28.7</v>
      </c>
      <c r="R66" s="1221">
        <v>-5.5000000000000036</v>
      </c>
      <c r="S66" s="1221">
        <v>16.393000000000001</v>
      </c>
      <c r="T66" s="1221">
        <v>38.6</v>
      </c>
      <c r="U66" s="1221">
        <v>38.6</v>
      </c>
      <c r="V66" s="1221">
        <v>38.6</v>
      </c>
      <c r="W66" s="1221">
        <v>38.6</v>
      </c>
      <c r="X66" s="1221">
        <v>38.6</v>
      </c>
      <c r="Y66" s="1221">
        <v>3</v>
      </c>
      <c r="Z66" s="1221">
        <v>3</v>
      </c>
      <c r="AA66" s="1221">
        <v>3</v>
      </c>
      <c r="AB66" s="1221">
        <v>3</v>
      </c>
      <c r="AC66" s="1221">
        <v>3</v>
      </c>
      <c r="AD66" s="1221">
        <v>28</v>
      </c>
      <c r="AE66" s="1221">
        <v>28</v>
      </c>
      <c r="AF66" s="1221">
        <v>28</v>
      </c>
      <c r="AG66" s="1221">
        <v>28</v>
      </c>
      <c r="AH66" s="1221">
        <v>28</v>
      </c>
      <c r="AI66" s="1221">
        <v>0</v>
      </c>
      <c r="AJ66" s="1221">
        <v>0</v>
      </c>
      <c r="AK66" s="1221">
        <v>0</v>
      </c>
      <c r="AL66" s="1221">
        <v>0</v>
      </c>
      <c r="AM66" s="1221">
        <v>0</v>
      </c>
      <c r="AN66" s="1221">
        <v>70.804611724516548</v>
      </c>
      <c r="AO66" s="1221">
        <v>0</v>
      </c>
      <c r="AP66" s="1221">
        <v>0</v>
      </c>
      <c r="AQ66" s="1221">
        <v>0</v>
      </c>
      <c r="AR66" s="1221">
        <v>0</v>
      </c>
      <c r="AS66" s="1221">
        <v>-100</v>
      </c>
      <c r="AT66" s="1221">
        <v>0</v>
      </c>
      <c r="AU66" s="1221">
        <v>0</v>
      </c>
      <c r="AV66" s="1221">
        <v>0</v>
      </c>
      <c r="AW66" s="1221">
        <v>0</v>
      </c>
      <c r="AX66" s="953"/>
      <c r="AY66" s="953"/>
      <c r="AZ66" s="953"/>
      <c r="BA66" s="1223"/>
    </row>
    <row r="67" spans="1:53" s="109" customFormat="1" ht="22.5">
      <c r="A67" s="987">
        <v>1</v>
      </c>
      <c r="B67" s="1240"/>
      <c r="C67" s="1101"/>
      <c r="D67" s="1101" t="s">
        <v>1492</v>
      </c>
      <c r="E67" s="1240"/>
      <c r="F67" s="1240"/>
      <c r="G67" s="1240"/>
      <c r="H67" s="1240"/>
      <c r="I67" s="1240"/>
      <c r="J67" s="1240"/>
      <c r="K67" s="1240"/>
      <c r="L67" s="1241" t="s">
        <v>17</v>
      </c>
      <c r="M67" s="1242" t="s">
        <v>581</v>
      </c>
      <c r="N67" s="1243" t="s">
        <v>351</v>
      </c>
      <c r="O67" s="1221">
        <v>0</v>
      </c>
      <c r="P67" s="1221">
        <v>0</v>
      </c>
      <c r="Q67" s="1221">
        <v>0</v>
      </c>
      <c r="R67" s="1221">
        <v>0</v>
      </c>
      <c r="S67" s="1221">
        <v>0</v>
      </c>
      <c r="T67" s="1221">
        <v>0</v>
      </c>
      <c r="U67" s="1221">
        <v>0</v>
      </c>
      <c r="V67" s="1221">
        <v>0</v>
      </c>
      <c r="W67" s="1221">
        <v>0</v>
      </c>
      <c r="X67" s="1221">
        <v>0</v>
      </c>
      <c r="Y67" s="1221">
        <v>0</v>
      </c>
      <c r="Z67" s="1221">
        <v>0</v>
      </c>
      <c r="AA67" s="1221">
        <v>0</v>
      </c>
      <c r="AB67" s="1221">
        <v>0</v>
      </c>
      <c r="AC67" s="1221">
        <v>0</v>
      </c>
      <c r="AD67" s="1221">
        <v>0</v>
      </c>
      <c r="AE67" s="1221">
        <v>0</v>
      </c>
      <c r="AF67" s="1221">
        <v>0</v>
      </c>
      <c r="AG67" s="1221">
        <v>0</v>
      </c>
      <c r="AH67" s="1221">
        <v>0</v>
      </c>
      <c r="AI67" s="1221">
        <v>0</v>
      </c>
      <c r="AJ67" s="1221">
        <v>0</v>
      </c>
      <c r="AK67" s="1221">
        <v>0</v>
      </c>
      <c r="AL67" s="1221">
        <v>0</v>
      </c>
      <c r="AM67" s="1221">
        <v>0</v>
      </c>
      <c r="AN67" s="1221">
        <v>0</v>
      </c>
      <c r="AO67" s="1221">
        <v>0</v>
      </c>
      <c r="AP67" s="1221">
        <v>0</v>
      </c>
      <c r="AQ67" s="1221">
        <v>0</v>
      </c>
      <c r="AR67" s="1221">
        <v>0</v>
      </c>
      <c r="AS67" s="1221">
        <v>0</v>
      </c>
      <c r="AT67" s="1221">
        <v>0</v>
      </c>
      <c r="AU67" s="1221">
        <v>0</v>
      </c>
      <c r="AV67" s="1221">
        <v>0</v>
      </c>
      <c r="AW67" s="1221">
        <v>0</v>
      </c>
      <c r="AX67" s="1232"/>
      <c r="AY67" s="1232"/>
      <c r="AZ67" s="1232"/>
      <c r="BA67" s="1240"/>
    </row>
    <row r="68" spans="1:53" ht="11.25">
      <c r="A68" s="987">
        <v>1</v>
      </c>
      <c r="B68" s="1101" t="s">
        <v>407</v>
      </c>
      <c r="C68" s="1101"/>
      <c r="D68" s="1101" t="s">
        <v>1604</v>
      </c>
      <c r="E68" s="1101"/>
      <c r="F68" s="1101"/>
      <c r="G68" s="1101"/>
      <c r="H68" s="1101"/>
      <c r="I68" s="1101"/>
      <c r="J68" s="1101"/>
      <c r="K68" s="1101"/>
      <c r="L68" s="1225" t="s">
        <v>136</v>
      </c>
      <c r="M68" s="1233" t="s">
        <v>582</v>
      </c>
      <c r="N68" s="1227" t="s">
        <v>351</v>
      </c>
      <c r="O68" s="403">
        <v>0</v>
      </c>
      <c r="P68" s="403">
        <v>0</v>
      </c>
      <c r="Q68" s="403">
        <v>0</v>
      </c>
      <c r="R68" s="1230">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30">
        <v>0</v>
      </c>
      <c r="AO68" s="1230">
        <v>0</v>
      </c>
      <c r="AP68" s="1230">
        <v>0</v>
      </c>
      <c r="AQ68" s="1230">
        <v>0</v>
      </c>
      <c r="AR68" s="1230">
        <v>0</v>
      </c>
      <c r="AS68" s="1230">
        <v>0</v>
      </c>
      <c r="AT68" s="1230">
        <v>0</v>
      </c>
      <c r="AU68" s="1230">
        <v>0</v>
      </c>
      <c r="AV68" s="1230">
        <v>0</v>
      </c>
      <c r="AW68" s="1230">
        <v>0</v>
      </c>
      <c r="AX68" s="953"/>
      <c r="AY68" s="953"/>
      <c r="AZ68" s="953"/>
      <c r="BA68" s="1101"/>
    </row>
    <row r="69" spans="1:53" ht="11.25">
      <c r="A69" s="987">
        <v>1</v>
      </c>
      <c r="B69" s="1101" t="s">
        <v>408</v>
      </c>
      <c r="C69" s="1101"/>
      <c r="D69" s="1101" t="s">
        <v>1605</v>
      </c>
      <c r="E69" s="1101"/>
      <c r="F69" s="1101"/>
      <c r="G69" s="1101"/>
      <c r="H69" s="1101"/>
      <c r="I69" s="1101"/>
      <c r="J69" s="1101"/>
      <c r="K69" s="1101"/>
      <c r="L69" s="1225" t="s">
        <v>583</v>
      </c>
      <c r="M69" s="1233" t="s">
        <v>584</v>
      </c>
      <c r="N69" s="1227" t="s">
        <v>351</v>
      </c>
      <c r="O69" s="403">
        <v>0</v>
      </c>
      <c r="P69" s="403">
        <v>0</v>
      </c>
      <c r="Q69" s="403">
        <v>0</v>
      </c>
      <c r="R69" s="1230">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30">
        <v>0</v>
      </c>
      <c r="AO69" s="1230">
        <v>0</v>
      </c>
      <c r="AP69" s="1230">
        <v>0</v>
      </c>
      <c r="AQ69" s="1230">
        <v>0</v>
      </c>
      <c r="AR69" s="1230">
        <v>0</v>
      </c>
      <c r="AS69" s="1230">
        <v>0</v>
      </c>
      <c r="AT69" s="1230">
        <v>0</v>
      </c>
      <c r="AU69" s="1230">
        <v>0</v>
      </c>
      <c r="AV69" s="1230">
        <v>0</v>
      </c>
      <c r="AW69" s="1230">
        <v>0</v>
      </c>
      <c r="AX69" s="953"/>
      <c r="AY69" s="953"/>
      <c r="AZ69" s="953"/>
      <c r="BA69" s="1101"/>
    </row>
    <row r="70" spans="1:53" ht="11.25">
      <c r="A70" s="987">
        <v>1</v>
      </c>
      <c r="B70" s="1101" t="s">
        <v>403</v>
      </c>
      <c r="C70" s="1101"/>
      <c r="D70" s="1101" t="s">
        <v>1660</v>
      </c>
      <c r="E70" s="1101"/>
      <c r="F70" s="1101"/>
      <c r="G70" s="1101"/>
      <c r="H70" s="1101"/>
      <c r="I70" s="1101"/>
      <c r="J70" s="1101"/>
      <c r="K70" s="1101"/>
      <c r="L70" s="1225" t="s">
        <v>585</v>
      </c>
      <c r="M70" s="1233" t="s">
        <v>586</v>
      </c>
      <c r="N70" s="1227" t="s">
        <v>351</v>
      </c>
      <c r="O70" s="403">
        <v>0</v>
      </c>
      <c r="P70" s="403">
        <v>0</v>
      </c>
      <c r="Q70" s="403">
        <v>0</v>
      </c>
      <c r="R70" s="1230">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30">
        <v>0</v>
      </c>
      <c r="AO70" s="1230">
        <v>0</v>
      </c>
      <c r="AP70" s="1230">
        <v>0</v>
      </c>
      <c r="AQ70" s="1230">
        <v>0</v>
      </c>
      <c r="AR70" s="1230">
        <v>0</v>
      </c>
      <c r="AS70" s="1230">
        <v>0</v>
      </c>
      <c r="AT70" s="1230">
        <v>0</v>
      </c>
      <c r="AU70" s="1230">
        <v>0</v>
      </c>
      <c r="AV70" s="1230">
        <v>0</v>
      </c>
      <c r="AW70" s="1230">
        <v>0</v>
      </c>
      <c r="AX70" s="953"/>
      <c r="AY70" s="953"/>
      <c r="AZ70" s="953"/>
      <c r="BA70" s="1101"/>
    </row>
    <row r="71" spans="1:53" ht="11.25">
      <c r="A71" s="987">
        <v>1</v>
      </c>
      <c r="B71" s="1101" t="s">
        <v>401</v>
      </c>
      <c r="C71" s="1101"/>
      <c r="D71" s="1101" t="s">
        <v>1661</v>
      </c>
      <c r="E71" s="1101"/>
      <c r="F71" s="1101"/>
      <c r="G71" s="1101"/>
      <c r="H71" s="1101"/>
      <c r="I71" s="1101"/>
      <c r="J71" s="1101"/>
      <c r="K71" s="1101"/>
      <c r="L71" s="1225" t="s">
        <v>587</v>
      </c>
      <c r="M71" s="1233" t="s">
        <v>588</v>
      </c>
      <c r="N71" s="1227" t="s">
        <v>351</v>
      </c>
      <c r="O71" s="403">
        <v>0</v>
      </c>
      <c r="P71" s="403">
        <v>0</v>
      </c>
      <c r="Q71" s="403">
        <v>0</v>
      </c>
      <c r="R71" s="1230">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30">
        <v>0</v>
      </c>
      <c r="AO71" s="1230">
        <v>0</v>
      </c>
      <c r="AP71" s="1230">
        <v>0</v>
      </c>
      <c r="AQ71" s="1230">
        <v>0</v>
      </c>
      <c r="AR71" s="1230">
        <v>0</v>
      </c>
      <c r="AS71" s="1230">
        <v>0</v>
      </c>
      <c r="AT71" s="1230">
        <v>0</v>
      </c>
      <c r="AU71" s="1230">
        <v>0</v>
      </c>
      <c r="AV71" s="1230">
        <v>0</v>
      </c>
      <c r="AW71" s="1230">
        <v>0</v>
      </c>
      <c r="AX71" s="953"/>
      <c r="AY71" s="953"/>
      <c r="AZ71" s="953"/>
      <c r="BA71" s="1101"/>
    </row>
    <row r="72" spans="1:53" ht="11.25">
      <c r="A72" s="987">
        <v>1</v>
      </c>
      <c r="B72" s="1101" t="s">
        <v>409</v>
      </c>
      <c r="C72" s="1101"/>
      <c r="D72" s="1101" t="s">
        <v>1662</v>
      </c>
      <c r="E72" s="1101"/>
      <c r="F72" s="1101"/>
      <c r="G72" s="1101"/>
      <c r="H72" s="1101"/>
      <c r="I72" s="1101"/>
      <c r="J72" s="1101"/>
      <c r="K72" s="1101"/>
      <c r="L72" s="1225" t="s">
        <v>589</v>
      </c>
      <c r="M72" s="1233" t="s">
        <v>590</v>
      </c>
      <c r="N72" s="1227" t="s">
        <v>351</v>
      </c>
      <c r="O72" s="403">
        <v>0</v>
      </c>
      <c r="P72" s="403">
        <v>0</v>
      </c>
      <c r="Q72" s="403">
        <v>0</v>
      </c>
      <c r="R72" s="1230">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30">
        <v>0</v>
      </c>
      <c r="AO72" s="1230">
        <v>0</v>
      </c>
      <c r="AP72" s="1230">
        <v>0</v>
      </c>
      <c r="AQ72" s="1230">
        <v>0</v>
      </c>
      <c r="AR72" s="1230">
        <v>0</v>
      </c>
      <c r="AS72" s="1230">
        <v>0</v>
      </c>
      <c r="AT72" s="1230">
        <v>0</v>
      </c>
      <c r="AU72" s="1230">
        <v>0</v>
      </c>
      <c r="AV72" s="1230">
        <v>0</v>
      </c>
      <c r="AW72" s="1230">
        <v>0</v>
      </c>
      <c r="AX72" s="953"/>
      <c r="AY72" s="953"/>
      <c r="AZ72" s="953"/>
      <c r="BA72" s="1101"/>
    </row>
    <row r="73" spans="1:53" ht="11.25">
      <c r="A73" s="987">
        <v>1</v>
      </c>
      <c r="B73" s="1101"/>
      <c r="C73" s="1101"/>
      <c r="D73" s="1101" t="s">
        <v>1663</v>
      </c>
      <c r="E73" s="1101"/>
      <c r="F73" s="1101"/>
      <c r="G73" s="1101"/>
      <c r="H73" s="1101"/>
      <c r="I73" s="1101"/>
      <c r="J73" s="1101"/>
      <c r="K73" s="1101"/>
      <c r="L73" s="1225" t="s">
        <v>591</v>
      </c>
      <c r="M73" s="1233" t="s">
        <v>592</v>
      </c>
      <c r="N73" s="1227" t="s">
        <v>351</v>
      </c>
      <c r="O73" s="989"/>
      <c r="P73" s="989"/>
      <c r="Q73" s="989"/>
      <c r="R73" s="1230">
        <v>0</v>
      </c>
      <c r="S73" s="989"/>
      <c r="T73" s="989"/>
      <c r="U73" s="989"/>
      <c r="V73" s="989"/>
      <c r="W73" s="989"/>
      <c r="X73" s="989"/>
      <c r="Y73" s="989"/>
      <c r="Z73" s="989"/>
      <c r="AA73" s="989"/>
      <c r="AB73" s="989"/>
      <c r="AC73" s="989"/>
      <c r="AD73" s="989"/>
      <c r="AE73" s="989"/>
      <c r="AF73" s="989"/>
      <c r="AG73" s="989"/>
      <c r="AH73" s="989"/>
      <c r="AI73" s="989"/>
      <c r="AJ73" s="989"/>
      <c r="AK73" s="989"/>
      <c r="AL73" s="989"/>
      <c r="AM73" s="989"/>
      <c r="AN73" s="1230">
        <v>0</v>
      </c>
      <c r="AO73" s="1230">
        <v>0</v>
      </c>
      <c r="AP73" s="1230">
        <v>0</v>
      </c>
      <c r="AQ73" s="1230">
        <v>0</v>
      </c>
      <c r="AR73" s="1230">
        <v>0</v>
      </c>
      <c r="AS73" s="1230">
        <v>0</v>
      </c>
      <c r="AT73" s="1230">
        <v>0</v>
      </c>
      <c r="AU73" s="1230">
        <v>0</v>
      </c>
      <c r="AV73" s="1230">
        <v>0</v>
      </c>
      <c r="AW73" s="1230">
        <v>0</v>
      </c>
      <c r="AX73" s="953"/>
      <c r="AY73" s="953"/>
      <c r="AZ73" s="953"/>
      <c r="BA73" s="1101"/>
    </row>
    <row r="74" spans="1:53" ht="11.25">
      <c r="A74" s="987">
        <v>1</v>
      </c>
      <c r="B74" s="1101"/>
      <c r="C74" s="1101"/>
      <c r="D74" s="1101" t="s">
        <v>1664</v>
      </c>
      <c r="E74" s="1101"/>
      <c r="F74" s="1101"/>
      <c r="G74" s="1101"/>
      <c r="H74" s="1101"/>
      <c r="I74" s="1101"/>
      <c r="J74" s="1101"/>
      <c r="K74" s="1101"/>
      <c r="L74" s="1225" t="s">
        <v>593</v>
      </c>
      <c r="M74" s="1233" t="s">
        <v>594</v>
      </c>
      <c r="N74" s="1227" t="s">
        <v>351</v>
      </c>
      <c r="O74" s="989"/>
      <c r="P74" s="989"/>
      <c r="Q74" s="989"/>
      <c r="R74" s="1230">
        <v>0</v>
      </c>
      <c r="S74" s="989"/>
      <c r="T74" s="989"/>
      <c r="U74" s="989"/>
      <c r="V74" s="989"/>
      <c r="W74" s="989"/>
      <c r="X74" s="989"/>
      <c r="Y74" s="989"/>
      <c r="Z74" s="989"/>
      <c r="AA74" s="989"/>
      <c r="AB74" s="989"/>
      <c r="AC74" s="989"/>
      <c r="AD74" s="989"/>
      <c r="AE74" s="989"/>
      <c r="AF74" s="989"/>
      <c r="AG74" s="989"/>
      <c r="AH74" s="989"/>
      <c r="AI74" s="989"/>
      <c r="AJ74" s="989"/>
      <c r="AK74" s="989"/>
      <c r="AL74" s="989"/>
      <c r="AM74" s="989"/>
      <c r="AN74" s="1230">
        <v>0</v>
      </c>
      <c r="AO74" s="1230">
        <v>0</v>
      </c>
      <c r="AP74" s="1230">
        <v>0</v>
      </c>
      <c r="AQ74" s="1230">
        <v>0</v>
      </c>
      <c r="AR74" s="1230">
        <v>0</v>
      </c>
      <c r="AS74" s="1230">
        <v>0</v>
      </c>
      <c r="AT74" s="1230">
        <v>0</v>
      </c>
      <c r="AU74" s="1230">
        <v>0</v>
      </c>
      <c r="AV74" s="1230">
        <v>0</v>
      </c>
      <c r="AW74" s="1230">
        <v>0</v>
      </c>
      <c r="AX74" s="953"/>
      <c r="AY74" s="953"/>
      <c r="AZ74" s="953"/>
      <c r="BA74" s="1101"/>
    </row>
    <row r="75" spans="1:53" ht="11.25">
      <c r="A75" s="987">
        <v>1</v>
      </c>
      <c r="B75" s="1101" t="s">
        <v>405</v>
      </c>
      <c r="C75" s="1101"/>
      <c r="D75" s="1101" t="s">
        <v>1665</v>
      </c>
      <c r="E75" s="1101"/>
      <c r="F75" s="1101"/>
      <c r="G75" s="1101"/>
      <c r="H75" s="1101"/>
      <c r="I75" s="1101"/>
      <c r="J75" s="1101"/>
      <c r="K75" s="1101"/>
      <c r="L75" s="1225" t="s">
        <v>595</v>
      </c>
      <c r="M75" s="1233" t="s">
        <v>596</v>
      </c>
      <c r="N75" s="1227" t="s">
        <v>351</v>
      </c>
      <c r="O75" s="403">
        <v>0</v>
      </c>
      <c r="P75" s="403">
        <v>0</v>
      </c>
      <c r="Q75" s="403">
        <v>0</v>
      </c>
      <c r="R75" s="1230">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30">
        <v>0</v>
      </c>
      <c r="AO75" s="1230">
        <v>0</v>
      </c>
      <c r="AP75" s="1230">
        <v>0</v>
      </c>
      <c r="AQ75" s="1230">
        <v>0</v>
      </c>
      <c r="AR75" s="1230">
        <v>0</v>
      </c>
      <c r="AS75" s="1230">
        <v>0</v>
      </c>
      <c r="AT75" s="1230">
        <v>0</v>
      </c>
      <c r="AU75" s="1230">
        <v>0</v>
      </c>
      <c r="AV75" s="1230">
        <v>0</v>
      </c>
      <c r="AW75" s="1230">
        <v>0</v>
      </c>
      <c r="AX75" s="953"/>
      <c r="AY75" s="953"/>
      <c r="AZ75" s="953"/>
      <c r="BA75" s="1101"/>
    </row>
    <row r="76" spans="1:53" ht="11.25">
      <c r="A76" s="987">
        <v>1</v>
      </c>
      <c r="B76" s="1101" t="s">
        <v>406</v>
      </c>
      <c r="C76" s="1101"/>
      <c r="D76" s="1101" t="s">
        <v>1666</v>
      </c>
      <c r="E76" s="1101"/>
      <c r="F76" s="1101"/>
      <c r="G76" s="1101"/>
      <c r="H76" s="1101"/>
      <c r="I76" s="1101"/>
      <c r="J76" s="1101"/>
      <c r="K76" s="1101"/>
      <c r="L76" s="1225" t="s">
        <v>597</v>
      </c>
      <c r="M76" s="1233" t="s">
        <v>598</v>
      </c>
      <c r="N76" s="1227" t="s">
        <v>351</v>
      </c>
      <c r="O76" s="403">
        <v>0</v>
      </c>
      <c r="P76" s="403">
        <v>0</v>
      </c>
      <c r="Q76" s="403">
        <v>0</v>
      </c>
      <c r="R76" s="1230">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30">
        <v>0</v>
      </c>
      <c r="AO76" s="1230">
        <v>0</v>
      </c>
      <c r="AP76" s="1230">
        <v>0</v>
      </c>
      <c r="AQ76" s="1230">
        <v>0</v>
      </c>
      <c r="AR76" s="1230">
        <v>0</v>
      </c>
      <c r="AS76" s="1230">
        <v>0</v>
      </c>
      <c r="AT76" s="1230">
        <v>0</v>
      </c>
      <c r="AU76" s="1230">
        <v>0</v>
      </c>
      <c r="AV76" s="1230">
        <v>0</v>
      </c>
      <c r="AW76" s="1230">
        <v>0</v>
      </c>
      <c r="AX76" s="953"/>
      <c r="AY76" s="953"/>
      <c r="AZ76" s="953"/>
      <c r="BA76" s="1101"/>
    </row>
    <row r="77" spans="1:53" ht="11.25">
      <c r="A77" s="987">
        <v>1</v>
      </c>
      <c r="B77" s="1101" t="s">
        <v>1276</v>
      </c>
      <c r="C77" s="1101"/>
      <c r="D77" s="1101" t="s">
        <v>1667</v>
      </c>
      <c r="E77" s="1101"/>
      <c r="F77" s="1101"/>
      <c r="G77" s="1101"/>
      <c r="H77" s="1101"/>
      <c r="I77" s="1101"/>
      <c r="J77" s="1101"/>
      <c r="K77" s="1101"/>
      <c r="L77" s="1225" t="s">
        <v>1364</v>
      </c>
      <c r="M77" s="1233" t="s">
        <v>1365</v>
      </c>
      <c r="N77" s="1227" t="s">
        <v>351</v>
      </c>
      <c r="O77" s="403">
        <v>0</v>
      </c>
      <c r="P77" s="403">
        <v>0</v>
      </c>
      <c r="Q77" s="403">
        <v>0</v>
      </c>
      <c r="R77" s="1230">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30">
        <v>0</v>
      </c>
      <c r="AO77" s="1230">
        <v>0</v>
      </c>
      <c r="AP77" s="1230">
        <v>0</v>
      </c>
      <c r="AQ77" s="1230">
        <v>0</v>
      </c>
      <c r="AR77" s="1230">
        <v>0</v>
      </c>
      <c r="AS77" s="1230">
        <v>0</v>
      </c>
      <c r="AT77" s="1230">
        <v>0</v>
      </c>
      <c r="AU77" s="1230">
        <v>0</v>
      </c>
      <c r="AV77" s="1230">
        <v>0</v>
      </c>
      <c r="AW77" s="1230">
        <v>0</v>
      </c>
      <c r="AX77" s="953"/>
      <c r="AY77" s="953"/>
      <c r="AZ77" s="953"/>
      <c r="BA77" s="1101"/>
    </row>
    <row r="78" spans="1:53" ht="11.25">
      <c r="A78" s="987">
        <v>1</v>
      </c>
      <c r="B78" s="1101"/>
      <c r="C78" s="1101"/>
      <c r="D78" s="1101" t="s">
        <v>1493</v>
      </c>
      <c r="E78" s="1101"/>
      <c r="F78" s="1101"/>
      <c r="G78" s="1101"/>
      <c r="H78" s="1101"/>
      <c r="I78" s="1101"/>
      <c r="J78" s="1101"/>
      <c r="K78" s="1101"/>
      <c r="L78" s="1225" t="s">
        <v>138</v>
      </c>
      <c r="M78" s="1226" t="s">
        <v>599</v>
      </c>
      <c r="N78" s="1146" t="s">
        <v>351</v>
      </c>
      <c r="O78" s="403">
        <v>0</v>
      </c>
      <c r="P78" s="403">
        <v>0</v>
      </c>
      <c r="Q78" s="403">
        <v>0</v>
      </c>
      <c r="R78" s="1230">
        <v>0</v>
      </c>
      <c r="S78" s="403">
        <v>0</v>
      </c>
      <c r="T78" s="403">
        <v>3</v>
      </c>
      <c r="U78" s="403">
        <v>3</v>
      </c>
      <c r="V78" s="403">
        <v>3</v>
      </c>
      <c r="W78" s="403">
        <v>3</v>
      </c>
      <c r="X78" s="403">
        <v>3</v>
      </c>
      <c r="Y78" s="403">
        <v>3</v>
      </c>
      <c r="Z78" s="403">
        <v>3</v>
      </c>
      <c r="AA78" s="403">
        <v>3</v>
      </c>
      <c r="AB78" s="403">
        <v>3</v>
      </c>
      <c r="AC78" s="403">
        <v>3</v>
      </c>
      <c r="AD78" s="403">
        <v>0</v>
      </c>
      <c r="AE78" s="403">
        <v>0</v>
      </c>
      <c r="AF78" s="403">
        <v>0</v>
      </c>
      <c r="AG78" s="403">
        <v>0</v>
      </c>
      <c r="AH78" s="403">
        <v>0</v>
      </c>
      <c r="AI78" s="403">
        <v>0</v>
      </c>
      <c r="AJ78" s="403">
        <v>0</v>
      </c>
      <c r="AK78" s="403">
        <v>0</v>
      </c>
      <c r="AL78" s="403">
        <v>0</v>
      </c>
      <c r="AM78" s="403">
        <v>0</v>
      </c>
      <c r="AN78" s="1230">
        <v>0</v>
      </c>
      <c r="AO78" s="1230">
        <v>0</v>
      </c>
      <c r="AP78" s="1230">
        <v>0</v>
      </c>
      <c r="AQ78" s="1230">
        <v>0</v>
      </c>
      <c r="AR78" s="1230">
        <v>0</v>
      </c>
      <c r="AS78" s="1230">
        <v>0</v>
      </c>
      <c r="AT78" s="1230">
        <v>0</v>
      </c>
      <c r="AU78" s="1230">
        <v>0</v>
      </c>
      <c r="AV78" s="1230">
        <v>0</v>
      </c>
      <c r="AW78" s="1230">
        <v>0</v>
      </c>
      <c r="AX78" s="953"/>
      <c r="AY78" s="953"/>
      <c r="AZ78" s="953"/>
      <c r="BA78" s="1101"/>
    </row>
    <row r="79" spans="1:53" s="109" customFormat="1" ht="11.25">
      <c r="A79" s="987">
        <v>1</v>
      </c>
      <c r="B79" s="1240"/>
      <c r="C79" s="1101"/>
      <c r="D79" s="1101" t="s">
        <v>1552</v>
      </c>
      <c r="E79" s="1240"/>
      <c r="F79" s="1240"/>
      <c r="G79" s="1240"/>
      <c r="H79" s="1240"/>
      <c r="I79" s="1240"/>
      <c r="J79" s="1240"/>
      <c r="K79" s="1240"/>
      <c r="L79" s="1241" t="s">
        <v>151</v>
      </c>
      <c r="M79" s="1242" t="s">
        <v>600</v>
      </c>
      <c r="N79" s="1243" t="s">
        <v>351</v>
      </c>
      <c r="O79" s="1221">
        <v>18</v>
      </c>
      <c r="P79" s="1221">
        <v>34.200000000000003</v>
      </c>
      <c r="Q79" s="1221">
        <v>28.7</v>
      </c>
      <c r="R79" s="1221">
        <v>-5.5000000000000036</v>
      </c>
      <c r="S79" s="1221">
        <v>16.393000000000001</v>
      </c>
      <c r="T79" s="1221">
        <v>35.6</v>
      </c>
      <c r="U79" s="1221">
        <v>35.6</v>
      </c>
      <c r="V79" s="1221">
        <v>35.6</v>
      </c>
      <c r="W79" s="1221">
        <v>35.6</v>
      </c>
      <c r="X79" s="1221">
        <v>35.6</v>
      </c>
      <c r="Y79" s="1221">
        <v>0</v>
      </c>
      <c r="Z79" s="1221">
        <v>0</v>
      </c>
      <c r="AA79" s="1221">
        <v>0</v>
      </c>
      <c r="AB79" s="1221">
        <v>0</v>
      </c>
      <c r="AC79" s="1221">
        <v>0</v>
      </c>
      <c r="AD79" s="1221">
        <v>28</v>
      </c>
      <c r="AE79" s="1221">
        <v>28</v>
      </c>
      <c r="AF79" s="1221">
        <v>28</v>
      </c>
      <c r="AG79" s="1221">
        <v>28</v>
      </c>
      <c r="AH79" s="1221">
        <v>28</v>
      </c>
      <c r="AI79" s="1221">
        <v>0</v>
      </c>
      <c r="AJ79" s="1221">
        <v>0</v>
      </c>
      <c r="AK79" s="1221">
        <v>0</v>
      </c>
      <c r="AL79" s="1221">
        <v>0</v>
      </c>
      <c r="AM79" s="1221">
        <v>0</v>
      </c>
      <c r="AN79" s="1221">
        <v>70.804611724516548</v>
      </c>
      <c r="AO79" s="1221">
        <v>0</v>
      </c>
      <c r="AP79" s="1221">
        <v>0</v>
      </c>
      <c r="AQ79" s="1221">
        <v>0</v>
      </c>
      <c r="AR79" s="1221">
        <v>0</v>
      </c>
      <c r="AS79" s="1221">
        <v>-100</v>
      </c>
      <c r="AT79" s="1221">
        <v>0</v>
      </c>
      <c r="AU79" s="1221">
        <v>0</v>
      </c>
      <c r="AV79" s="1221">
        <v>0</v>
      </c>
      <c r="AW79" s="1221">
        <v>0</v>
      </c>
      <c r="AX79" s="1232"/>
      <c r="AY79" s="1232"/>
      <c r="AZ79" s="1232"/>
      <c r="BA79" s="1240"/>
    </row>
    <row r="80" spans="1:53" ht="11.25">
      <c r="A80" s="987">
        <v>1</v>
      </c>
      <c r="B80" s="1101" t="s">
        <v>132</v>
      </c>
      <c r="C80" s="1101"/>
      <c r="D80" s="1101" t="s">
        <v>1668</v>
      </c>
      <c r="E80" s="1101"/>
      <c r="F80" s="1101"/>
      <c r="G80" s="1101"/>
      <c r="H80" s="1101"/>
      <c r="I80" s="1101"/>
      <c r="J80" s="1101"/>
      <c r="K80" s="1101"/>
      <c r="L80" s="1225" t="s">
        <v>152</v>
      </c>
      <c r="M80" s="1233" t="s">
        <v>601</v>
      </c>
      <c r="N80" s="1227" t="s">
        <v>351</v>
      </c>
      <c r="O80" s="403">
        <v>0</v>
      </c>
      <c r="P80" s="403">
        <v>0</v>
      </c>
      <c r="Q80" s="403">
        <v>0</v>
      </c>
      <c r="R80" s="1230">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30">
        <v>0</v>
      </c>
      <c r="AO80" s="1230">
        <v>0</v>
      </c>
      <c r="AP80" s="1230">
        <v>0</v>
      </c>
      <c r="AQ80" s="1230">
        <v>0</v>
      </c>
      <c r="AR80" s="1230">
        <v>0</v>
      </c>
      <c r="AS80" s="1230">
        <v>0</v>
      </c>
      <c r="AT80" s="1230">
        <v>0</v>
      </c>
      <c r="AU80" s="1230">
        <v>0</v>
      </c>
      <c r="AV80" s="1230">
        <v>0</v>
      </c>
      <c r="AW80" s="1230">
        <v>0</v>
      </c>
      <c r="AX80" s="953"/>
      <c r="AY80" s="953"/>
      <c r="AZ80" s="953"/>
      <c r="BA80" s="1101"/>
    </row>
    <row r="81" spans="1:53" ht="11.25">
      <c r="A81" s="987">
        <v>1</v>
      </c>
      <c r="B81" s="1101" t="s">
        <v>133</v>
      </c>
      <c r="C81" s="1101"/>
      <c r="D81" s="1101" t="s">
        <v>1669</v>
      </c>
      <c r="E81" s="1101"/>
      <c r="F81" s="1101"/>
      <c r="G81" s="1101"/>
      <c r="H81" s="1101"/>
      <c r="I81" s="1101"/>
      <c r="J81" s="1101"/>
      <c r="K81" s="1101"/>
      <c r="L81" s="1225" t="s">
        <v>602</v>
      </c>
      <c r="M81" s="1233" t="s">
        <v>603</v>
      </c>
      <c r="N81" s="1227" t="s">
        <v>351</v>
      </c>
      <c r="O81" s="403">
        <v>0</v>
      </c>
      <c r="P81" s="403">
        <v>0</v>
      </c>
      <c r="Q81" s="403">
        <v>0</v>
      </c>
      <c r="R81" s="1230">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30">
        <v>0</v>
      </c>
      <c r="AO81" s="1230">
        <v>0</v>
      </c>
      <c r="AP81" s="1230">
        <v>0</v>
      </c>
      <c r="AQ81" s="1230">
        <v>0</v>
      </c>
      <c r="AR81" s="1230">
        <v>0</v>
      </c>
      <c r="AS81" s="1230">
        <v>0</v>
      </c>
      <c r="AT81" s="1230">
        <v>0</v>
      </c>
      <c r="AU81" s="1230">
        <v>0</v>
      </c>
      <c r="AV81" s="1230">
        <v>0</v>
      </c>
      <c r="AW81" s="1230">
        <v>0</v>
      </c>
      <c r="AX81" s="953"/>
      <c r="AY81" s="953"/>
      <c r="AZ81" s="953"/>
      <c r="BA81" s="1101"/>
    </row>
    <row r="82" spans="1:53" ht="11.25">
      <c r="A82" s="987">
        <v>1</v>
      </c>
      <c r="B82" s="1101" t="s">
        <v>412</v>
      </c>
      <c r="C82" s="1101"/>
      <c r="D82" s="1101" t="s">
        <v>1670</v>
      </c>
      <c r="E82" s="1101"/>
      <c r="F82" s="1101"/>
      <c r="G82" s="1101"/>
      <c r="H82" s="1101"/>
      <c r="I82" s="1101"/>
      <c r="J82" s="1101"/>
      <c r="K82" s="1101"/>
      <c r="L82" s="1225" t="s">
        <v>604</v>
      </c>
      <c r="M82" s="1233" t="s">
        <v>605</v>
      </c>
      <c r="N82" s="1227" t="s">
        <v>351</v>
      </c>
      <c r="O82" s="403">
        <v>0</v>
      </c>
      <c r="P82" s="403">
        <v>0</v>
      </c>
      <c r="Q82" s="403">
        <v>0</v>
      </c>
      <c r="R82" s="1230">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30">
        <v>0</v>
      </c>
      <c r="AO82" s="1230">
        <v>0</v>
      </c>
      <c r="AP82" s="1230">
        <v>0</v>
      </c>
      <c r="AQ82" s="1230">
        <v>0</v>
      </c>
      <c r="AR82" s="1230">
        <v>0</v>
      </c>
      <c r="AS82" s="1230">
        <v>0</v>
      </c>
      <c r="AT82" s="1230">
        <v>0</v>
      </c>
      <c r="AU82" s="1230">
        <v>0</v>
      </c>
      <c r="AV82" s="1230">
        <v>0</v>
      </c>
      <c r="AW82" s="1230">
        <v>0</v>
      </c>
      <c r="AX82" s="953"/>
      <c r="AY82" s="953"/>
      <c r="AZ82" s="953"/>
      <c r="BA82" s="1101"/>
    </row>
    <row r="83" spans="1:53" ht="11.25">
      <c r="A83" s="987">
        <v>1</v>
      </c>
      <c r="B83" s="1101" t="s">
        <v>413</v>
      </c>
      <c r="C83" s="1101"/>
      <c r="D83" s="1101" t="s">
        <v>1671</v>
      </c>
      <c r="E83" s="1101"/>
      <c r="F83" s="1101"/>
      <c r="G83" s="1101"/>
      <c r="H83" s="1101"/>
      <c r="I83" s="1101"/>
      <c r="J83" s="1101"/>
      <c r="K83" s="1101"/>
      <c r="L83" s="1225" t="s">
        <v>606</v>
      </c>
      <c r="M83" s="1233" t="s">
        <v>607</v>
      </c>
      <c r="N83" s="1227" t="s">
        <v>351</v>
      </c>
      <c r="O83" s="403">
        <v>0</v>
      </c>
      <c r="P83" s="403">
        <v>1.7</v>
      </c>
      <c r="Q83" s="403">
        <v>0</v>
      </c>
      <c r="R83" s="1230">
        <v>-1.7</v>
      </c>
      <c r="S83" s="403">
        <v>1.845</v>
      </c>
      <c r="T83" s="403">
        <v>2.2999999999999998</v>
      </c>
      <c r="U83" s="403">
        <v>2.2999999999999998</v>
      </c>
      <c r="V83" s="403">
        <v>2.2999999999999998</v>
      </c>
      <c r="W83" s="403">
        <v>2.2999999999999998</v>
      </c>
      <c r="X83" s="403">
        <v>2.2999999999999998</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230">
        <v>-100</v>
      </c>
      <c r="AO83" s="1230">
        <v>0</v>
      </c>
      <c r="AP83" s="1230">
        <v>0</v>
      </c>
      <c r="AQ83" s="1230">
        <v>0</v>
      </c>
      <c r="AR83" s="1230">
        <v>0</v>
      </c>
      <c r="AS83" s="1230">
        <v>0</v>
      </c>
      <c r="AT83" s="1230">
        <v>0</v>
      </c>
      <c r="AU83" s="1230">
        <v>0</v>
      </c>
      <c r="AV83" s="1230">
        <v>0</v>
      </c>
      <c r="AW83" s="1230">
        <v>0</v>
      </c>
      <c r="AX83" s="953"/>
      <c r="AY83" s="953"/>
      <c r="AZ83" s="953"/>
      <c r="BA83" s="1101"/>
    </row>
    <row r="84" spans="1:53" ht="11.25">
      <c r="A84" s="987">
        <v>1</v>
      </c>
      <c r="B84" s="1101" t="s">
        <v>414</v>
      </c>
      <c r="C84" s="1101"/>
      <c r="D84" s="1101" t="s">
        <v>1672</v>
      </c>
      <c r="E84" s="1101"/>
      <c r="F84" s="1101"/>
      <c r="G84" s="1101"/>
      <c r="H84" s="1101"/>
      <c r="I84" s="1101"/>
      <c r="J84" s="1101"/>
      <c r="K84" s="1101"/>
      <c r="L84" s="1225" t="s">
        <v>608</v>
      </c>
      <c r="M84" s="1233" t="s">
        <v>609</v>
      </c>
      <c r="N84" s="1227" t="s">
        <v>351</v>
      </c>
      <c r="O84" s="403">
        <v>0</v>
      </c>
      <c r="P84" s="403">
        <v>3.8</v>
      </c>
      <c r="Q84" s="403">
        <v>0</v>
      </c>
      <c r="R84" s="1230">
        <v>-3.8</v>
      </c>
      <c r="S84" s="403">
        <v>5.6779999999999999</v>
      </c>
      <c r="T84" s="403">
        <v>5.3</v>
      </c>
      <c r="U84" s="403">
        <v>5.3</v>
      </c>
      <c r="V84" s="403">
        <v>5.3</v>
      </c>
      <c r="W84" s="403">
        <v>5.3</v>
      </c>
      <c r="X84" s="403">
        <v>5.3</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30">
        <v>-100</v>
      </c>
      <c r="AO84" s="1230">
        <v>0</v>
      </c>
      <c r="AP84" s="1230">
        <v>0</v>
      </c>
      <c r="AQ84" s="1230">
        <v>0</v>
      </c>
      <c r="AR84" s="1230">
        <v>0</v>
      </c>
      <c r="AS84" s="1230">
        <v>0</v>
      </c>
      <c r="AT84" s="1230">
        <v>0</v>
      </c>
      <c r="AU84" s="1230">
        <v>0</v>
      </c>
      <c r="AV84" s="1230">
        <v>0</v>
      </c>
      <c r="AW84" s="1230">
        <v>0</v>
      </c>
      <c r="AX84" s="953"/>
      <c r="AY84" s="953"/>
      <c r="AZ84" s="953"/>
      <c r="BA84" s="1101"/>
    </row>
    <row r="85" spans="1:53" ht="11.25">
      <c r="A85" s="987">
        <v>1</v>
      </c>
      <c r="B85" s="1101" t="s">
        <v>411</v>
      </c>
      <c r="C85" s="1101"/>
      <c r="D85" s="1101" t="s">
        <v>1673</v>
      </c>
      <c r="E85" s="1101"/>
      <c r="F85" s="1101"/>
      <c r="G85" s="1101"/>
      <c r="H85" s="1101"/>
      <c r="I85" s="1101"/>
      <c r="J85" s="1101"/>
      <c r="K85" s="1101"/>
      <c r="L85" s="1225" t="s">
        <v>610</v>
      </c>
      <c r="M85" s="1233" t="s">
        <v>611</v>
      </c>
      <c r="N85" s="1227" t="s">
        <v>351</v>
      </c>
      <c r="O85" s="403">
        <v>0</v>
      </c>
      <c r="P85" s="403">
        <v>0</v>
      </c>
      <c r="Q85" s="403">
        <v>0</v>
      </c>
      <c r="R85" s="1230">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30">
        <v>0</v>
      </c>
      <c r="AO85" s="1230">
        <v>0</v>
      </c>
      <c r="AP85" s="1230">
        <v>0</v>
      </c>
      <c r="AQ85" s="1230">
        <v>0</v>
      </c>
      <c r="AR85" s="1230">
        <v>0</v>
      </c>
      <c r="AS85" s="1230">
        <v>0</v>
      </c>
      <c r="AT85" s="1230">
        <v>0</v>
      </c>
      <c r="AU85" s="1230">
        <v>0</v>
      </c>
      <c r="AV85" s="1230">
        <v>0</v>
      </c>
      <c r="AW85" s="1230">
        <v>0</v>
      </c>
      <c r="AX85" s="953"/>
      <c r="AY85" s="953"/>
      <c r="AZ85" s="953"/>
      <c r="BA85" s="1101"/>
    </row>
    <row r="86" spans="1:53" ht="11.25">
      <c r="A86" s="987">
        <v>1</v>
      </c>
      <c r="B86" s="1101" t="s">
        <v>1390</v>
      </c>
      <c r="C86" s="1101"/>
      <c r="D86" s="1101" t="s">
        <v>1674</v>
      </c>
      <c r="E86" s="1101"/>
      <c r="F86" s="1101"/>
      <c r="G86" s="1101"/>
      <c r="H86" s="1101"/>
      <c r="I86" s="1101"/>
      <c r="J86" s="1101"/>
      <c r="K86" s="1101"/>
      <c r="L86" s="1225" t="s">
        <v>612</v>
      </c>
      <c r="M86" s="1233" t="s">
        <v>613</v>
      </c>
      <c r="N86" s="1227" t="s">
        <v>351</v>
      </c>
      <c r="O86" s="989">
        <v>0</v>
      </c>
      <c r="P86" s="989">
        <v>0</v>
      </c>
      <c r="Q86" s="989">
        <v>0</v>
      </c>
      <c r="R86" s="1230">
        <v>0</v>
      </c>
      <c r="S86" s="989">
        <v>0</v>
      </c>
      <c r="T86" s="989">
        <v>0</v>
      </c>
      <c r="U86" s="989">
        <v>0</v>
      </c>
      <c r="V86" s="989">
        <v>0</v>
      </c>
      <c r="W86" s="989">
        <v>0</v>
      </c>
      <c r="X86" s="989">
        <v>0</v>
      </c>
      <c r="Y86" s="989">
        <v>0</v>
      </c>
      <c r="Z86" s="989">
        <v>0</v>
      </c>
      <c r="AA86" s="989">
        <v>0</v>
      </c>
      <c r="AB86" s="989">
        <v>0</v>
      </c>
      <c r="AC86" s="989">
        <v>0</v>
      </c>
      <c r="AD86" s="989">
        <v>0</v>
      </c>
      <c r="AE86" s="989">
        <v>0</v>
      </c>
      <c r="AF86" s="989">
        <v>0</v>
      </c>
      <c r="AG86" s="989">
        <v>0</v>
      </c>
      <c r="AH86" s="989">
        <v>0</v>
      </c>
      <c r="AI86" s="989">
        <v>0</v>
      </c>
      <c r="AJ86" s="989">
        <v>0</v>
      </c>
      <c r="AK86" s="989">
        <v>0</v>
      </c>
      <c r="AL86" s="989">
        <v>0</v>
      </c>
      <c r="AM86" s="989">
        <v>0</v>
      </c>
      <c r="AN86" s="1230">
        <v>0</v>
      </c>
      <c r="AO86" s="1230">
        <v>0</v>
      </c>
      <c r="AP86" s="1230">
        <v>0</v>
      </c>
      <c r="AQ86" s="1230">
        <v>0</v>
      </c>
      <c r="AR86" s="1230">
        <v>0</v>
      </c>
      <c r="AS86" s="1230">
        <v>0</v>
      </c>
      <c r="AT86" s="1230">
        <v>0</v>
      </c>
      <c r="AU86" s="1230">
        <v>0</v>
      </c>
      <c r="AV86" s="1230">
        <v>0</v>
      </c>
      <c r="AW86" s="1230">
        <v>0</v>
      </c>
      <c r="AX86" s="953"/>
      <c r="AY86" s="953"/>
      <c r="AZ86" s="953"/>
      <c r="BA86" s="1101"/>
    </row>
    <row r="87" spans="1:53" ht="11.25">
      <c r="A87" s="987">
        <v>1</v>
      </c>
      <c r="B87" s="1101" t="s">
        <v>1391</v>
      </c>
      <c r="C87" s="1101"/>
      <c r="D87" s="1101" t="s">
        <v>1675</v>
      </c>
      <c r="E87" s="1101"/>
      <c r="F87" s="1101"/>
      <c r="G87" s="1101"/>
      <c r="H87" s="1101"/>
      <c r="I87" s="1101"/>
      <c r="J87" s="1101"/>
      <c r="K87" s="1101"/>
      <c r="L87" s="1225" t="s">
        <v>614</v>
      </c>
      <c r="M87" s="1233" t="s">
        <v>615</v>
      </c>
      <c r="N87" s="1227" t="s">
        <v>351</v>
      </c>
      <c r="O87" s="403">
        <v>18</v>
      </c>
      <c r="P87" s="403">
        <v>28.7</v>
      </c>
      <c r="Q87" s="403">
        <v>28.7</v>
      </c>
      <c r="R87" s="1230">
        <v>0</v>
      </c>
      <c r="S87" s="403">
        <v>8.8699999999999992</v>
      </c>
      <c r="T87" s="403">
        <v>28</v>
      </c>
      <c r="U87" s="403">
        <v>28</v>
      </c>
      <c r="V87" s="403">
        <v>28</v>
      </c>
      <c r="W87" s="403">
        <v>28</v>
      </c>
      <c r="X87" s="403">
        <v>28</v>
      </c>
      <c r="Y87" s="403">
        <v>0</v>
      </c>
      <c r="Z87" s="403">
        <v>0</v>
      </c>
      <c r="AA87" s="403">
        <v>0</v>
      </c>
      <c r="AB87" s="403">
        <v>0</v>
      </c>
      <c r="AC87" s="403">
        <v>0</v>
      </c>
      <c r="AD87" s="403">
        <v>28</v>
      </c>
      <c r="AE87" s="403">
        <v>28</v>
      </c>
      <c r="AF87" s="403">
        <v>28</v>
      </c>
      <c r="AG87" s="403">
        <v>28</v>
      </c>
      <c r="AH87" s="403">
        <v>28</v>
      </c>
      <c r="AI87" s="403">
        <v>0</v>
      </c>
      <c r="AJ87" s="403">
        <v>0</v>
      </c>
      <c r="AK87" s="403">
        <v>0</v>
      </c>
      <c r="AL87" s="403">
        <v>0</v>
      </c>
      <c r="AM87" s="403">
        <v>0</v>
      </c>
      <c r="AN87" s="1230">
        <v>215.67080045095835</v>
      </c>
      <c r="AO87" s="1230">
        <v>0</v>
      </c>
      <c r="AP87" s="1230">
        <v>0</v>
      </c>
      <c r="AQ87" s="1230">
        <v>0</v>
      </c>
      <c r="AR87" s="1230">
        <v>0</v>
      </c>
      <c r="AS87" s="1230">
        <v>-100</v>
      </c>
      <c r="AT87" s="1230">
        <v>0</v>
      </c>
      <c r="AU87" s="1230">
        <v>0</v>
      </c>
      <c r="AV87" s="1230">
        <v>0</v>
      </c>
      <c r="AW87" s="1230">
        <v>0</v>
      </c>
      <c r="AX87" s="953"/>
      <c r="AY87" s="953"/>
      <c r="AZ87" s="953"/>
      <c r="BA87" s="1101"/>
    </row>
    <row r="88" spans="1:53" ht="11.25">
      <c r="A88" s="987">
        <v>1</v>
      </c>
      <c r="B88" s="1101" t="s">
        <v>415</v>
      </c>
      <c r="C88" s="1101"/>
      <c r="D88" s="1101" t="s">
        <v>1676</v>
      </c>
      <c r="E88" s="1101"/>
      <c r="F88" s="1101"/>
      <c r="G88" s="1101"/>
      <c r="H88" s="1101"/>
      <c r="I88" s="1101"/>
      <c r="J88" s="1101"/>
      <c r="K88" s="1101"/>
      <c r="L88" s="1225" t="s">
        <v>616</v>
      </c>
      <c r="M88" s="1233" t="s">
        <v>1127</v>
      </c>
      <c r="N88" s="1227" t="s">
        <v>351</v>
      </c>
      <c r="O88" s="403">
        <v>0</v>
      </c>
      <c r="P88" s="403">
        <v>0</v>
      </c>
      <c r="Q88" s="403">
        <v>0</v>
      </c>
      <c r="R88" s="1230">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30">
        <v>0</v>
      </c>
      <c r="AO88" s="1230">
        <v>0</v>
      </c>
      <c r="AP88" s="1230">
        <v>0</v>
      </c>
      <c r="AQ88" s="1230">
        <v>0</v>
      </c>
      <c r="AR88" s="1230">
        <v>0</v>
      </c>
      <c r="AS88" s="1230">
        <v>0</v>
      </c>
      <c r="AT88" s="1230">
        <v>0</v>
      </c>
      <c r="AU88" s="1230">
        <v>0</v>
      </c>
      <c r="AV88" s="1230">
        <v>0</v>
      </c>
      <c r="AW88" s="1230">
        <v>0</v>
      </c>
      <c r="AX88" s="953"/>
      <c r="AY88" s="953"/>
      <c r="AZ88" s="953"/>
      <c r="BA88" s="1101"/>
    </row>
    <row r="89" spans="1:53" ht="67.5">
      <c r="A89" s="987">
        <v>1</v>
      </c>
      <c r="B89" s="1101" t="s">
        <v>1422</v>
      </c>
      <c r="C89" s="1101"/>
      <c r="D89" s="1101" t="s">
        <v>1553</v>
      </c>
      <c r="E89" s="1101"/>
      <c r="F89" s="1101"/>
      <c r="G89" s="1101"/>
      <c r="H89" s="1101"/>
      <c r="I89" s="1101"/>
      <c r="J89" s="1101"/>
      <c r="K89" s="1101"/>
      <c r="L89" s="1225" t="s">
        <v>153</v>
      </c>
      <c r="M89" s="1226" t="s">
        <v>465</v>
      </c>
      <c r="N89" s="1227" t="s">
        <v>351</v>
      </c>
      <c r="O89" s="1244"/>
      <c r="P89" s="1244"/>
      <c r="Q89" s="1244"/>
      <c r="R89" s="1230">
        <v>0</v>
      </c>
      <c r="S89" s="1244"/>
      <c r="T89" s="1244"/>
      <c r="U89" s="1244"/>
      <c r="V89" s="1244"/>
      <c r="W89" s="1244"/>
      <c r="X89" s="1244"/>
      <c r="Y89" s="1244"/>
      <c r="Z89" s="1244"/>
      <c r="AA89" s="1244"/>
      <c r="AB89" s="1244"/>
      <c r="AC89" s="1244"/>
      <c r="AD89" s="1244"/>
      <c r="AE89" s="1244"/>
      <c r="AF89" s="1244"/>
      <c r="AG89" s="1244"/>
      <c r="AH89" s="1244"/>
      <c r="AI89" s="1244"/>
      <c r="AJ89" s="1244"/>
      <c r="AK89" s="1244"/>
      <c r="AL89" s="1244"/>
      <c r="AM89" s="1244"/>
      <c r="AN89" s="1230">
        <v>0</v>
      </c>
      <c r="AO89" s="1230">
        <v>0</v>
      </c>
      <c r="AP89" s="1230">
        <v>0</v>
      </c>
      <c r="AQ89" s="1230">
        <v>0</v>
      </c>
      <c r="AR89" s="1230">
        <v>0</v>
      </c>
      <c r="AS89" s="1230">
        <v>0</v>
      </c>
      <c r="AT89" s="1230">
        <v>0</v>
      </c>
      <c r="AU89" s="1230">
        <v>0</v>
      </c>
      <c r="AV89" s="1230">
        <v>0</v>
      </c>
      <c r="AW89" s="1230">
        <v>0</v>
      </c>
      <c r="AX89" s="953"/>
      <c r="AY89" s="953"/>
      <c r="AZ89" s="953"/>
      <c r="BA89" s="1101"/>
    </row>
    <row r="90" spans="1:53" ht="11.25">
      <c r="A90" s="987">
        <v>1</v>
      </c>
      <c r="B90" s="1101" t="s">
        <v>617</v>
      </c>
      <c r="C90" s="1101"/>
      <c r="D90" s="1101" t="s">
        <v>1554</v>
      </c>
      <c r="E90" s="1101"/>
      <c r="F90" s="1101"/>
      <c r="G90" s="1101"/>
      <c r="H90" s="1101"/>
      <c r="I90" s="1101"/>
      <c r="J90" s="1101"/>
      <c r="K90" s="1101"/>
      <c r="L90" s="1225" t="s">
        <v>366</v>
      </c>
      <c r="M90" s="1226" t="s">
        <v>617</v>
      </c>
      <c r="N90" s="1227" t="s">
        <v>351</v>
      </c>
      <c r="O90" s="403">
        <v>0</v>
      </c>
      <c r="P90" s="403">
        <v>0</v>
      </c>
      <c r="Q90" s="403">
        <v>0</v>
      </c>
      <c r="R90" s="1230">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30">
        <v>0</v>
      </c>
      <c r="AO90" s="1230">
        <v>0</v>
      </c>
      <c r="AP90" s="1230">
        <v>0</v>
      </c>
      <c r="AQ90" s="1230">
        <v>0</v>
      </c>
      <c r="AR90" s="1230">
        <v>0</v>
      </c>
      <c r="AS90" s="1230">
        <v>0</v>
      </c>
      <c r="AT90" s="1230">
        <v>0</v>
      </c>
      <c r="AU90" s="1230">
        <v>0</v>
      </c>
      <c r="AV90" s="1230">
        <v>0</v>
      </c>
      <c r="AW90" s="1230">
        <v>0</v>
      </c>
      <c r="AX90" s="953"/>
      <c r="AY90" s="953"/>
      <c r="AZ90" s="953"/>
      <c r="BA90" s="1101"/>
    </row>
    <row r="91" spans="1:53" ht="11.25">
      <c r="A91" s="987">
        <v>1</v>
      </c>
      <c r="B91" s="1101"/>
      <c r="C91" s="1101"/>
      <c r="D91" s="1101" t="s">
        <v>1677</v>
      </c>
      <c r="E91" s="1101"/>
      <c r="F91" s="1101"/>
      <c r="G91" s="1101"/>
      <c r="H91" s="1101"/>
      <c r="I91" s="1101"/>
      <c r="J91" s="1101"/>
      <c r="K91" s="1101"/>
      <c r="L91" s="1225" t="s">
        <v>491</v>
      </c>
      <c r="M91" s="1226" t="s">
        <v>618</v>
      </c>
      <c r="N91" s="1227" t="s">
        <v>351</v>
      </c>
      <c r="O91" s="989">
        <v>0</v>
      </c>
      <c r="P91" s="989">
        <v>0</v>
      </c>
      <c r="Q91" s="989">
        <v>0</v>
      </c>
      <c r="R91" s="1230">
        <v>0</v>
      </c>
      <c r="S91" s="989">
        <v>0</v>
      </c>
      <c r="T91" s="989">
        <v>0</v>
      </c>
      <c r="U91" s="989">
        <v>0</v>
      </c>
      <c r="V91" s="989">
        <v>0</v>
      </c>
      <c r="W91" s="989">
        <v>0</v>
      </c>
      <c r="X91" s="989">
        <v>0</v>
      </c>
      <c r="Y91" s="989">
        <v>0</v>
      </c>
      <c r="Z91" s="989">
        <v>0</v>
      </c>
      <c r="AA91" s="989">
        <v>0</v>
      </c>
      <c r="AB91" s="989">
        <v>0</v>
      </c>
      <c r="AC91" s="989">
        <v>0</v>
      </c>
      <c r="AD91" s="989">
        <v>0</v>
      </c>
      <c r="AE91" s="989">
        <v>0</v>
      </c>
      <c r="AF91" s="989">
        <v>0</v>
      </c>
      <c r="AG91" s="989">
        <v>0</v>
      </c>
      <c r="AH91" s="989">
        <v>0</v>
      </c>
      <c r="AI91" s="989">
        <v>0</v>
      </c>
      <c r="AJ91" s="989">
        <v>0</v>
      </c>
      <c r="AK91" s="989">
        <v>0</v>
      </c>
      <c r="AL91" s="989">
        <v>0</v>
      </c>
      <c r="AM91" s="989">
        <v>0</v>
      </c>
      <c r="AN91" s="1230">
        <v>0</v>
      </c>
      <c r="AO91" s="1230">
        <v>0</v>
      </c>
      <c r="AP91" s="1230">
        <v>0</v>
      </c>
      <c r="AQ91" s="1230">
        <v>0</v>
      </c>
      <c r="AR91" s="1230">
        <v>0</v>
      </c>
      <c r="AS91" s="1230">
        <v>0</v>
      </c>
      <c r="AT91" s="1230">
        <v>0</v>
      </c>
      <c r="AU91" s="1230">
        <v>0</v>
      </c>
      <c r="AV91" s="1230">
        <v>0</v>
      </c>
      <c r="AW91" s="1230">
        <v>0</v>
      </c>
      <c r="AX91" s="953"/>
      <c r="AY91" s="953"/>
      <c r="AZ91" s="953"/>
      <c r="BA91" s="1101"/>
    </row>
    <row r="92" spans="1:53" ht="11.25">
      <c r="A92" s="987">
        <v>1</v>
      </c>
      <c r="B92" s="1101" t="s">
        <v>620</v>
      </c>
      <c r="C92" s="1101"/>
      <c r="D92" s="1101" t="s">
        <v>1678</v>
      </c>
      <c r="E92" s="1101"/>
      <c r="F92" s="1101"/>
      <c r="G92" s="1101"/>
      <c r="H92" s="1101"/>
      <c r="I92" s="1101"/>
      <c r="J92" s="1101"/>
      <c r="K92" s="1101"/>
      <c r="L92" s="1225" t="s">
        <v>619</v>
      </c>
      <c r="M92" s="1233" t="s">
        <v>620</v>
      </c>
      <c r="N92" s="1227" t="s">
        <v>351</v>
      </c>
      <c r="O92" s="1238">
        <v>0</v>
      </c>
      <c r="P92" s="1238">
        <v>0</v>
      </c>
      <c r="Q92" s="1238">
        <v>0</v>
      </c>
      <c r="R92" s="1230">
        <v>0</v>
      </c>
      <c r="S92" s="1238">
        <v>0</v>
      </c>
      <c r="T92" s="1238">
        <v>0</v>
      </c>
      <c r="U92" s="989"/>
      <c r="V92" s="989"/>
      <c r="W92" s="989"/>
      <c r="X92" s="989"/>
      <c r="Y92" s="989"/>
      <c r="Z92" s="989"/>
      <c r="AA92" s="989"/>
      <c r="AB92" s="989"/>
      <c r="AC92" s="989"/>
      <c r="AD92" s="1238">
        <v>0</v>
      </c>
      <c r="AE92" s="989"/>
      <c r="AF92" s="989"/>
      <c r="AG92" s="989"/>
      <c r="AH92" s="989"/>
      <c r="AI92" s="989"/>
      <c r="AJ92" s="989"/>
      <c r="AK92" s="989"/>
      <c r="AL92" s="989"/>
      <c r="AM92" s="989"/>
      <c r="AN92" s="1230">
        <v>0</v>
      </c>
      <c r="AO92" s="1230">
        <v>0</v>
      </c>
      <c r="AP92" s="1230">
        <v>0</v>
      </c>
      <c r="AQ92" s="1230">
        <v>0</v>
      </c>
      <c r="AR92" s="1230">
        <v>0</v>
      </c>
      <c r="AS92" s="1230">
        <v>0</v>
      </c>
      <c r="AT92" s="1230">
        <v>0</v>
      </c>
      <c r="AU92" s="1230">
        <v>0</v>
      </c>
      <c r="AV92" s="1230">
        <v>0</v>
      </c>
      <c r="AW92" s="1230">
        <v>0</v>
      </c>
      <c r="AX92" s="953"/>
      <c r="AY92" s="953"/>
      <c r="AZ92" s="953"/>
      <c r="BA92" s="1101"/>
    </row>
    <row r="93" spans="1:53" ht="11.25">
      <c r="A93" s="987">
        <v>1</v>
      </c>
      <c r="B93" s="1101" t="s">
        <v>621</v>
      </c>
      <c r="C93" s="1101"/>
      <c r="D93" s="1101" t="s">
        <v>1679</v>
      </c>
      <c r="E93" s="1101"/>
      <c r="F93" s="1101"/>
      <c r="G93" s="1101"/>
      <c r="H93" s="1101"/>
      <c r="I93" s="1101"/>
      <c r="J93" s="1101"/>
      <c r="K93" s="1101"/>
      <c r="L93" s="1225" t="s">
        <v>493</v>
      </c>
      <c r="M93" s="1226" t="s">
        <v>621</v>
      </c>
      <c r="N93" s="1227" t="s">
        <v>351</v>
      </c>
      <c r="O93" s="989"/>
      <c r="P93" s="989"/>
      <c r="Q93" s="989"/>
      <c r="R93" s="1230">
        <v>0</v>
      </c>
      <c r="S93" s="989"/>
      <c r="T93" s="989">
        <v>0</v>
      </c>
      <c r="U93" s="989">
        <v>0</v>
      </c>
      <c r="V93" s="989">
        <v>0</v>
      </c>
      <c r="W93" s="989">
        <v>0</v>
      </c>
      <c r="X93" s="989">
        <v>0</v>
      </c>
      <c r="Y93" s="989">
        <v>0</v>
      </c>
      <c r="Z93" s="989">
        <v>0</v>
      </c>
      <c r="AA93" s="989">
        <v>0</v>
      </c>
      <c r="AB93" s="989">
        <v>0</v>
      </c>
      <c r="AC93" s="989">
        <v>0</v>
      </c>
      <c r="AD93" s="989">
        <v>0</v>
      </c>
      <c r="AE93" s="989">
        <v>0</v>
      </c>
      <c r="AF93" s="989">
        <v>0</v>
      </c>
      <c r="AG93" s="989">
        <v>0</v>
      </c>
      <c r="AH93" s="989">
        <v>0</v>
      </c>
      <c r="AI93" s="989">
        <v>0</v>
      </c>
      <c r="AJ93" s="989">
        <v>0</v>
      </c>
      <c r="AK93" s="989">
        <v>0</v>
      </c>
      <c r="AL93" s="989">
        <v>0</v>
      </c>
      <c r="AM93" s="989">
        <v>0</v>
      </c>
      <c r="AN93" s="1230">
        <v>0</v>
      </c>
      <c r="AO93" s="1230">
        <v>0</v>
      </c>
      <c r="AP93" s="1230">
        <v>0</v>
      </c>
      <c r="AQ93" s="1230">
        <v>0</v>
      </c>
      <c r="AR93" s="1230">
        <v>0</v>
      </c>
      <c r="AS93" s="1230">
        <v>0</v>
      </c>
      <c r="AT93" s="1230">
        <v>0</v>
      </c>
      <c r="AU93" s="1230">
        <v>0</v>
      </c>
      <c r="AV93" s="1230">
        <v>0</v>
      </c>
      <c r="AW93" s="1230">
        <v>0</v>
      </c>
      <c r="AX93" s="953"/>
      <c r="AY93" s="953"/>
      <c r="AZ93" s="953"/>
      <c r="BA93" s="1101"/>
    </row>
    <row r="94" spans="1:53" ht="11.25">
      <c r="A94" s="987">
        <v>1</v>
      </c>
      <c r="B94" s="1101" t="s">
        <v>622</v>
      </c>
      <c r="C94" s="1101"/>
      <c r="D94" s="1101" t="s">
        <v>1680</v>
      </c>
      <c r="E94" s="1101"/>
      <c r="F94" s="1101"/>
      <c r="G94" s="1101"/>
      <c r="H94" s="1101"/>
      <c r="I94" s="1101"/>
      <c r="J94" s="1101"/>
      <c r="K94" s="1101"/>
      <c r="L94" s="1225" t="s">
        <v>496</v>
      </c>
      <c r="M94" s="1226" t="s">
        <v>622</v>
      </c>
      <c r="N94" s="1227" t="s">
        <v>351</v>
      </c>
      <c r="O94" s="989"/>
      <c r="P94" s="989"/>
      <c r="Q94" s="989"/>
      <c r="R94" s="1230">
        <v>0</v>
      </c>
      <c r="S94" s="989"/>
      <c r="T94" s="989"/>
      <c r="U94" s="989"/>
      <c r="V94" s="989"/>
      <c r="W94" s="989"/>
      <c r="X94" s="989"/>
      <c r="Y94" s="989"/>
      <c r="Z94" s="989"/>
      <c r="AA94" s="989"/>
      <c r="AB94" s="989"/>
      <c r="AC94" s="989"/>
      <c r="AD94" s="989"/>
      <c r="AE94" s="989"/>
      <c r="AF94" s="989"/>
      <c r="AG94" s="989"/>
      <c r="AH94" s="989"/>
      <c r="AI94" s="989"/>
      <c r="AJ94" s="989"/>
      <c r="AK94" s="989"/>
      <c r="AL94" s="989"/>
      <c r="AM94" s="989"/>
      <c r="AN94" s="1230">
        <v>0</v>
      </c>
      <c r="AO94" s="1230">
        <v>0</v>
      </c>
      <c r="AP94" s="1230">
        <v>0</v>
      </c>
      <c r="AQ94" s="1230">
        <v>0</v>
      </c>
      <c r="AR94" s="1230">
        <v>0</v>
      </c>
      <c r="AS94" s="1230">
        <v>0</v>
      </c>
      <c r="AT94" s="1230">
        <v>0</v>
      </c>
      <c r="AU94" s="1230">
        <v>0</v>
      </c>
      <c r="AV94" s="1230">
        <v>0</v>
      </c>
      <c r="AW94" s="1230">
        <v>0</v>
      </c>
      <c r="AX94" s="953"/>
      <c r="AY94" s="953"/>
      <c r="AZ94" s="953"/>
      <c r="BA94" s="1101"/>
    </row>
    <row r="95" spans="1:53" ht="11.25">
      <c r="A95" s="987">
        <v>1</v>
      </c>
      <c r="B95" s="1101" t="s">
        <v>623</v>
      </c>
      <c r="C95" s="1101"/>
      <c r="D95" s="1101" t="s">
        <v>1681</v>
      </c>
      <c r="E95" s="1101"/>
      <c r="F95" s="1101"/>
      <c r="G95" s="1101"/>
      <c r="H95" s="1101"/>
      <c r="I95" s="1101"/>
      <c r="J95" s="1101"/>
      <c r="K95" s="1101"/>
      <c r="L95" s="1225" t="s">
        <v>499</v>
      </c>
      <c r="M95" s="1226" t="s">
        <v>623</v>
      </c>
      <c r="N95" s="1227" t="s">
        <v>351</v>
      </c>
      <c r="O95" s="989"/>
      <c r="P95" s="989"/>
      <c r="Q95" s="989"/>
      <c r="R95" s="1230">
        <v>0</v>
      </c>
      <c r="S95" s="989"/>
      <c r="T95" s="989"/>
      <c r="U95" s="989"/>
      <c r="V95" s="989"/>
      <c r="W95" s="989"/>
      <c r="X95" s="989"/>
      <c r="Y95" s="989"/>
      <c r="Z95" s="989"/>
      <c r="AA95" s="989"/>
      <c r="AB95" s="989"/>
      <c r="AC95" s="989"/>
      <c r="AD95" s="989"/>
      <c r="AE95" s="989"/>
      <c r="AF95" s="989"/>
      <c r="AG95" s="989"/>
      <c r="AH95" s="989"/>
      <c r="AI95" s="989"/>
      <c r="AJ95" s="989"/>
      <c r="AK95" s="989"/>
      <c r="AL95" s="989"/>
      <c r="AM95" s="989"/>
      <c r="AN95" s="1230">
        <v>0</v>
      </c>
      <c r="AO95" s="1230">
        <v>0</v>
      </c>
      <c r="AP95" s="1230">
        <v>0</v>
      </c>
      <c r="AQ95" s="1230">
        <v>0</v>
      </c>
      <c r="AR95" s="1230">
        <v>0</v>
      </c>
      <c r="AS95" s="1230">
        <v>0</v>
      </c>
      <c r="AT95" s="1230">
        <v>0</v>
      </c>
      <c r="AU95" s="1230">
        <v>0</v>
      </c>
      <c r="AV95" s="1230">
        <v>0</v>
      </c>
      <c r="AW95" s="1230">
        <v>0</v>
      </c>
      <c r="AX95" s="953"/>
      <c r="AY95" s="953"/>
      <c r="AZ95" s="953"/>
      <c r="BA95" s="1101"/>
    </row>
    <row r="96" spans="1:53" ht="11.25">
      <c r="A96" s="987">
        <v>1</v>
      </c>
      <c r="B96" s="1101" t="s">
        <v>625</v>
      </c>
      <c r="C96" s="1101"/>
      <c r="D96" s="1101" t="s">
        <v>1682</v>
      </c>
      <c r="E96" s="1101"/>
      <c r="F96" s="1101"/>
      <c r="G96" s="1101"/>
      <c r="H96" s="1101"/>
      <c r="I96" s="1101"/>
      <c r="J96" s="1101"/>
      <c r="K96" s="1101"/>
      <c r="L96" s="1225" t="s">
        <v>624</v>
      </c>
      <c r="M96" s="1226" t="s">
        <v>625</v>
      </c>
      <c r="N96" s="1227" t="s">
        <v>351</v>
      </c>
      <c r="O96" s="1230">
        <v>0</v>
      </c>
      <c r="P96" s="1230">
        <v>0</v>
      </c>
      <c r="Q96" s="1230">
        <v>0</v>
      </c>
      <c r="R96" s="1230">
        <v>0</v>
      </c>
      <c r="S96" s="1230">
        <v>0</v>
      </c>
      <c r="T96" s="1230">
        <v>0</v>
      </c>
      <c r="U96" s="1230">
        <v>0</v>
      </c>
      <c r="V96" s="1230">
        <v>0</v>
      </c>
      <c r="W96" s="1230">
        <v>0</v>
      </c>
      <c r="X96" s="1230">
        <v>0</v>
      </c>
      <c r="Y96" s="1230">
        <v>0</v>
      </c>
      <c r="Z96" s="1230">
        <v>0</v>
      </c>
      <c r="AA96" s="1230">
        <v>0</v>
      </c>
      <c r="AB96" s="1230">
        <v>0</v>
      </c>
      <c r="AC96" s="1230">
        <v>0</v>
      </c>
      <c r="AD96" s="1230">
        <v>0</v>
      </c>
      <c r="AE96" s="1230">
        <v>0</v>
      </c>
      <c r="AF96" s="1230">
        <v>0</v>
      </c>
      <c r="AG96" s="1230">
        <v>0</v>
      </c>
      <c r="AH96" s="1230">
        <v>0</v>
      </c>
      <c r="AI96" s="1230">
        <v>0</v>
      </c>
      <c r="AJ96" s="1230">
        <v>0</v>
      </c>
      <c r="AK96" s="1230">
        <v>0</v>
      </c>
      <c r="AL96" s="1230">
        <v>0</v>
      </c>
      <c r="AM96" s="1230">
        <v>0</v>
      </c>
      <c r="AN96" s="1230">
        <v>0</v>
      </c>
      <c r="AO96" s="1230">
        <v>0</v>
      </c>
      <c r="AP96" s="1230">
        <v>0</v>
      </c>
      <c r="AQ96" s="1230">
        <v>0</v>
      </c>
      <c r="AR96" s="1230">
        <v>0</v>
      </c>
      <c r="AS96" s="1230">
        <v>0</v>
      </c>
      <c r="AT96" s="1230">
        <v>0</v>
      </c>
      <c r="AU96" s="1230">
        <v>0</v>
      </c>
      <c r="AV96" s="1230">
        <v>0</v>
      </c>
      <c r="AW96" s="1230">
        <v>0</v>
      </c>
      <c r="AX96" s="953"/>
      <c r="AY96" s="953"/>
      <c r="AZ96" s="953"/>
      <c r="BA96" s="1101"/>
    </row>
    <row r="97" spans="1:53" ht="11.25">
      <c r="A97" s="987">
        <v>1</v>
      </c>
      <c r="B97" s="1101"/>
      <c r="C97" s="1101"/>
      <c r="D97" s="1101" t="s">
        <v>1683</v>
      </c>
      <c r="E97" s="1101"/>
      <c r="F97" s="1101"/>
      <c r="G97" s="1101"/>
      <c r="H97" s="1101"/>
      <c r="I97" s="1101"/>
      <c r="J97" s="1101"/>
      <c r="K97" s="1101"/>
      <c r="L97" s="1225" t="s">
        <v>626</v>
      </c>
      <c r="M97" s="1233" t="s">
        <v>627</v>
      </c>
      <c r="N97" s="1227" t="s">
        <v>351</v>
      </c>
      <c r="O97" s="989"/>
      <c r="P97" s="989"/>
      <c r="Q97" s="989"/>
      <c r="R97" s="1230">
        <v>0</v>
      </c>
      <c r="S97" s="989"/>
      <c r="T97" s="989"/>
      <c r="U97" s="989"/>
      <c r="V97" s="989"/>
      <c r="W97" s="989"/>
      <c r="X97" s="989"/>
      <c r="Y97" s="989"/>
      <c r="Z97" s="989"/>
      <c r="AA97" s="989"/>
      <c r="AB97" s="989"/>
      <c r="AC97" s="989"/>
      <c r="AD97" s="989"/>
      <c r="AE97" s="989"/>
      <c r="AF97" s="989"/>
      <c r="AG97" s="989"/>
      <c r="AH97" s="989"/>
      <c r="AI97" s="989"/>
      <c r="AJ97" s="989"/>
      <c r="AK97" s="989"/>
      <c r="AL97" s="989"/>
      <c r="AM97" s="989"/>
      <c r="AN97" s="1230">
        <v>0</v>
      </c>
      <c r="AO97" s="1230">
        <v>0</v>
      </c>
      <c r="AP97" s="1230">
        <v>0</v>
      </c>
      <c r="AQ97" s="1230">
        <v>0</v>
      </c>
      <c r="AR97" s="1230">
        <v>0</v>
      </c>
      <c r="AS97" s="1230">
        <v>0</v>
      </c>
      <c r="AT97" s="1230">
        <v>0</v>
      </c>
      <c r="AU97" s="1230">
        <v>0</v>
      </c>
      <c r="AV97" s="1230">
        <v>0</v>
      </c>
      <c r="AW97" s="1230">
        <v>0</v>
      </c>
      <c r="AX97" s="953"/>
      <c r="AY97" s="953"/>
      <c r="AZ97" s="953"/>
      <c r="BA97" s="1101"/>
    </row>
    <row r="98" spans="1:53" ht="11.25">
      <c r="A98" s="987">
        <v>1</v>
      </c>
      <c r="B98" s="1101"/>
      <c r="C98" s="1101"/>
      <c r="D98" s="1101" t="s">
        <v>1684</v>
      </c>
      <c r="E98" s="1101"/>
      <c r="F98" s="1101"/>
      <c r="G98" s="1101"/>
      <c r="H98" s="1101"/>
      <c r="I98" s="1101"/>
      <c r="J98" s="1101"/>
      <c r="K98" s="1101"/>
      <c r="L98" s="1225" t="s">
        <v>628</v>
      </c>
      <c r="M98" s="1233" t="s">
        <v>629</v>
      </c>
      <c r="N98" s="1227" t="s">
        <v>351</v>
      </c>
      <c r="O98" s="989"/>
      <c r="P98" s="989"/>
      <c r="Q98" s="989"/>
      <c r="R98" s="1230">
        <v>0</v>
      </c>
      <c r="S98" s="989"/>
      <c r="T98" s="989"/>
      <c r="U98" s="989"/>
      <c r="V98" s="989"/>
      <c r="W98" s="989"/>
      <c r="X98" s="989"/>
      <c r="Y98" s="989"/>
      <c r="Z98" s="989"/>
      <c r="AA98" s="989"/>
      <c r="AB98" s="989"/>
      <c r="AC98" s="989"/>
      <c r="AD98" s="989"/>
      <c r="AE98" s="989"/>
      <c r="AF98" s="989"/>
      <c r="AG98" s="989"/>
      <c r="AH98" s="989"/>
      <c r="AI98" s="989"/>
      <c r="AJ98" s="989"/>
      <c r="AK98" s="989"/>
      <c r="AL98" s="989"/>
      <c r="AM98" s="989"/>
      <c r="AN98" s="1230">
        <v>0</v>
      </c>
      <c r="AO98" s="1230">
        <v>0</v>
      </c>
      <c r="AP98" s="1230">
        <v>0</v>
      </c>
      <c r="AQ98" s="1230">
        <v>0</v>
      </c>
      <c r="AR98" s="1230">
        <v>0</v>
      </c>
      <c r="AS98" s="1230">
        <v>0</v>
      </c>
      <c r="AT98" s="1230">
        <v>0</v>
      </c>
      <c r="AU98" s="1230">
        <v>0</v>
      </c>
      <c r="AV98" s="1230">
        <v>0</v>
      </c>
      <c r="AW98" s="1230">
        <v>0</v>
      </c>
      <c r="AX98" s="953"/>
      <c r="AY98" s="953"/>
      <c r="AZ98" s="953"/>
      <c r="BA98" s="1101"/>
    </row>
    <row r="99" spans="1:53" ht="22.5">
      <c r="A99" s="987">
        <v>1</v>
      </c>
      <c r="B99" s="1101" t="s">
        <v>1423</v>
      </c>
      <c r="C99" s="1101"/>
      <c r="D99" s="1101" t="s">
        <v>1685</v>
      </c>
      <c r="E99" s="1101"/>
      <c r="F99" s="1101"/>
      <c r="G99" s="1101"/>
      <c r="H99" s="1101"/>
      <c r="I99" s="1101"/>
      <c r="J99" s="1101"/>
      <c r="K99" s="1101"/>
      <c r="L99" s="1225" t="s">
        <v>630</v>
      </c>
      <c r="M99" s="1226" t="s">
        <v>631</v>
      </c>
      <c r="N99" s="1227" t="s">
        <v>351</v>
      </c>
      <c r="O99" s="989"/>
      <c r="P99" s="989"/>
      <c r="Q99" s="989"/>
      <c r="R99" s="1230">
        <v>0</v>
      </c>
      <c r="S99" s="989"/>
      <c r="T99" s="989"/>
      <c r="U99" s="989"/>
      <c r="V99" s="989"/>
      <c r="W99" s="989"/>
      <c r="X99" s="989"/>
      <c r="Y99" s="989"/>
      <c r="Z99" s="989"/>
      <c r="AA99" s="989"/>
      <c r="AB99" s="989"/>
      <c r="AC99" s="989"/>
      <c r="AD99" s="989"/>
      <c r="AE99" s="989"/>
      <c r="AF99" s="989"/>
      <c r="AG99" s="989"/>
      <c r="AH99" s="989"/>
      <c r="AI99" s="989"/>
      <c r="AJ99" s="989"/>
      <c r="AK99" s="989"/>
      <c r="AL99" s="989"/>
      <c r="AM99" s="989"/>
      <c r="AN99" s="1230">
        <v>0</v>
      </c>
      <c r="AO99" s="1230">
        <v>0</v>
      </c>
      <c r="AP99" s="1230">
        <v>0</v>
      </c>
      <c r="AQ99" s="1230">
        <v>0</v>
      </c>
      <c r="AR99" s="1230">
        <v>0</v>
      </c>
      <c r="AS99" s="1230">
        <v>0</v>
      </c>
      <c r="AT99" s="1230">
        <v>0</v>
      </c>
      <c r="AU99" s="1230">
        <v>0</v>
      </c>
      <c r="AV99" s="1230">
        <v>0</v>
      </c>
      <c r="AW99" s="1230">
        <v>0</v>
      </c>
      <c r="AX99" s="953"/>
      <c r="AY99" s="953"/>
      <c r="AZ99" s="953"/>
      <c r="BA99" s="1101"/>
    </row>
    <row r="100" spans="1:53" s="109" customFormat="1" ht="11.25">
      <c r="A100" s="987">
        <v>1</v>
      </c>
      <c r="B100" s="1101" t="s">
        <v>1073</v>
      </c>
      <c r="C100" s="1101"/>
      <c r="D100" s="1101" t="s">
        <v>1483</v>
      </c>
      <c r="E100" s="1240"/>
      <c r="F100" s="1240"/>
      <c r="G100" s="1240"/>
      <c r="H100" s="1240"/>
      <c r="I100" s="1240"/>
      <c r="J100" s="1240"/>
      <c r="K100" s="1240"/>
      <c r="L100" s="1241" t="s">
        <v>103</v>
      </c>
      <c r="M100" s="1219" t="s">
        <v>632</v>
      </c>
      <c r="N100" s="1243" t="s">
        <v>351</v>
      </c>
      <c r="O100" s="548">
        <v>347.98</v>
      </c>
      <c r="P100" s="548">
        <v>898.8</v>
      </c>
      <c r="Q100" s="548">
        <v>0</v>
      </c>
      <c r="R100" s="1221">
        <v>-898.8</v>
      </c>
      <c r="S100" s="548">
        <v>379.87</v>
      </c>
      <c r="T100" s="548">
        <v>979</v>
      </c>
      <c r="U100" s="548">
        <v>0</v>
      </c>
      <c r="V100" s="548">
        <v>0</v>
      </c>
      <c r="W100" s="548">
        <v>0</v>
      </c>
      <c r="X100" s="548">
        <v>0</v>
      </c>
      <c r="Y100" s="548">
        <v>0</v>
      </c>
      <c r="Z100" s="548">
        <v>0</v>
      </c>
      <c r="AA100" s="548">
        <v>0</v>
      </c>
      <c r="AB100" s="548">
        <v>0</v>
      </c>
      <c r="AC100" s="548">
        <v>0</v>
      </c>
      <c r="AD100" s="548">
        <v>407.26</v>
      </c>
      <c r="AE100" s="548">
        <v>423.55</v>
      </c>
      <c r="AF100" s="548">
        <v>440.5</v>
      </c>
      <c r="AG100" s="548">
        <v>458.12</v>
      </c>
      <c r="AH100" s="548">
        <v>476.44</v>
      </c>
      <c r="AI100" s="548">
        <v>0</v>
      </c>
      <c r="AJ100" s="548">
        <v>0</v>
      </c>
      <c r="AK100" s="548">
        <v>0</v>
      </c>
      <c r="AL100" s="548">
        <v>0</v>
      </c>
      <c r="AM100" s="548">
        <v>0</v>
      </c>
      <c r="AN100" s="1221">
        <v>7.2103614394398052</v>
      </c>
      <c r="AO100" s="1221">
        <v>3.9999017826449981</v>
      </c>
      <c r="AP100" s="1221">
        <v>4.0018887970723611</v>
      </c>
      <c r="AQ100" s="1221">
        <v>4.0000000000000009</v>
      </c>
      <c r="AR100" s="1221">
        <v>3.9989522395878794</v>
      </c>
      <c r="AS100" s="1221">
        <v>-100</v>
      </c>
      <c r="AT100" s="1221">
        <v>0</v>
      </c>
      <c r="AU100" s="1221">
        <v>0</v>
      </c>
      <c r="AV100" s="1221">
        <v>0</v>
      </c>
      <c r="AW100" s="1221">
        <v>0</v>
      </c>
      <c r="AX100" s="953"/>
      <c r="AY100" s="953"/>
      <c r="AZ100" s="953"/>
      <c r="BA100" s="1240"/>
    </row>
    <row r="101" spans="1:53" s="109" customFormat="1" ht="22.5">
      <c r="A101" s="987">
        <v>1</v>
      </c>
      <c r="B101" s="1101" t="s">
        <v>1074</v>
      </c>
      <c r="C101" s="1101"/>
      <c r="D101" s="1101" t="s">
        <v>1484</v>
      </c>
      <c r="E101" s="1240"/>
      <c r="F101" s="1240"/>
      <c r="G101" s="1240"/>
      <c r="H101" s="1240"/>
      <c r="I101" s="1240"/>
      <c r="J101" s="1240"/>
      <c r="K101" s="1240"/>
      <c r="L101" s="1241" t="s">
        <v>104</v>
      </c>
      <c r="M101" s="1219" t="s">
        <v>633</v>
      </c>
      <c r="N101" s="1243" t="s">
        <v>351</v>
      </c>
      <c r="O101" s="548">
        <v>0</v>
      </c>
      <c r="P101" s="548">
        <v>0</v>
      </c>
      <c r="Q101" s="548">
        <v>0</v>
      </c>
      <c r="R101" s="1221">
        <v>0</v>
      </c>
      <c r="S101" s="548">
        <v>0</v>
      </c>
      <c r="T101" s="548">
        <v>596</v>
      </c>
      <c r="U101" s="548">
        <v>0</v>
      </c>
      <c r="V101" s="548">
        <v>0</v>
      </c>
      <c r="W101" s="548">
        <v>0</v>
      </c>
      <c r="X101" s="548">
        <v>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21">
        <v>0</v>
      </c>
      <c r="AO101" s="1221">
        <v>0</v>
      </c>
      <c r="AP101" s="1221">
        <v>0</v>
      </c>
      <c r="AQ101" s="1221">
        <v>0</v>
      </c>
      <c r="AR101" s="1221">
        <v>0</v>
      </c>
      <c r="AS101" s="1221">
        <v>0</v>
      </c>
      <c r="AT101" s="1221">
        <v>0</v>
      </c>
      <c r="AU101" s="1221">
        <v>0</v>
      </c>
      <c r="AV101" s="1221">
        <v>0</v>
      </c>
      <c r="AW101" s="1221">
        <v>0</v>
      </c>
      <c r="AX101" s="953"/>
      <c r="AY101" s="953"/>
      <c r="AZ101" s="953"/>
      <c r="BA101" s="1240"/>
    </row>
    <row r="102" spans="1:53" ht="11.25">
      <c r="A102" s="987">
        <v>1</v>
      </c>
      <c r="B102" s="1101"/>
      <c r="C102" s="1101"/>
      <c r="D102" s="1101" t="s">
        <v>1499</v>
      </c>
      <c r="E102" s="1101"/>
      <c r="F102" s="1101"/>
      <c r="G102" s="1101"/>
      <c r="H102" s="1101"/>
      <c r="I102" s="1101"/>
      <c r="J102" s="1101"/>
      <c r="K102" s="1101"/>
      <c r="L102" s="1225" t="s">
        <v>140</v>
      </c>
      <c r="M102" s="1245" t="s">
        <v>1198</v>
      </c>
      <c r="N102" s="1227" t="s">
        <v>351</v>
      </c>
      <c r="O102" s="989">
        <v>0</v>
      </c>
      <c r="P102" s="989">
        <v>0</v>
      </c>
      <c r="Q102" s="989">
        <v>0</v>
      </c>
      <c r="R102" s="1230">
        <v>0</v>
      </c>
      <c r="S102" s="989">
        <v>0</v>
      </c>
      <c r="T102" s="989">
        <v>0</v>
      </c>
      <c r="U102" s="989">
        <v>0</v>
      </c>
      <c r="V102" s="989">
        <v>0</v>
      </c>
      <c r="W102" s="989">
        <v>0</v>
      </c>
      <c r="X102" s="989">
        <v>0</v>
      </c>
      <c r="Y102" s="989">
        <v>0</v>
      </c>
      <c r="Z102" s="989">
        <v>0</v>
      </c>
      <c r="AA102" s="989">
        <v>0</v>
      </c>
      <c r="AB102" s="989">
        <v>0</v>
      </c>
      <c r="AC102" s="989">
        <v>0</v>
      </c>
      <c r="AD102" s="989">
        <v>0</v>
      </c>
      <c r="AE102" s="989">
        <v>0</v>
      </c>
      <c r="AF102" s="989">
        <v>0</v>
      </c>
      <c r="AG102" s="989">
        <v>0</v>
      </c>
      <c r="AH102" s="989">
        <v>0</v>
      </c>
      <c r="AI102" s="989">
        <v>0</v>
      </c>
      <c r="AJ102" s="989">
        <v>0</v>
      </c>
      <c r="AK102" s="989">
        <v>0</v>
      </c>
      <c r="AL102" s="989">
        <v>0</v>
      </c>
      <c r="AM102" s="989">
        <v>0</v>
      </c>
      <c r="AN102" s="1230">
        <v>0</v>
      </c>
      <c r="AO102" s="1230">
        <v>0</v>
      </c>
      <c r="AP102" s="1230">
        <v>0</v>
      </c>
      <c r="AQ102" s="1230">
        <v>0</v>
      </c>
      <c r="AR102" s="1230">
        <v>0</v>
      </c>
      <c r="AS102" s="1230">
        <v>0</v>
      </c>
      <c r="AT102" s="1230">
        <v>0</v>
      </c>
      <c r="AU102" s="1230">
        <v>0</v>
      </c>
      <c r="AV102" s="1230">
        <v>0</v>
      </c>
      <c r="AW102" s="1230">
        <v>0</v>
      </c>
      <c r="AX102" s="953"/>
      <c r="AY102" s="953"/>
      <c r="AZ102" s="953"/>
      <c r="BA102" s="1101"/>
    </row>
    <row r="103" spans="1:53" s="109" customFormat="1" ht="11.25">
      <c r="A103" s="987">
        <v>1</v>
      </c>
      <c r="B103" s="1101" t="s">
        <v>634</v>
      </c>
      <c r="C103" s="1101"/>
      <c r="D103" s="1101" t="s">
        <v>1485</v>
      </c>
      <c r="E103" s="1240"/>
      <c r="F103" s="1240"/>
      <c r="G103" s="1240"/>
      <c r="H103" s="1240"/>
      <c r="I103" s="1240"/>
      <c r="J103" s="1240"/>
      <c r="K103" s="1240"/>
      <c r="L103" s="1241" t="s">
        <v>120</v>
      </c>
      <c r="M103" s="1246" t="s">
        <v>634</v>
      </c>
      <c r="N103" s="1220" t="s">
        <v>351</v>
      </c>
      <c r="O103" s="1221">
        <v>0</v>
      </c>
      <c r="P103" s="1221">
        <v>0</v>
      </c>
      <c r="Q103" s="1221">
        <v>0</v>
      </c>
      <c r="R103" s="548">
        <v>0</v>
      </c>
      <c r="S103" s="1221">
        <v>0</v>
      </c>
      <c r="T103" s="1221">
        <v>0</v>
      </c>
      <c r="U103" s="1221">
        <v>0</v>
      </c>
      <c r="V103" s="1221">
        <v>0</v>
      </c>
      <c r="W103" s="1221">
        <v>0</v>
      </c>
      <c r="X103" s="1221">
        <v>0</v>
      </c>
      <c r="Y103" s="1221">
        <v>0</v>
      </c>
      <c r="Z103" s="1221">
        <v>0</v>
      </c>
      <c r="AA103" s="1221">
        <v>0</v>
      </c>
      <c r="AB103" s="1221">
        <v>0</v>
      </c>
      <c r="AC103" s="1221">
        <v>0</v>
      </c>
      <c r="AD103" s="1221">
        <v>0</v>
      </c>
      <c r="AE103" s="1221">
        <v>0</v>
      </c>
      <c r="AF103" s="1221">
        <v>0</v>
      </c>
      <c r="AG103" s="1221">
        <v>0</v>
      </c>
      <c r="AH103" s="1221">
        <v>0</v>
      </c>
      <c r="AI103" s="1221">
        <v>0</v>
      </c>
      <c r="AJ103" s="1221">
        <v>0</v>
      </c>
      <c r="AK103" s="1221">
        <v>0</v>
      </c>
      <c r="AL103" s="1221">
        <v>0</v>
      </c>
      <c r="AM103" s="1221">
        <v>0</v>
      </c>
      <c r="AN103" s="1221">
        <v>0</v>
      </c>
      <c r="AO103" s="1221">
        <v>0</v>
      </c>
      <c r="AP103" s="1221">
        <v>0</v>
      </c>
      <c r="AQ103" s="1221">
        <v>0</v>
      </c>
      <c r="AR103" s="1221">
        <v>0</v>
      </c>
      <c r="AS103" s="1221">
        <v>0</v>
      </c>
      <c r="AT103" s="1221">
        <v>0</v>
      </c>
      <c r="AU103" s="1221">
        <v>0</v>
      </c>
      <c r="AV103" s="1221">
        <v>0</v>
      </c>
      <c r="AW103" s="1221">
        <v>0</v>
      </c>
      <c r="AX103" s="953"/>
      <c r="AY103" s="953"/>
      <c r="AZ103" s="953"/>
      <c r="BA103" s="1240"/>
    </row>
    <row r="104" spans="1:53" ht="11.25">
      <c r="A104" s="987">
        <v>1</v>
      </c>
      <c r="B104" s="1101"/>
      <c r="C104" s="1101"/>
      <c r="D104" s="1101" t="s">
        <v>1502</v>
      </c>
      <c r="E104" s="1101"/>
      <c r="F104" s="1101"/>
      <c r="G104" s="1101"/>
      <c r="H104" s="1101"/>
      <c r="I104" s="1101"/>
      <c r="J104" s="1101"/>
      <c r="K104" s="1101"/>
      <c r="L104" s="1225" t="s">
        <v>122</v>
      </c>
      <c r="M104" s="1226" t="s">
        <v>635</v>
      </c>
      <c r="N104" s="1227" t="s">
        <v>351</v>
      </c>
      <c r="O104" s="1247">
        <v>0</v>
      </c>
      <c r="P104" s="1247">
        <v>0</v>
      </c>
      <c r="Q104" s="1247">
        <v>0</v>
      </c>
      <c r="R104" s="1230">
        <v>0</v>
      </c>
      <c r="S104" s="1247">
        <v>0</v>
      </c>
      <c r="T104" s="1247">
        <v>0</v>
      </c>
      <c r="U104" s="1247">
        <v>0</v>
      </c>
      <c r="V104" s="1247">
        <v>0</v>
      </c>
      <c r="W104" s="1247">
        <v>0</v>
      </c>
      <c r="X104" s="1247">
        <v>0</v>
      </c>
      <c r="Y104" s="1247">
        <v>0</v>
      </c>
      <c r="Z104" s="1247">
        <v>0</v>
      </c>
      <c r="AA104" s="1247">
        <v>0</v>
      </c>
      <c r="AB104" s="1247">
        <v>0</v>
      </c>
      <c r="AC104" s="1247">
        <v>0</v>
      </c>
      <c r="AD104" s="1247">
        <v>0</v>
      </c>
      <c r="AE104" s="1247">
        <v>0</v>
      </c>
      <c r="AF104" s="1247">
        <v>0</v>
      </c>
      <c r="AG104" s="1247">
        <v>0</v>
      </c>
      <c r="AH104" s="1247">
        <v>0</v>
      </c>
      <c r="AI104" s="1247">
        <v>0</v>
      </c>
      <c r="AJ104" s="1247">
        <v>0</v>
      </c>
      <c r="AK104" s="1247">
        <v>0</v>
      </c>
      <c r="AL104" s="1247">
        <v>0</v>
      </c>
      <c r="AM104" s="1247">
        <v>0</v>
      </c>
      <c r="AN104" s="1230">
        <v>0</v>
      </c>
      <c r="AO104" s="1230">
        <v>0</v>
      </c>
      <c r="AP104" s="1230">
        <v>0</v>
      </c>
      <c r="AQ104" s="1230">
        <v>0</v>
      </c>
      <c r="AR104" s="1230">
        <v>0</v>
      </c>
      <c r="AS104" s="1230">
        <v>0</v>
      </c>
      <c r="AT104" s="1230">
        <v>0</v>
      </c>
      <c r="AU104" s="1230">
        <v>0</v>
      </c>
      <c r="AV104" s="1230">
        <v>0</v>
      </c>
      <c r="AW104" s="1230">
        <v>0</v>
      </c>
      <c r="AX104" s="953"/>
      <c r="AY104" s="953"/>
      <c r="AZ104" s="953"/>
      <c r="BA104" s="1101"/>
    </row>
    <row r="105" spans="1:53" ht="11.25">
      <c r="A105" s="987">
        <v>1</v>
      </c>
      <c r="B105" s="1101"/>
      <c r="C105" s="1101"/>
      <c r="D105" s="1101" t="s">
        <v>1503</v>
      </c>
      <c r="E105" s="1101"/>
      <c r="F105" s="1101"/>
      <c r="G105" s="1101"/>
      <c r="H105" s="1101"/>
      <c r="I105" s="1101"/>
      <c r="J105" s="1101"/>
      <c r="K105" s="1101"/>
      <c r="L105" s="1225" t="s">
        <v>123</v>
      </c>
      <c r="M105" s="1226" t="s">
        <v>636</v>
      </c>
      <c r="N105" s="1227" t="s">
        <v>351</v>
      </c>
      <c r="O105" s="1247">
        <v>0</v>
      </c>
      <c r="P105" s="1247">
        <v>0</v>
      </c>
      <c r="Q105" s="1247">
        <v>0</v>
      </c>
      <c r="R105" s="1230">
        <v>0</v>
      </c>
      <c r="S105" s="1247">
        <v>0</v>
      </c>
      <c r="T105" s="1247">
        <v>0</v>
      </c>
      <c r="U105" s="1247">
        <v>0</v>
      </c>
      <c r="V105" s="1247">
        <v>0</v>
      </c>
      <c r="W105" s="1247">
        <v>0</v>
      </c>
      <c r="X105" s="1247">
        <v>0</v>
      </c>
      <c r="Y105" s="1247">
        <v>0</v>
      </c>
      <c r="Z105" s="1247">
        <v>0</v>
      </c>
      <c r="AA105" s="1247">
        <v>0</v>
      </c>
      <c r="AB105" s="1247">
        <v>0</v>
      </c>
      <c r="AC105" s="1247">
        <v>0</v>
      </c>
      <c r="AD105" s="1247">
        <v>0</v>
      </c>
      <c r="AE105" s="1247">
        <v>0</v>
      </c>
      <c r="AF105" s="1247">
        <v>0</v>
      </c>
      <c r="AG105" s="1247">
        <v>0</v>
      </c>
      <c r="AH105" s="1247">
        <v>0</v>
      </c>
      <c r="AI105" s="1247">
        <v>0</v>
      </c>
      <c r="AJ105" s="1247">
        <v>0</v>
      </c>
      <c r="AK105" s="1247">
        <v>0</v>
      </c>
      <c r="AL105" s="1247">
        <v>0</v>
      </c>
      <c r="AM105" s="1247">
        <v>0</v>
      </c>
      <c r="AN105" s="1230">
        <v>0</v>
      </c>
      <c r="AO105" s="1230">
        <v>0</v>
      </c>
      <c r="AP105" s="1230">
        <v>0</v>
      </c>
      <c r="AQ105" s="1230">
        <v>0</v>
      </c>
      <c r="AR105" s="1230">
        <v>0</v>
      </c>
      <c r="AS105" s="1230">
        <v>0</v>
      </c>
      <c r="AT105" s="1230">
        <v>0</v>
      </c>
      <c r="AU105" s="1230">
        <v>0</v>
      </c>
      <c r="AV105" s="1230">
        <v>0</v>
      </c>
      <c r="AW105" s="1230">
        <v>0</v>
      </c>
      <c r="AX105" s="953"/>
      <c r="AY105" s="953"/>
      <c r="AZ105" s="953"/>
      <c r="BA105" s="1101"/>
    </row>
    <row r="106" spans="1:53" ht="11.25">
      <c r="A106" s="987">
        <v>1</v>
      </c>
      <c r="B106" s="1101"/>
      <c r="C106" s="1101"/>
      <c r="D106" s="1101" t="s">
        <v>1543</v>
      </c>
      <c r="E106" s="1101"/>
      <c r="F106" s="1101"/>
      <c r="G106" s="1101"/>
      <c r="H106" s="1101"/>
      <c r="I106" s="1101"/>
      <c r="J106" s="1101"/>
      <c r="K106" s="1101"/>
      <c r="L106" s="1225" t="s">
        <v>377</v>
      </c>
      <c r="M106" s="1226" t="s">
        <v>637</v>
      </c>
      <c r="N106" s="1227" t="s">
        <v>351</v>
      </c>
      <c r="O106" s="1247">
        <v>0</v>
      </c>
      <c r="P106" s="1247">
        <v>0</v>
      </c>
      <c r="Q106" s="1247">
        <v>0</v>
      </c>
      <c r="R106" s="1230">
        <v>0</v>
      </c>
      <c r="S106" s="1247">
        <v>0</v>
      </c>
      <c r="T106" s="1247">
        <v>0</v>
      </c>
      <c r="U106" s="1247">
        <v>0</v>
      </c>
      <c r="V106" s="1247">
        <v>0</v>
      </c>
      <c r="W106" s="1247">
        <v>0</v>
      </c>
      <c r="X106" s="1247">
        <v>0</v>
      </c>
      <c r="Y106" s="1247">
        <v>0</v>
      </c>
      <c r="Z106" s="1247">
        <v>0</v>
      </c>
      <c r="AA106" s="1247">
        <v>0</v>
      </c>
      <c r="AB106" s="1247">
        <v>0</v>
      </c>
      <c r="AC106" s="1247">
        <v>0</v>
      </c>
      <c r="AD106" s="1247">
        <v>0</v>
      </c>
      <c r="AE106" s="1247">
        <v>0</v>
      </c>
      <c r="AF106" s="1247">
        <v>0</v>
      </c>
      <c r="AG106" s="1247">
        <v>0</v>
      </c>
      <c r="AH106" s="1247">
        <v>0</v>
      </c>
      <c r="AI106" s="1247">
        <v>0</v>
      </c>
      <c r="AJ106" s="1247">
        <v>0</v>
      </c>
      <c r="AK106" s="1247">
        <v>0</v>
      </c>
      <c r="AL106" s="1247">
        <v>0</v>
      </c>
      <c r="AM106" s="1247">
        <v>0</v>
      </c>
      <c r="AN106" s="1230">
        <v>0</v>
      </c>
      <c r="AO106" s="1230">
        <v>0</v>
      </c>
      <c r="AP106" s="1230">
        <v>0</v>
      </c>
      <c r="AQ106" s="1230">
        <v>0</v>
      </c>
      <c r="AR106" s="1230">
        <v>0</v>
      </c>
      <c r="AS106" s="1230">
        <v>0</v>
      </c>
      <c r="AT106" s="1230">
        <v>0</v>
      </c>
      <c r="AU106" s="1230">
        <v>0</v>
      </c>
      <c r="AV106" s="1230">
        <v>0</v>
      </c>
      <c r="AW106" s="1230">
        <v>0</v>
      </c>
      <c r="AX106" s="953"/>
      <c r="AY106" s="953"/>
      <c r="AZ106" s="953"/>
      <c r="BA106" s="1101"/>
    </row>
    <row r="107" spans="1:53" ht="22.5">
      <c r="A107" s="987">
        <v>1</v>
      </c>
      <c r="B107" s="1101" t="s">
        <v>1424</v>
      </c>
      <c r="C107" s="1101"/>
      <c r="D107" s="1101" t="s">
        <v>1560</v>
      </c>
      <c r="E107" s="1101"/>
      <c r="F107" s="1101"/>
      <c r="G107" s="1101"/>
      <c r="H107" s="1101"/>
      <c r="I107" s="1101"/>
      <c r="J107" s="1101"/>
      <c r="K107" s="1101"/>
      <c r="L107" s="1225" t="s">
        <v>378</v>
      </c>
      <c r="M107" s="1226" t="s">
        <v>638</v>
      </c>
      <c r="N107" s="1227" t="s">
        <v>351</v>
      </c>
      <c r="O107" s="989"/>
      <c r="P107" s="989"/>
      <c r="Q107" s="989"/>
      <c r="R107" s="1230">
        <v>0</v>
      </c>
      <c r="S107" s="989"/>
      <c r="T107" s="989"/>
      <c r="U107" s="989"/>
      <c r="V107" s="989"/>
      <c r="W107" s="989"/>
      <c r="X107" s="989"/>
      <c r="Y107" s="989"/>
      <c r="Z107" s="989"/>
      <c r="AA107" s="989"/>
      <c r="AB107" s="989"/>
      <c r="AC107" s="989"/>
      <c r="AD107" s="989"/>
      <c r="AE107" s="989"/>
      <c r="AF107" s="989"/>
      <c r="AG107" s="989"/>
      <c r="AH107" s="989"/>
      <c r="AI107" s="989"/>
      <c r="AJ107" s="989"/>
      <c r="AK107" s="989"/>
      <c r="AL107" s="989"/>
      <c r="AM107" s="989"/>
      <c r="AN107" s="1230">
        <v>0</v>
      </c>
      <c r="AO107" s="1230">
        <v>0</v>
      </c>
      <c r="AP107" s="1230">
        <v>0</v>
      </c>
      <c r="AQ107" s="1230">
        <v>0</v>
      </c>
      <c r="AR107" s="1230">
        <v>0</v>
      </c>
      <c r="AS107" s="1230">
        <v>0</v>
      </c>
      <c r="AT107" s="1230">
        <v>0</v>
      </c>
      <c r="AU107" s="1230">
        <v>0</v>
      </c>
      <c r="AV107" s="1230">
        <v>0</v>
      </c>
      <c r="AW107" s="1230">
        <v>0</v>
      </c>
      <c r="AX107" s="953"/>
      <c r="AY107" s="953"/>
      <c r="AZ107" s="953"/>
      <c r="BA107" s="1101"/>
    </row>
    <row r="108" spans="1:53" ht="11.25">
      <c r="A108" s="987">
        <v>1</v>
      </c>
      <c r="B108" s="1101" t="s">
        <v>639</v>
      </c>
      <c r="C108" s="1101"/>
      <c r="D108" s="1101" t="s">
        <v>1486</v>
      </c>
      <c r="E108" s="1101"/>
      <c r="F108" s="1101"/>
      <c r="G108" s="1101"/>
      <c r="H108" s="1101"/>
      <c r="I108" s="1101"/>
      <c r="J108" s="1101"/>
      <c r="K108" s="1101"/>
      <c r="L108" s="1225" t="s">
        <v>124</v>
      </c>
      <c r="M108" s="1248" t="s">
        <v>639</v>
      </c>
      <c r="N108" s="1227" t="s">
        <v>351</v>
      </c>
      <c r="O108" s="989"/>
      <c r="P108" s="989"/>
      <c r="Q108" s="989"/>
      <c r="R108" s="1230">
        <v>0</v>
      </c>
      <c r="S108" s="989"/>
      <c r="T108" s="989"/>
      <c r="U108" s="989"/>
      <c r="V108" s="989"/>
      <c r="W108" s="989"/>
      <c r="X108" s="989"/>
      <c r="Y108" s="989"/>
      <c r="Z108" s="989"/>
      <c r="AA108" s="989"/>
      <c r="AB108" s="989"/>
      <c r="AC108" s="989"/>
      <c r="AD108" s="989"/>
      <c r="AE108" s="989"/>
      <c r="AF108" s="989"/>
      <c r="AG108" s="989"/>
      <c r="AH108" s="989"/>
      <c r="AI108" s="989"/>
      <c r="AJ108" s="989"/>
      <c r="AK108" s="989"/>
      <c r="AL108" s="989"/>
      <c r="AM108" s="989"/>
      <c r="AN108" s="1230">
        <v>0</v>
      </c>
      <c r="AO108" s="1230">
        <v>0</v>
      </c>
      <c r="AP108" s="1230">
        <v>0</v>
      </c>
      <c r="AQ108" s="1230">
        <v>0</v>
      </c>
      <c r="AR108" s="1230">
        <v>0</v>
      </c>
      <c r="AS108" s="1230">
        <v>0</v>
      </c>
      <c r="AT108" s="1230">
        <v>0</v>
      </c>
      <c r="AU108" s="1230">
        <v>0</v>
      </c>
      <c r="AV108" s="1230">
        <v>0</v>
      </c>
      <c r="AW108" s="1230">
        <v>0</v>
      </c>
      <c r="AX108" s="953"/>
      <c r="AY108" s="953"/>
      <c r="AZ108" s="953"/>
      <c r="BA108" s="1101"/>
    </row>
    <row r="109" spans="1:53" s="109" customFormat="1" ht="11.25">
      <c r="A109" s="987">
        <v>1</v>
      </c>
      <c r="B109" s="1101" t="s">
        <v>1497</v>
      </c>
      <c r="C109" s="1101"/>
      <c r="D109" s="555" t="s">
        <v>1701</v>
      </c>
      <c r="E109" s="1240"/>
      <c r="F109" s="1240"/>
      <c r="G109" s="1240"/>
      <c r="H109" s="1240"/>
      <c r="I109" s="1240"/>
      <c r="J109" s="1240"/>
      <c r="K109" s="1240"/>
      <c r="L109" s="1241" t="s">
        <v>125</v>
      </c>
      <c r="M109" s="1249" t="s">
        <v>1612</v>
      </c>
      <c r="N109" s="1243" t="s">
        <v>351</v>
      </c>
      <c r="O109" s="1222"/>
      <c r="P109" s="1222"/>
      <c r="Q109" s="1222"/>
      <c r="R109" s="1221">
        <v>0</v>
      </c>
      <c r="S109" s="1222"/>
      <c r="T109" s="989">
        <v>0</v>
      </c>
      <c r="U109" s="1222"/>
      <c r="V109" s="1222"/>
      <c r="W109" s="1222"/>
      <c r="X109" s="1222"/>
      <c r="Y109" s="1222"/>
      <c r="Z109" s="1222"/>
      <c r="AA109" s="1222"/>
      <c r="AB109" s="1222"/>
      <c r="AC109" s="1222"/>
      <c r="AD109" s="989">
        <v>0</v>
      </c>
      <c r="AE109" s="1222"/>
      <c r="AF109" s="1222"/>
      <c r="AG109" s="1222"/>
      <c r="AH109" s="1222"/>
      <c r="AI109" s="1222"/>
      <c r="AJ109" s="1222"/>
      <c r="AK109" s="1222"/>
      <c r="AL109" s="1222"/>
      <c r="AM109" s="1222"/>
      <c r="AN109" s="1221">
        <v>0</v>
      </c>
      <c r="AO109" s="1221">
        <v>0</v>
      </c>
      <c r="AP109" s="1221">
        <v>0</v>
      </c>
      <c r="AQ109" s="1221">
        <v>0</v>
      </c>
      <c r="AR109" s="1221">
        <v>0</v>
      </c>
      <c r="AS109" s="1221">
        <v>0</v>
      </c>
      <c r="AT109" s="1221">
        <v>0</v>
      </c>
      <c r="AU109" s="1221">
        <v>0</v>
      </c>
      <c r="AV109" s="1221">
        <v>0</v>
      </c>
      <c r="AW109" s="1221">
        <v>0</v>
      </c>
      <c r="AX109" s="1232"/>
      <c r="AY109" s="1232"/>
      <c r="AZ109" s="1232"/>
      <c r="BA109" s="1240"/>
    </row>
    <row r="110" spans="1:53" ht="11.25">
      <c r="A110" s="987">
        <v>1</v>
      </c>
      <c r="B110" s="1101"/>
      <c r="C110" s="1101"/>
      <c r="D110" s="1101"/>
      <c r="E110" s="1101"/>
      <c r="F110" s="1101"/>
      <c r="G110" s="1101"/>
      <c r="H110" s="1101"/>
      <c r="I110" s="1101"/>
      <c r="J110" s="1101"/>
      <c r="K110" s="1101"/>
      <c r="L110" s="1225"/>
      <c r="M110" s="1248" t="s">
        <v>1700</v>
      </c>
      <c r="N110" s="1227"/>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101"/>
    </row>
    <row r="111" spans="1:53" ht="22.5">
      <c r="A111" s="987">
        <v>1</v>
      </c>
      <c r="B111" s="1101" t="s">
        <v>1483</v>
      </c>
      <c r="C111" s="1101"/>
      <c r="D111" s="1101" t="s">
        <v>1487</v>
      </c>
      <c r="E111" s="1101"/>
      <c r="F111" s="1101"/>
      <c r="G111" s="1101"/>
      <c r="H111" s="1101"/>
      <c r="I111" s="1101"/>
      <c r="J111" s="1101"/>
      <c r="K111" s="1101"/>
      <c r="L111" s="1225" t="s">
        <v>181</v>
      </c>
      <c r="M111" s="1226" t="s">
        <v>640</v>
      </c>
      <c r="N111" s="1227" t="s">
        <v>351</v>
      </c>
      <c r="O111" s="989"/>
      <c r="P111" s="989"/>
      <c r="Q111" s="989"/>
      <c r="R111" s="1230">
        <v>0</v>
      </c>
      <c r="S111" s="989"/>
      <c r="T111" s="989">
        <v>0</v>
      </c>
      <c r="U111" s="989"/>
      <c r="V111" s="989"/>
      <c r="W111" s="989"/>
      <c r="X111" s="989"/>
      <c r="Y111" s="989"/>
      <c r="Z111" s="989"/>
      <c r="AA111" s="989"/>
      <c r="AB111" s="989"/>
      <c r="AC111" s="989"/>
      <c r="AD111" s="989">
        <v>0</v>
      </c>
      <c r="AE111" s="989"/>
      <c r="AF111" s="989"/>
      <c r="AG111" s="989"/>
      <c r="AH111" s="989"/>
      <c r="AI111" s="989"/>
      <c r="AJ111" s="989"/>
      <c r="AK111" s="989"/>
      <c r="AL111" s="989"/>
      <c r="AM111" s="989"/>
      <c r="AN111" s="403"/>
      <c r="AO111" s="403"/>
      <c r="AP111" s="403"/>
      <c r="AQ111" s="403"/>
      <c r="AR111" s="403"/>
      <c r="AS111" s="403"/>
      <c r="AT111" s="403"/>
      <c r="AU111" s="403"/>
      <c r="AV111" s="403"/>
      <c r="AW111" s="403"/>
      <c r="AX111" s="953"/>
      <c r="AY111" s="953"/>
      <c r="AZ111" s="953"/>
      <c r="BA111" s="1101"/>
    </row>
    <row r="112" spans="1:53" ht="101.25">
      <c r="A112" s="987">
        <v>1</v>
      </c>
      <c r="B112" s="1101" t="s">
        <v>1484</v>
      </c>
      <c r="C112" s="1101"/>
      <c r="D112" s="1101" t="s">
        <v>1494</v>
      </c>
      <c r="E112" s="1101"/>
      <c r="F112" s="1101"/>
      <c r="G112" s="1101"/>
      <c r="H112" s="1101"/>
      <c r="I112" s="1101"/>
      <c r="J112" s="1101"/>
      <c r="K112" s="1101"/>
      <c r="L112" s="1225" t="s">
        <v>182</v>
      </c>
      <c r="M112" s="1226" t="s">
        <v>641</v>
      </c>
      <c r="N112" s="1227" t="s">
        <v>351</v>
      </c>
      <c r="O112" s="989"/>
      <c r="P112" s="989"/>
      <c r="Q112" s="989"/>
      <c r="R112" s="1230">
        <v>0</v>
      </c>
      <c r="S112" s="989"/>
      <c r="T112" s="989">
        <v>0</v>
      </c>
      <c r="U112" s="989"/>
      <c r="V112" s="989"/>
      <c r="W112" s="989"/>
      <c r="X112" s="989"/>
      <c r="Y112" s="989"/>
      <c r="Z112" s="989"/>
      <c r="AA112" s="989"/>
      <c r="AB112" s="989"/>
      <c r="AC112" s="989"/>
      <c r="AD112" s="989">
        <v>0</v>
      </c>
      <c r="AE112" s="989"/>
      <c r="AF112" s="989"/>
      <c r="AG112" s="989"/>
      <c r="AH112" s="989"/>
      <c r="AI112" s="989"/>
      <c r="AJ112" s="989"/>
      <c r="AK112" s="989"/>
      <c r="AL112" s="989"/>
      <c r="AM112" s="989"/>
      <c r="AN112" s="403"/>
      <c r="AO112" s="403"/>
      <c r="AP112" s="403"/>
      <c r="AQ112" s="403"/>
      <c r="AR112" s="403"/>
      <c r="AS112" s="403"/>
      <c r="AT112" s="403"/>
      <c r="AU112" s="403"/>
      <c r="AV112" s="403"/>
      <c r="AW112" s="403"/>
      <c r="AX112" s="953"/>
      <c r="AY112" s="953"/>
      <c r="AZ112" s="953"/>
      <c r="BA112" s="1101"/>
    </row>
    <row r="113" spans="1:53" ht="45">
      <c r="A113" s="987">
        <v>1</v>
      </c>
      <c r="B113" s="1101"/>
      <c r="C113" s="1101"/>
      <c r="D113" s="1101" t="s">
        <v>1495</v>
      </c>
      <c r="E113" s="1101"/>
      <c r="F113" s="1101"/>
      <c r="G113" s="1101"/>
      <c r="H113" s="1101"/>
      <c r="I113" s="1101"/>
      <c r="J113" s="1101"/>
      <c r="K113" s="1101"/>
      <c r="L113" s="1225" t="s">
        <v>385</v>
      </c>
      <c r="M113" s="1226" t="s">
        <v>1187</v>
      </c>
      <c r="N113" s="1227" t="s">
        <v>351</v>
      </c>
      <c r="O113" s="989"/>
      <c r="P113" s="989"/>
      <c r="Q113" s="989"/>
      <c r="R113" s="1230">
        <v>0</v>
      </c>
      <c r="S113" s="989"/>
      <c r="T113" s="989">
        <v>0</v>
      </c>
      <c r="U113" s="989"/>
      <c r="V113" s="989"/>
      <c r="W113" s="989"/>
      <c r="X113" s="989"/>
      <c r="Y113" s="989"/>
      <c r="Z113" s="989"/>
      <c r="AA113" s="989"/>
      <c r="AB113" s="989"/>
      <c r="AC113" s="989"/>
      <c r="AD113" s="989">
        <v>0</v>
      </c>
      <c r="AE113" s="989"/>
      <c r="AF113" s="989"/>
      <c r="AG113" s="989"/>
      <c r="AH113" s="989"/>
      <c r="AI113" s="989"/>
      <c r="AJ113" s="989"/>
      <c r="AK113" s="989"/>
      <c r="AL113" s="989"/>
      <c r="AM113" s="989"/>
      <c r="AN113" s="403"/>
      <c r="AO113" s="403"/>
      <c r="AP113" s="403"/>
      <c r="AQ113" s="403"/>
      <c r="AR113" s="403"/>
      <c r="AS113" s="403"/>
      <c r="AT113" s="403"/>
      <c r="AU113" s="403"/>
      <c r="AV113" s="403"/>
      <c r="AW113" s="403"/>
      <c r="AX113" s="953"/>
      <c r="AY113" s="953"/>
      <c r="AZ113" s="953"/>
      <c r="BA113" s="1101"/>
    </row>
    <row r="114" spans="1:53" ht="90">
      <c r="A114" s="987">
        <v>1</v>
      </c>
      <c r="B114" s="1101" t="s">
        <v>1485</v>
      </c>
      <c r="C114" s="1203" t="b">
        <v>0</v>
      </c>
      <c r="D114" s="1101" t="s">
        <v>1498</v>
      </c>
      <c r="E114" s="1101"/>
      <c r="F114" s="1101"/>
      <c r="G114" s="1101"/>
      <c r="H114" s="1101"/>
      <c r="I114" s="1101"/>
      <c r="J114" s="1101"/>
      <c r="K114" s="1101"/>
      <c r="L114" s="1225" t="s">
        <v>386</v>
      </c>
      <c r="M114" s="1250" t="s">
        <v>1478</v>
      </c>
      <c r="N114" s="1236" t="s">
        <v>351</v>
      </c>
      <c r="O114" s="989"/>
      <c r="P114" s="989"/>
      <c r="Q114" s="989"/>
      <c r="R114" s="1230">
        <v>0</v>
      </c>
      <c r="S114" s="989"/>
      <c r="T114" s="989">
        <v>0</v>
      </c>
      <c r="U114" s="989"/>
      <c r="V114" s="989"/>
      <c r="W114" s="989"/>
      <c r="X114" s="989"/>
      <c r="Y114" s="989"/>
      <c r="Z114" s="989"/>
      <c r="AA114" s="989"/>
      <c r="AB114" s="989"/>
      <c r="AC114" s="989"/>
      <c r="AD114" s="989">
        <v>0</v>
      </c>
      <c r="AE114" s="989"/>
      <c r="AF114" s="989"/>
      <c r="AG114" s="989"/>
      <c r="AH114" s="989"/>
      <c r="AI114" s="989"/>
      <c r="AJ114" s="989"/>
      <c r="AK114" s="989"/>
      <c r="AL114" s="989"/>
      <c r="AM114" s="989"/>
      <c r="AN114" s="403"/>
      <c r="AO114" s="403"/>
      <c r="AP114" s="403"/>
      <c r="AQ114" s="403"/>
      <c r="AR114" s="403"/>
      <c r="AS114" s="403"/>
      <c r="AT114" s="403"/>
      <c r="AU114" s="403"/>
      <c r="AV114" s="403"/>
      <c r="AW114" s="403"/>
      <c r="AX114" s="953"/>
      <c r="AY114" s="953"/>
      <c r="AZ114" s="953"/>
      <c r="BA114" s="1101"/>
    </row>
    <row r="115" spans="1:53" ht="56.25">
      <c r="A115" s="987">
        <v>1</v>
      </c>
      <c r="B115" s="1101" t="s">
        <v>1486</v>
      </c>
      <c r="C115" s="1203" t="b">
        <v>0</v>
      </c>
      <c r="D115" s="1101" t="s">
        <v>1623</v>
      </c>
      <c r="E115" s="1101"/>
      <c r="F115" s="1101"/>
      <c r="G115" s="1101"/>
      <c r="H115" s="1101"/>
      <c r="I115" s="1101"/>
      <c r="J115" s="1101"/>
      <c r="K115" s="1101"/>
      <c r="L115" s="1225" t="s">
        <v>387</v>
      </c>
      <c r="M115" s="1226" t="s">
        <v>1479</v>
      </c>
      <c r="N115" s="1236" t="s">
        <v>351</v>
      </c>
      <c r="O115" s="989"/>
      <c r="P115" s="989"/>
      <c r="Q115" s="989"/>
      <c r="R115" s="1230">
        <v>0</v>
      </c>
      <c r="S115" s="989"/>
      <c r="T115" s="989">
        <v>0</v>
      </c>
      <c r="U115" s="989"/>
      <c r="V115" s="989"/>
      <c r="W115" s="989"/>
      <c r="X115" s="989"/>
      <c r="Y115" s="989"/>
      <c r="Z115" s="989"/>
      <c r="AA115" s="989"/>
      <c r="AB115" s="989"/>
      <c r="AC115" s="989"/>
      <c r="AD115" s="989">
        <v>0</v>
      </c>
      <c r="AE115" s="989"/>
      <c r="AF115" s="989"/>
      <c r="AG115" s="989"/>
      <c r="AH115" s="989"/>
      <c r="AI115" s="989"/>
      <c r="AJ115" s="989"/>
      <c r="AK115" s="989"/>
      <c r="AL115" s="989"/>
      <c r="AM115" s="989"/>
      <c r="AN115" s="403"/>
      <c r="AO115" s="403"/>
      <c r="AP115" s="403"/>
      <c r="AQ115" s="403"/>
      <c r="AR115" s="403"/>
      <c r="AS115" s="403"/>
      <c r="AT115" s="403"/>
      <c r="AU115" s="403"/>
      <c r="AV115" s="403"/>
      <c r="AW115" s="403"/>
      <c r="AX115" s="953"/>
      <c r="AY115" s="953"/>
      <c r="AZ115" s="953"/>
      <c r="BA115" s="1101"/>
    </row>
    <row r="116" spans="1:53" ht="11.25">
      <c r="A116" s="987">
        <v>1</v>
      </c>
      <c r="B116" s="1101" t="s">
        <v>1487</v>
      </c>
      <c r="C116" s="1101"/>
      <c r="D116" s="1101" t="s">
        <v>1624</v>
      </c>
      <c r="E116" s="1101"/>
      <c r="F116" s="1101"/>
      <c r="G116" s="1101"/>
      <c r="H116" s="1101"/>
      <c r="I116" s="1101"/>
      <c r="J116" s="1101"/>
      <c r="K116" s="1101"/>
      <c r="L116" s="1225" t="s">
        <v>1702</v>
      </c>
      <c r="M116" s="1226" t="s">
        <v>644</v>
      </c>
      <c r="N116" s="1227" t="s">
        <v>351</v>
      </c>
      <c r="O116" s="989"/>
      <c r="P116" s="989"/>
      <c r="Q116" s="989"/>
      <c r="R116" s="1230">
        <v>0</v>
      </c>
      <c r="S116" s="989"/>
      <c r="T116" s="989">
        <v>0</v>
      </c>
      <c r="U116" s="989"/>
      <c r="V116" s="989"/>
      <c r="W116" s="989"/>
      <c r="X116" s="989"/>
      <c r="Y116" s="989"/>
      <c r="Z116" s="989"/>
      <c r="AA116" s="989"/>
      <c r="AB116" s="989"/>
      <c r="AC116" s="989"/>
      <c r="AD116" s="989">
        <v>0</v>
      </c>
      <c r="AE116" s="989"/>
      <c r="AF116" s="989"/>
      <c r="AG116" s="989"/>
      <c r="AH116" s="989"/>
      <c r="AI116" s="989"/>
      <c r="AJ116" s="989"/>
      <c r="AK116" s="989"/>
      <c r="AL116" s="989"/>
      <c r="AM116" s="989"/>
      <c r="AN116" s="403"/>
      <c r="AO116" s="403"/>
      <c r="AP116" s="403"/>
      <c r="AQ116" s="403"/>
      <c r="AR116" s="403"/>
      <c r="AS116" s="403"/>
      <c r="AT116" s="403"/>
      <c r="AU116" s="403"/>
      <c r="AV116" s="403"/>
      <c r="AW116" s="403"/>
      <c r="AX116" s="953"/>
      <c r="AY116" s="953"/>
      <c r="AZ116" s="953"/>
      <c r="BA116" s="1101"/>
    </row>
    <row r="117" spans="1:53" ht="11.25">
      <c r="A117" s="987">
        <v>1</v>
      </c>
      <c r="B117" s="1101" t="s">
        <v>1494</v>
      </c>
      <c r="C117" s="1101"/>
      <c r="D117" s="1101" t="s">
        <v>1625</v>
      </c>
      <c r="E117" s="1101"/>
      <c r="F117" s="1101"/>
      <c r="G117" s="1101"/>
      <c r="H117" s="1101"/>
      <c r="I117" s="1101"/>
      <c r="J117" s="1101"/>
      <c r="K117" s="1101"/>
      <c r="L117" s="1225" t="s">
        <v>1703</v>
      </c>
      <c r="M117" s="1226" t="s">
        <v>645</v>
      </c>
      <c r="N117" s="1227" t="s">
        <v>351</v>
      </c>
      <c r="O117" s="989">
        <v>0</v>
      </c>
      <c r="P117" s="989">
        <v>0</v>
      </c>
      <c r="Q117" s="989">
        <v>0</v>
      </c>
      <c r="R117" s="1230">
        <v>0</v>
      </c>
      <c r="S117" s="989">
        <v>0</v>
      </c>
      <c r="T117" s="989">
        <v>0</v>
      </c>
      <c r="U117" s="989">
        <v>0</v>
      </c>
      <c r="V117" s="989">
        <v>0</v>
      </c>
      <c r="W117" s="989">
        <v>0</v>
      </c>
      <c r="X117" s="989">
        <v>0</v>
      </c>
      <c r="Y117" s="989">
        <v>0</v>
      </c>
      <c r="Z117" s="989">
        <v>0</v>
      </c>
      <c r="AA117" s="989">
        <v>0</v>
      </c>
      <c r="AB117" s="989">
        <v>0</v>
      </c>
      <c r="AC117" s="989">
        <v>0</v>
      </c>
      <c r="AD117" s="989">
        <v>0</v>
      </c>
      <c r="AE117" s="989">
        <v>0</v>
      </c>
      <c r="AF117" s="989">
        <v>0</v>
      </c>
      <c r="AG117" s="989">
        <v>0</v>
      </c>
      <c r="AH117" s="989">
        <v>0</v>
      </c>
      <c r="AI117" s="989">
        <v>0</v>
      </c>
      <c r="AJ117" s="989">
        <v>0</v>
      </c>
      <c r="AK117" s="989">
        <v>0</v>
      </c>
      <c r="AL117" s="989">
        <v>0</v>
      </c>
      <c r="AM117" s="989">
        <v>0</v>
      </c>
      <c r="AN117" s="1230">
        <v>0</v>
      </c>
      <c r="AO117" s="1230">
        <v>0</v>
      </c>
      <c r="AP117" s="1230">
        <v>0</v>
      </c>
      <c r="AQ117" s="1230">
        <v>0</v>
      </c>
      <c r="AR117" s="1230">
        <v>0</v>
      </c>
      <c r="AS117" s="1230">
        <v>0</v>
      </c>
      <c r="AT117" s="1230">
        <v>0</v>
      </c>
      <c r="AU117" s="1230">
        <v>0</v>
      </c>
      <c r="AV117" s="1230">
        <v>0</v>
      </c>
      <c r="AW117" s="1230">
        <v>0</v>
      </c>
      <c r="AX117" s="953"/>
      <c r="AY117" s="953"/>
      <c r="AZ117" s="953"/>
      <c r="BA117" s="1101"/>
    </row>
    <row r="118" spans="1:53" ht="22.5">
      <c r="A118" s="987">
        <v>1</v>
      </c>
      <c r="B118" s="1101" t="s">
        <v>1504</v>
      </c>
      <c r="C118" s="1101"/>
      <c r="D118" s="1101" t="s">
        <v>1686</v>
      </c>
      <c r="E118" s="1101"/>
      <c r="F118" s="1101"/>
      <c r="G118" s="1101"/>
      <c r="H118" s="1101"/>
      <c r="I118" s="1101"/>
      <c r="J118" s="1101"/>
      <c r="K118" s="1101"/>
      <c r="L118" s="1225" t="s">
        <v>1704</v>
      </c>
      <c r="M118" s="1239" t="s">
        <v>646</v>
      </c>
      <c r="N118" s="1227" t="s">
        <v>351</v>
      </c>
      <c r="O118" s="989"/>
      <c r="P118" s="989"/>
      <c r="Q118" s="989"/>
      <c r="R118" s="1230">
        <v>0</v>
      </c>
      <c r="S118" s="989"/>
      <c r="T118" s="989">
        <v>0</v>
      </c>
      <c r="U118" s="989"/>
      <c r="V118" s="989"/>
      <c r="W118" s="989"/>
      <c r="X118" s="989"/>
      <c r="Y118" s="989"/>
      <c r="Z118" s="989"/>
      <c r="AA118" s="989"/>
      <c r="AB118" s="989"/>
      <c r="AC118" s="989"/>
      <c r="AD118" s="989">
        <v>0</v>
      </c>
      <c r="AE118" s="989"/>
      <c r="AF118" s="989"/>
      <c r="AG118" s="989"/>
      <c r="AH118" s="989"/>
      <c r="AI118" s="989"/>
      <c r="AJ118" s="989"/>
      <c r="AK118" s="989"/>
      <c r="AL118" s="989"/>
      <c r="AM118" s="989"/>
      <c r="AN118" s="403"/>
      <c r="AO118" s="403"/>
      <c r="AP118" s="403"/>
      <c r="AQ118" s="403"/>
      <c r="AR118" s="403"/>
      <c r="AS118" s="403"/>
      <c r="AT118" s="403"/>
      <c r="AU118" s="403"/>
      <c r="AV118" s="403"/>
      <c r="AW118" s="403"/>
      <c r="AX118" s="953"/>
      <c r="AY118" s="953"/>
      <c r="AZ118" s="953"/>
      <c r="BA118" s="1101"/>
    </row>
    <row r="119" spans="1:53" ht="22.5">
      <c r="A119" s="987">
        <v>1</v>
      </c>
      <c r="B119" s="1101" t="s">
        <v>1505</v>
      </c>
      <c r="C119" s="1101"/>
      <c r="D119" s="1101" t="s">
        <v>1687</v>
      </c>
      <c r="E119" s="1101"/>
      <c r="F119" s="1101"/>
      <c r="G119" s="1101"/>
      <c r="H119" s="1101"/>
      <c r="I119" s="1101"/>
      <c r="J119" s="1101"/>
      <c r="K119" s="1101"/>
      <c r="L119" s="1225" t="s">
        <v>1705</v>
      </c>
      <c r="M119" s="1233" t="s">
        <v>647</v>
      </c>
      <c r="N119" s="1227" t="s">
        <v>351</v>
      </c>
      <c r="O119" s="989"/>
      <c r="P119" s="989"/>
      <c r="Q119" s="989"/>
      <c r="R119" s="1230">
        <v>0</v>
      </c>
      <c r="S119" s="989"/>
      <c r="T119" s="989">
        <v>0</v>
      </c>
      <c r="U119" s="989"/>
      <c r="V119" s="989"/>
      <c r="W119" s="989"/>
      <c r="X119" s="989"/>
      <c r="Y119" s="989"/>
      <c r="Z119" s="989"/>
      <c r="AA119" s="989"/>
      <c r="AB119" s="989"/>
      <c r="AC119" s="989"/>
      <c r="AD119" s="989">
        <v>0</v>
      </c>
      <c r="AE119" s="989"/>
      <c r="AF119" s="989"/>
      <c r="AG119" s="989"/>
      <c r="AH119" s="989"/>
      <c r="AI119" s="989"/>
      <c r="AJ119" s="989"/>
      <c r="AK119" s="989"/>
      <c r="AL119" s="989"/>
      <c r="AM119" s="989"/>
      <c r="AN119" s="403"/>
      <c r="AO119" s="403"/>
      <c r="AP119" s="403"/>
      <c r="AQ119" s="403"/>
      <c r="AR119" s="403"/>
      <c r="AS119" s="403"/>
      <c r="AT119" s="403"/>
      <c r="AU119" s="403"/>
      <c r="AV119" s="403"/>
      <c r="AW119" s="403"/>
      <c r="AX119" s="953"/>
      <c r="AY119" s="953"/>
      <c r="AZ119" s="953"/>
      <c r="BA119" s="1101"/>
    </row>
    <row r="120" spans="1:53" ht="11.25">
      <c r="A120" s="987">
        <v>1</v>
      </c>
      <c r="B120" s="1101" t="s">
        <v>1495</v>
      </c>
      <c r="C120" s="1101"/>
      <c r="D120" s="1101" t="s">
        <v>1626</v>
      </c>
      <c r="E120" s="1101"/>
      <c r="F120" s="1101"/>
      <c r="G120" s="1101"/>
      <c r="H120" s="1101"/>
      <c r="I120" s="1101"/>
      <c r="J120" s="1101"/>
      <c r="K120" s="1101"/>
      <c r="L120" s="1225" t="s">
        <v>1706</v>
      </c>
      <c r="M120" s="1226" t="s">
        <v>648</v>
      </c>
      <c r="N120" s="1227" t="s">
        <v>351</v>
      </c>
      <c r="O120" s="989"/>
      <c r="P120" s="989"/>
      <c r="Q120" s="989"/>
      <c r="R120" s="1230">
        <v>0</v>
      </c>
      <c r="S120" s="989"/>
      <c r="T120" s="989">
        <v>0</v>
      </c>
      <c r="U120" s="989"/>
      <c r="V120" s="989"/>
      <c r="W120" s="989"/>
      <c r="X120" s="989"/>
      <c r="Y120" s="989"/>
      <c r="Z120" s="989"/>
      <c r="AA120" s="989"/>
      <c r="AB120" s="989"/>
      <c r="AC120" s="989"/>
      <c r="AD120" s="989">
        <v>0</v>
      </c>
      <c r="AE120" s="989"/>
      <c r="AF120" s="989"/>
      <c r="AG120" s="989"/>
      <c r="AH120" s="989"/>
      <c r="AI120" s="989"/>
      <c r="AJ120" s="989"/>
      <c r="AK120" s="989"/>
      <c r="AL120" s="989"/>
      <c r="AM120" s="989"/>
      <c r="AN120" s="403"/>
      <c r="AO120" s="403"/>
      <c r="AP120" s="403"/>
      <c r="AQ120" s="403"/>
      <c r="AR120" s="403"/>
      <c r="AS120" s="403"/>
      <c r="AT120" s="403"/>
      <c r="AU120" s="403"/>
      <c r="AV120" s="403"/>
      <c r="AW120" s="403"/>
      <c r="AX120" s="953"/>
      <c r="AY120" s="953"/>
      <c r="AZ120" s="953"/>
      <c r="BA120" s="1101"/>
    </row>
    <row r="121" spans="1:53" ht="11.25">
      <c r="A121" s="987">
        <v>1</v>
      </c>
      <c r="B121" s="1101" t="s">
        <v>1496</v>
      </c>
      <c r="C121" s="1101"/>
      <c r="D121" s="1101" t="s">
        <v>1627</v>
      </c>
      <c r="E121" s="1101"/>
      <c r="F121" s="1101"/>
      <c r="G121" s="1101"/>
      <c r="H121" s="1101"/>
      <c r="I121" s="1101"/>
      <c r="J121" s="1101"/>
      <c r="K121" s="1101"/>
      <c r="L121" s="1225" t="s">
        <v>1707</v>
      </c>
      <c r="M121" s="1226" t="s">
        <v>649</v>
      </c>
      <c r="N121" s="1227" t="s">
        <v>351</v>
      </c>
      <c r="O121" s="989"/>
      <c r="P121" s="989"/>
      <c r="Q121" s="989"/>
      <c r="R121" s="1230">
        <v>0</v>
      </c>
      <c r="S121" s="989"/>
      <c r="T121" s="989">
        <v>0</v>
      </c>
      <c r="U121" s="989"/>
      <c r="V121" s="989"/>
      <c r="W121" s="989"/>
      <c r="X121" s="989"/>
      <c r="Y121" s="989"/>
      <c r="Z121" s="989"/>
      <c r="AA121" s="989"/>
      <c r="AB121" s="989"/>
      <c r="AC121" s="989"/>
      <c r="AD121" s="989">
        <v>0</v>
      </c>
      <c r="AE121" s="989"/>
      <c r="AF121" s="989"/>
      <c r="AG121" s="989"/>
      <c r="AH121" s="989"/>
      <c r="AI121" s="989"/>
      <c r="AJ121" s="989"/>
      <c r="AK121" s="989"/>
      <c r="AL121" s="989"/>
      <c r="AM121" s="989"/>
      <c r="AN121" s="403"/>
      <c r="AO121" s="403"/>
      <c r="AP121" s="403"/>
      <c r="AQ121" s="403"/>
      <c r="AR121" s="403"/>
      <c r="AS121" s="403"/>
      <c r="AT121" s="403"/>
      <c r="AU121" s="403"/>
      <c r="AV121" s="403"/>
      <c r="AW121" s="403"/>
      <c r="AX121" s="953"/>
      <c r="AY121" s="953"/>
      <c r="AZ121" s="953"/>
      <c r="BA121" s="1101"/>
    </row>
    <row r="122" spans="1:53" s="109" customFormat="1" ht="11.25">
      <c r="A122" s="987">
        <v>1</v>
      </c>
      <c r="B122" s="1240"/>
      <c r="C122" s="1240"/>
      <c r="D122" s="1240" t="s">
        <v>1496</v>
      </c>
      <c r="E122" s="1240"/>
      <c r="F122" s="1240"/>
      <c r="G122" s="1240"/>
      <c r="H122" s="1240"/>
      <c r="I122" s="1240"/>
      <c r="J122" s="1240"/>
      <c r="K122" s="1240"/>
      <c r="L122" s="1241" t="s">
        <v>126</v>
      </c>
      <c r="M122" s="1246" t="s">
        <v>642</v>
      </c>
      <c r="N122" s="1243" t="s">
        <v>351</v>
      </c>
      <c r="O122" s="1222"/>
      <c r="P122" s="1222"/>
      <c r="Q122" s="1222"/>
      <c r="R122" s="1221">
        <v>0</v>
      </c>
      <c r="S122" s="1222"/>
      <c r="T122" s="1222"/>
      <c r="U122" s="1222"/>
      <c r="V122" s="1222"/>
      <c r="W122" s="1222"/>
      <c r="X122" s="1222"/>
      <c r="Y122" s="1222"/>
      <c r="Z122" s="1222"/>
      <c r="AA122" s="1222"/>
      <c r="AB122" s="1222"/>
      <c r="AC122" s="1222"/>
      <c r="AD122" s="1222">
        <v>-15</v>
      </c>
      <c r="AE122" s="1222">
        <v>32</v>
      </c>
      <c r="AF122" s="1222">
        <v>52</v>
      </c>
      <c r="AG122" s="1222">
        <v>32</v>
      </c>
      <c r="AH122" s="1222">
        <v>12</v>
      </c>
      <c r="AI122" s="1222"/>
      <c r="AJ122" s="1222"/>
      <c r="AK122" s="1222"/>
      <c r="AL122" s="1222"/>
      <c r="AM122" s="1222"/>
      <c r="AN122" s="548"/>
      <c r="AO122" s="548"/>
      <c r="AP122" s="548"/>
      <c r="AQ122" s="548"/>
      <c r="AR122" s="548"/>
      <c r="AS122" s="548"/>
      <c r="AT122" s="548"/>
      <c r="AU122" s="548"/>
      <c r="AV122" s="548"/>
      <c r="AW122" s="548"/>
      <c r="AX122" s="1232"/>
      <c r="AY122" s="1232"/>
      <c r="AZ122" s="1232"/>
      <c r="BA122" s="1240"/>
    </row>
    <row r="123" spans="1:53" ht="11.25">
      <c r="A123" s="987">
        <v>1</v>
      </c>
      <c r="B123" s="1101"/>
      <c r="C123" s="1101"/>
      <c r="D123" s="1101" t="s">
        <v>1508</v>
      </c>
      <c r="E123" s="1101"/>
      <c r="F123" s="1101"/>
      <c r="G123" s="1101"/>
      <c r="H123" s="1101"/>
      <c r="I123" s="1101"/>
      <c r="J123" s="1101"/>
      <c r="K123" s="1101"/>
      <c r="L123" s="1225" t="s">
        <v>141</v>
      </c>
      <c r="M123" s="1226" t="s">
        <v>1197</v>
      </c>
      <c r="N123" s="1227" t="s">
        <v>137</v>
      </c>
      <c r="O123" s="403">
        <v>0</v>
      </c>
      <c r="P123" s="403">
        <v>0</v>
      </c>
      <c r="Q123" s="403">
        <v>0</v>
      </c>
      <c r="R123" s="1230">
        <v>0</v>
      </c>
      <c r="S123" s="403">
        <v>0</v>
      </c>
      <c r="T123" s="403">
        <v>0</v>
      </c>
      <c r="U123" s="403">
        <v>0</v>
      </c>
      <c r="V123" s="403">
        <v>0</v>
      </c>
      <c r="W123" s="403">
        <v>0</v>
      </c>
      <c r="X123" s="403">
        <v>0</v>
      </c>
      <c r="Y123" s="403">
        <v>0</v>
      </c>
      <c r="Z123" s="403">
        <v>0</v>
      </c>
      <c r="AA123" s="403">
        <v>0</v>
      </c>
      <c r="AB123" s="403">
        <v>0</v>
      </c>
      <c r="AC123" s="403">
        <v>0</v>
      </c>
      <c r="AD123" s="403">
        <v>-1.6722035183162027</v>
      </c>
      <c r="AE123" s="403">
        <v>3.4520772538297386</v>
      </c>
      <c r="AF123" s="403">
        <v>5.4279705983966222</v>
      </c>
      <c r="AG123" s="403">
        <v>3.2319641566531803</v>
      </c>
      <c r="AH123" s="403">
        <v>1.1726215223769978</v>
      </c>
      <c r="AI123" s="403">
        <v>0</v>
      </c>
      <c r="AJ123" s="403">
        <v>0</v>
      </c>
      <c r="AK123" s="403">
        <v>0</v>
      </c>
      <c r="AL123" s="403">
        <v>0</v>
      </c>
      <c r="AM123" s="403">
        <v>0</v>
      </c>
      <c r="AN123" s="403"/>
      <c r="AO123" s="403"/>
      <c r="AP123" s="403"/>
      <c r="AQ123" s="403"/>
      <c r="AR123" s="403"/>
      <c r="AS123" s="403"/>
      <c r="AT123" s="403"/>
      <c r="AU123" s="403"/>
      <c r="AV123" s="403"/>
      <c r="AW123" s="403"/>
      <c r="AX123" s="953"/>
      <c r="AY123" s="953"/>
      <c r="AZ123" s="953"/>
      <c r="BA123" s="1101"/>
    </row>
    <row r="124" spans="1:53" s="109" customFormat="1" ht="11.25">
      <c r="A124" s="987">
        <v>1</v>
      </c>
      <c r="B124" s="1240"/>
      <c r="C124" s="1101"/>
      <c r="D124" s="1101" t="s">
        <v>1497</v>
      </c>
      <c r="E124" s="1240"/>
      <c r="F124" s="1240"/>
      <c r="G124" s="1240"/>
      <c r="H124" s="1240"/>
      <c r="I124" s="1240"/>
      <c r="J124" s="1240"/>
      <c r="K124" s="1240"/>
      <c r="L124" s="1241" t="s">
        <v>127</v>
      </c>
      <c r="M124" s="1246" t="s">
        <v>643</v>
      </c>
      <c r="N124" s="1220" t="s">
        <v>351</v>
      </c>
      <c r="O124" s="1251">
        <v>365.98</v>
      </c>
      <c r="P124" s="1221">
        <v>933</v>
      </c>
      <c r="Q124" s="1221">
        <v>28.7</v>
      </c>
      <c r="R124" s="1221">
        <v>-904.3</v>
      </c>
      <c r="S124" s="1221">
        <v>396.26300000000003</v>
      </c>
      <c r="T124" s="1221">
        <v>2311.1999999999998</v>
      </c>
      <c r="U124" s="1221">
        <v>736.2</v>
      </c>
      <c r="V124" s="1221">
        <v>736.2</v>
      </c>
      <c r="W124" s="1221">
        <v>736.2</v>
      </c>
      <c r="X124" s="1221">
        <v>736.2</v>
      </c>
      <c r="Y124" s="1221">
        <v>700.6</v>
      </c>
      <c r="Z124" s="1221">
        <v>700.6</v>
      </c>
      <c r="AA124" s="1221">
        <v>700.6</v>
      </c>
      <c r="AB124" s="1221">
        <v>700.6</v>
      </c>
      <c r="AC124" s="1221">
        <v>700.6</v>
      </c>
      <c r="AD124" s="1221">
        <v>897.02</v>
      </c>
      <c r="AE124" s="1221">
        <v>926.97809600000005</v>
      </c>
      <c r="AF124" s="1221">
        <v>958.00076764160008</v>
      </c>
      <c r="AG124" s="1221">
        <v>990.10999036379155</v>
      </c>
      <c r="AH124" s="1221">
        <v>1023.3480940785598</v>
      </c>
      <c r="AI124" s="1221">
        <v>518.90809407855977</v>
      </c>
      <c r="AJ124" s="1221">
        <v>518.90809407855977</v>
      </c>
      <c r="AK124" s="1221">
        <v>518.90809407855977</v>
      </c>
      <c r="AL124" s="1221">
        <v>518.90809407855977</v>
      </c>
      <c r="AM124" s="1221">
        <v>518.90809407855977</v>
      </c>
      <c r="AN124" s="1221">
        <v>126.36986042098302</v>
      </c>
      <c r="AO124" s="1221">
        <v>3.3397355688836452</v>
      </c>
      <c r="AP124" s="1221">
        <v>3.3466455977186351</v>
      </c>
      <c r="AQ124" s="1221">
        <v>3.3516907091043096</v>
      </c>
      <c r="AR124" s="1221">
        <v>3.3570112450391245</v>
      </c>
      <c r="AS124" s="1221">
        <v>-49.293100062321074</v>
      </c>
      <c r="AT124" s="1221">
        <v>0</v>
      </c>
      <c r="AU124" s="1221">
        <v>0</v>
      </c>
      <c r="AV124" s="1221">
        <v>0</v>
      </c>
      <c r="AW124" s="1221">
        <v>0</v>
      </c>
      <c r="AX124" s="953"/>
      <c r="AY124" s="953"/>
      <c r="AZ124" s="953"/>
      <c r="BA124" s="1240"/>
    </row>
    <row r="125" spans="1:53" s="109" customFormat="1" ht="11.25">
      <c r="A125" s="987">
        <v>1</v>
      </c>
      <c r="B125" s="1240"/>
      <c r="C125" s="1101"/>
      <c r="D125" s="1101" t="s">
        <v>1628</v>
      </c>
      <c r="E125" s="1240"/>
      <c r="F125" s="1240"/>
      <c r="G125" s="1240"/>
      <c r="H125" s="1240"/>
      <c r="I125" s="1240"/>
      <c r="J125" s="1240"/>
      <c r="K125" s="1240"/>
      <c r="L125" s="1241" t="s">
        <v>128</v>
      </c>
      <c r="M125" s="1246" t="s">
        <v>650</v>
      </c>
      <c r="N125" s="1243" t="s">
        <v>351</v>
      </c>
      <c r="O125" s="1251">
        <v>365.98</v>
      </c>
      <c r="P125" s="1221">
        <v>933</v>
      </c>
      <c r="Q125" s="1221">
        <v>28.7</v>
      </c>
      <c r="R125" s="1221">
        <v>-904.3</v>
      </c>
      <c r="S125" s="1221">
        <v>396.26300000000003</v>
      </c>
      <c r="T125" s="1221">
        <v>2311.1999999999998</v>
      </c>
      <c r="U125" s="1221">
        <v>736.2</v>
      </c>
      <c r="V125" s="1221">
        <v>736.2</v>
      </c>
      <c r="W125" s="1221">
        <v>736.2</v>
      </c>
      <c r="X125" s="1221">
        <v>736.2</v>
      </c>
      <c r="Y125" s="1221">
        <v>700.6</v>
      </c>
      <c r="Z125" s="1221">
        <v>700.6</v>
      </c>
      <c r="AA125" s="1221">
        <v>700.6</v>
      </c>
      <c r="AB125" s="1221">
        <v>700.6</v>
      </c>
      <c r="AC125" s="1221">
        <v>700.6</v>
      </c>
      <c r="AD125" s="1221">
        <v>882.02</v>
      </c>
      <c r="AE125" s="1221">
        <v>958.97809600000005</v>
      </c>
      <c r="AF125" s="1221">
        <v>1010.0007676416001</v>
      </c>
      <c r="AG125" s="1221">
        <v>1022.1099903637916</v>
      </c>
      <c r="AH125" s="1221">
        <v>1035.3480940785598</v>
      </c>
      <c r="AI125" s="1221">
        <v>518.90809407855977</v>
      </c>
      <c r="AJ125" s="1221">
        <v>518.90809407855977</v>
      </c>
      <c r="AK125" s="1221">
        <v>518.90809407855977</v>
      </c>
      <c r="AL125" s="1221">
        <v>518.90809407855977</v>
      </c>
      <c r="AM125" s="1221">
        <v>518.90809407855977</v>
      </c>
      <c r="AN125" s="1221">
        <v>122.58449565061586</v>
      </c>
      <c r="AO125" s="1221">
        <v>8.7252098591868741</v>
      </c>
      <c r="AP125" s="1221">
        <v>5.3205252397756562</v>
      </c>
      <c r="AQ125" s="1221">
        <v>1.1989320315535095</v>
      </c>
      <c r="AR125" s="1221">
        <v>1.2951740849393849</v>
      </c>
      <c r="AS125" s="1221">
        <v>-49.880808488822481</v>
      </c>
      <c r="AT125" s="1221">
        <v>0</v>
      </c>
      <c r="AU125" s="1221">
        <v>0</v>
      </c>
      <c r="AV125" s="1221">
        <v>0</v>
      </c>
      <c r="AW125" s="1221">
        <v>0</v>
      </c>
      <c r="AX125" s="953"/>
      <c r="AY125" s="953"/>
      <c r="AZ125" s="953"/>
      <c r="BA125" s="1240"/>
    </row>
    <row r="126" spans="1:53" ht="15">
      <c r="A126" s="987">
        <v>1</v>
      </c>
      <c r="B126" s="1101"/>
      <c r="C126" s="1203" t="b">
        <v>0</v>
      </c>
      <c r="D126" s="1252" t="s">
        <v>1688</v>
      </c>
      <c r="E126" s="1101"/>
      <c r="F126" s="1101"/>
      <c r="G126" s="1101"/>
      <c r="H126" s="1101"/>
      <c r="I126" s="1101"/>
      <c r="J126" s="1101"/>
      <c r="K126" s="1101"/>
      <c r="L126" s="1225" t="s">
        <v>1196</v>
      </c>
      <c r="M126" s="1226" t="s">
        <v>1360</v>
      </c>
      <c r="N126" s="1227" t="s">
        <v>351</v>
      </c>
      <c r="O126" s="989"/>
      <c r="P126" s="989"/>
      <c r="Q126" s="989"/>
      <c r="R126" s="1230">
        <v>0</v>
      </c>
      <c r="S126" s="989"/>
      <c r="T126" s="989"/>
      <c r="U126" s="989"/>
      <c r="V126" s="989"/>
      <c r="W126" s="989"/>
      <c r="X126" s="989"/>
      <c r="Y126" s="989"/>
      <c r="Z126" s="989"/>
      <c r="AA126" s="989"/>
      <c r="AB126" s="989"/>
      <c r="AC126" s="989"/>
      <c r="AD126" s="989"/>
      <c r="AE126" s="989"/>
      <c r="AF126" s="989"/>
      <c r="AG126" s="989"/>
      <c r="AH126" s="989"/>
      <c r="AI126" s="989"/>
      <c r="AJ126" s="989"/>
      <c r="AK126" s="989"/>
      <c r="AL126" s="989"/>
      <c r="AM126" s="989"/>
      <c r="AN126" s="403"/>
      <c r="AO126" s="403"/>
      <c r="AP126" s="403"/>
      <c r="AQ126" s="403"/>
      <c r="AR126" s="403"/>
      <c r="AS126" s="403"/>
      <c r="AT126" s="403"/>
      <c r="AU126" s="403"/>
      <c r="AV126" s="403"/>
      <c r="AW126" s="403"/>
      <c r="AX126" s="953"/>
      <c r="AY126" s="953"/>
      <c r="AZ126" s="953"/>
      <c r="BA126" s="1101"/>
    </row>
    <row r="127" spans="1:53" ht="15">
      <c r="A127" s="987">
        <v>1</v>
      </c>
      <c r="B127" s="1101"/>
      <c r="C127" s="1203" t="b">
        <v>0</v>
      </c>
      <c r="D127" s="1252" t="s">
        <v>1689</v>
      </c>
      <c r="E127" s="1101"/>
      <c r="F127" s="1101"/>
      <c r="G127" s="1101"/>
      <c r="H127" s="1101"/>
      <c r="I127" s="1101"/>
      <c r="J127" s="1101"/>
      <c r="K127" s="1101"/>
      <c r="L127" s="1225" t="s">
        <v>1252</v>
      </c>
      <c r="M127" s="1226" t="s">
        <v>1361</v>
      </c>
      <c r="N127" s="1227" t="s">
        <v>351</v>
      </c>
      <c r="O127" s="989"/>
      <c r="P127" s="989"/>
      <c r="Q127" s="989"/>
      <c r="R127" s="1230">
        <v>0</v>
      </c>
      <c r="S127" s="989"/>
      <c r="T127" s="989"/>
      <c r="U127" s="989"/>
      <c r="V127" s="989"/>
      <c r="W127" s="989"/>
      <c r="X127" s="989"/>
      <c r="Y127" s="989"/>
      <c r="Z127" s="989"/>
      <c r="AA127" s="989"/>
      <c r="AB127" s="989"/>
      <c r="AC127" s="989"/>
      <c r="AD127" s="989"/>
      <c r="AE127" s="989"/>
      <c r="AF127" s="989"/>
      <c r="AG127" s="989"/>
      <c r="AH127" s="989"/>
      <c r="AI127" s="989"/>
      <c r="AJ127" s="989"/>
      <c r="AK127" s="989"/>
      <c r="AL127" s="989"/>
      <c r="AM127" s="989"/>
      <c r="AN127" s="403"/>
      <c r="AO127" s="403"/>
      <c r="AP127" s="403"/>
      <c r="AQ127" s="403"/>
      <c r="AR127" s="403"/>
      <c r="AS127" s="403"/>
      <c r="AT127" s="403"/>
      <c r="AU127" s="403"/>
      <c r="AV127" s="403"/>
      <c r="AW127" s="403"/>
      <c r="AX127" s="953"/>
      <c r="AY127" s="953"/>
      <c r="AZ127" s="953"/>
      <c r="BA127" s="1101"/>
    </row>
    <row r="128" spans="1:53" s="109" customFormat="1" ht="11.25">
      <c r="A128" s="987">
        <v>1</v>
      </c>
      <c r="B128" s="1101" t="s">
        <v>1176</v>
      </c>
      <c r="C128" s="1101"/>
      <c r="D128" s="1101" t="s">
        <v>1629</v>
      </c>
      <c r="E128" s="1240"/>
      <c r="F128" s="1240"/>
      <c r="G128" s="1240"/>
      <c r="H128" s="1240"/>
      <c r="I128" s="1240"/>
      <c r="J128" s="1240"/>
      <c r="K128" s="1240"/>
      <c r="L128" s="1241" t="s">
        <v>129</v>
      </c>
      <c r="M128" s="1246" t="s">
        <v>651</v>
      </c>
      <c r="N128" s="1243" t="s">
        <v>310</v>
      </c>
      <c r="O128" s="1253">
        <v>24</v>
      </c>
      <c r="P128" s="1253">
        <v>24</v>
      </c>
      <c r="Q128" s="1253">
        <v>24</v>
      </c>
      <c r="R128" s="1253">
        <v>0</v>
      </c>
      <c r="S128" s="1253">
        <v>24</v>
      </c>
      <c r="T128" s="1253">
        <v>24</v>
      </c>
      <c r="U128" s="1253">
        <v>24</v>
      </c>
      <c r="V128" s="1253">
        <v>24</v>
      </c>
      <c r="W128" s="1253">
        <v>24</v>
      </c>
      <c r="X128" s="1253">
        <v>24</v>
      </c>
      <c r="Y128" s="1253">
        <v>24</v>
      </c>
      <c r="Z128" s="1253">
        <v>24</v>
      </c>
      <c r="AA128" s="1253">
        <v>24</v>
      </c>
      <c r="AB128" s="1253">
        <v>24</v>
      </c>
      <c r="AC128" s="1253">
        <v>24</v>
      </c>
      <c r="AD128" s="1253">
        <v>24</v>
      </c>
      <c r="AE128" s="1253">
        <v>24</v>
      </c>
      <c r="AF128" s="1253">
        <v>24</v>
      </c>
      <c r="AG128" s="1253">
        <v>24</v>
      </c>
      <c r="AH128" s="1253">
        <v>24</v>
      </c>
      <c r="AI128" s="1253">
        <v>0</v>
      </c>
      <c r="AJ128" s="1253">
        <v>0</v>
      </c>
      <c r="AK128" s="1253">
        <v>0</v>
      </c>
      <c r="AL128" s="1253">
        <v>0</v>
      </c>
      <c r="AM128" s="1253">
        <v>0</v>
      </c>
      <c r="AN128" s="548"/>
      <c r="AO128" s="548"/>
      <c r="AP128" s="548"/>
      <c r="AQ128" s="548"/>
      <c r="AR128" s="548"/>
      <c r="AS128" s="548"/>
      <c r="AT128" s="548"/>
      <c r="AU128" s="548"/>
      <c r="AV128" s="548"/>
      <c r="AW128" s="548"/>
      <c r="AX128" s="953"/>
      <c r="AY128" s="953"/>
      <c r="AZ128" s="953"/>
      <c r="BA128" s="1240"/>
    </row>
    <row r="129" spans="1:53" ht="11.25">
      <c r="A129" s="987">
        <v>1</v>
      </c>
      <c r="B129" s="1101" t="s">
        <v>1172</v>
      </c>
      <c r="C129" s="1101"/>
      <c r="D129" s="1101" t="s">
        <v>1690</v>
      </c>
      <c r="E129" s="1101"/>
      <c r="F129" s="1101"/>
      <c r="G129" s="1101"/>
      <c r="H129" s="1101"/>
      <c r="I129" s="1101"/>
      <c r="J129" s="1101"/>
      <c r="K129" s="1101"/>
      <c r="L129" s="1225" t="s">
        <v>1708</v>
      </c>
      <c r="M129" s="1250" t="s">
        <v>1102</v>
      </c>
      <c r="N129" s="1227" t="s">
        <v>310</v>
      </c>
      <c r="O129" s="1254">
        <v>12</v>
      </c>
      <c r="P129" s="1254">
        <v>12</v>
      </c>
      <c r="Q129" s="1254">
        <v>12</v>
      </c>
      <c r="R129" s="1229">
        <v>0</v>
      </c>
      <c r="S129" s="1254">
        <v>12</v>
      </c>
      <c r="T129" s="1254">
        <v>12</v>
      </c>
      <c r="U129" s="1254">
        <v>12</v>
      </c>
      <c r="V129" s="1254">
        <v>12</v>
      </c>
      <c r="W129" s="1254">
        <v>12</v>
      </c>
      <c r="X129" s="1254">
        <v>12</v>
      </c>
      <c r="Y129" s="1254">
        <v>12</v>
      </c>
      <c r="Z129" s="1254">
        <v>12</v>
      </c>
      <c r="AA129" s="1254">
        <v>12</v>
      </c>
      <c r="AB129" s="1254">
        <v>12</v>
      </c>
      <c r="AC129" s="1254">
        <v>12</v>
      </c>
      <c r="AD129" s="1254">
        <v>12</v>
      </c>
      <c r="AE129" s="1254">
        <v>12</v>
      </c>
      <c r="AF129" s="1254">
        <v>12</v>
      </c>
      <c r="AG129" s="1254">
        <v>12</v>
      </c>
      <c r="AH129" s="1254">
        <v>12</v>
      </c>
      <c r="AI129" s="1254">
        <v>0</v>
      </c>
      <c r="AJ129" s="1254">
        <v>0</v>
      </c>
      <c r="AK129" s="1254">
        <v>0</v>
      </c>
      <c r="AL129" s="1254">
        <v>0</v>
      </c>
      <c r="AM129" s="1254">
        <v>0</v>
      </c>
      <c r="AN129" s="403"/>
      <c r="AO129" s="403"/>
      <c r="AP129" s="403"/>
      <c r="AQ129" s="403"/>
      <c r="AR129" s="403"/>
      <c r="AS129" s="403"/>
      <c r="AT129" s="403"/>
      <c r="AU129" s="403"/>
      <c r="AV129" s="403"/>
      <c r="AW129" s="403"/>
      <c r="AX129" s="953"/>
      <c r="AY129" s="953"/>
      <c r="AZ129" s="953"/>
      <c r="BA129" s="1101"/>
    </row>
    <row r="130" spans="1:53" ht="11.25">
      <c r="A130" s="987">
        <v>1</v>
      </c>
      <c r="B130" s="1101" t="s">
        <v>1167</v>
      </c>
      <c r="C130" s="1101"/>
      <c r="D130" s="1101" t="s">
        <v>1691</v>
      </c>
      <c r="E130" s="1101"/>
      <c r="F130" s="1101"/>
      <c r="G130" s="1101"/>
      <c r="H130" s="1101"/>
      <c r="I130" s="1101"/>
      <c r="J130" s="1101"/>
      <c r="K130" s="1101"/>
      <c r="L130" s="1225" t="s">
        <v>1709</v>
      </c>
      <c r="M130" s="1250" t="s">
        <v>1101</v>
      </c>
      <c r="N130" s="1227" t="s">
        <v>652</v>
      </c>
      <c r="O130" s="1247"/>
      <c r="P130" s="1247"/>
      <c r="Q130" s="1247"/>
      <c r="R130" s="1230">
        <v>0</v>
      </c>
      <c r="S130" s="1247"/>
      <c r="T130" s="1247">
        <v>79.599999999999994</v>
      </c>
      <c r="U130" s="1247">
        <v>79.599999999999994</v>
      </c>
      <c r="V130" s="1247">
        <v>-18.249999999999989</v>
      </c>
      <c r="W130" s="1247">
        <v>79.599999999999994</v>
      </c>
      <c r="X130" s="1247">
        <v>-18.249999999999989</v>
      </c>
      <c r="Y130" s="1247"/>
      <c r="Z130" s="1247"/>
      <c r="AA130" s="1247"/>
      <c r="AB130" s="1247"/>
      <c r="AC130" s="1247"/>
      <c r="AD130" s="1247">
        <v>35.18</v>
      </c>
      <c r="AE130" s="1247">
        <v>38.321666666666665</v>
      </c>
      <c r="AF130" s="1247">
        <v>41.59317466666667</v>
      </c>
      <c r="AG130" s="1247">
        <v>42.573555970133334</v>
      </c>
      <c r="AH130" s="1247">
        <v>42.602276560182624</v>
      </c>
      <c r="AI130" s="1247"/>
      <c r="AJ130" s="1247"/>
      <c r="AK130" s="1247"/>
      <c r="AL130" s="1247"/>
      <c r="AM130" s="1247"/>
      <c r="AN130" s="403"/>
      <c r="AO130" s="403"/>
      <c r="AP130" s="403"/>
      <c r="AQ130" s="403"/>
      <c r="AR130" s="403"/>
      <c r="AS130" s="403"/>
      <c r="AT130" s="403"/>
      <c r="AU130" s="403"/>
      <c r="AV130" s="403"/>
      <c r="AW130" s="403"/>
      <c r="AX130" s="953"/>
      <c r="AY130" s="953"/>
      <c r="AZ130" s="953"/>
      <c r="BA130" s="1101"/>
    </row>
    <row r="131" spans="1:53" ht="11.25">
      <c r="A131" s="987">
        <v>1</v>
      </c>
      <c r="B131" s="1101" t="s">
        <v>1173</v>
      </c>
      <c r="C131" s="1101"/>
      <c r="D131" s="1101" t="s">
        <v>1692</v>
      </c>
      <c r="E131" s="1101"/>
      <c r="F131" s="1101"/>
      <c r="G131" s="1101"/>
      <c r="H131" s="1101"/>
      <c r="I131" s="1101"/>
      <c r="J131" s="1101"/>
      <c r="K131" s="1101"/>
      <c r="L131" s="1225" t="s">
        <v>1710</v>
      </c>
      <c r="M131" s="1250" t="s">
        <v>1103</v>
      </c>
      <c r="N131" s="1227" t="s">
        <v>310</v>
      </c>
      <c r="O131" s="1255">
        <v>12</v>
      </c>
      <c r="P131" s="1255">
        <v>12</v>
      </c>
      <c r="Q131" s="1255">
        <v>12</v>
      </c>
      <c r="R131" s="1229">
        <v>0</v>
      </c>
      <c r="S131" s="1255">
        <v>12</v>
      </c>
      <c r="T131" s="1255">
        <v>12</v>
      </c>
      <c r="U131" s="1255">
        <v>12</v>
      </c>
      <c r="V131" s="1255">
        <v>12</v>
      </c>
      <c r="W131" s="1255">
        <v>12</v>
      </c>
      <c r="X131" s="1255">
        <v>12</v>
      </c>
      <c r="Y131" s="1255">
        <v>12</v>
      </c>
      <c r="Z131" s="1255">
        <v>12</v>
      </c>
      <c r="AA131" s="1255">
        <v>12</v>
      </c>
      <c r="AB131" s="1255">
        <v>12</v>
      </c>
      <c r="AC131" s="1255">
        <v>12</v>
      </c>
      <c r="AD131" s="1255">
        <v>12</v>
      </c>
      <c r="AE131" s="1255">
        <v>12</v>
      </c>
      <c r="AF131" s="1255">
        <v>12</v>
      </c>
      <c r="AG131" s="1255">
        <v>12</v>
      </c>
      <c r="AH131" s="1255">
        <v>12</v>
      </c>
      <c r="AI131" s="1255">
        <v>0</v>
      </c>
      <c r="AJ131" s="1255">
        <v>0</v>
      </c>
      <c r="AK131" s="1255">
        <v>0</v>
      </c>
      <c r="AL131" s="1255">
        <v>0</v>
      </c>
      <c r="AM131" s="1255">
        <v>0</v>
      </c>
      <c r="AN131" s="403"/>
      <c r="AO131" s="403"/>
      <c r="AP131" s="403"/>
      <c r="AQ131" s="403"/>
      <c r="AR131" s="403"/>
      <c r="AS131" s="403"/>
      <c r="AT131" s="403"/>
      <c r="AU131" s="403"/>
      <c r="AV131" s="403"/>
      <c r="AW131" s="403"/>
      <c r="AX131" s="953"/>
      <c r="AY131" s="953"/>
      <c r="AZ131" s="953"/>
      <c r="BA131" s="1101"/>
    </row>
    <row r="132" spans="1:53" ht="11.25">
      <c r="A132" s="987">
        <v>1</v>
      </c>
      <c r="B132" s="1101" t="s">
        <v>1168</v>
      </c>
      <c r="C132" s="1101"/>
      <c r="D132" s="1101" t="s">
        <v>1693</v>
      </c>
      <c r="E132" s="1101"/>
      <c r="F132" s="1101"/>
      <c r="G132" s="1101"/>
      <c r="H132" s="1101"/>
      <c r="I132" s="1101"/>
      <c r="J132" s="1101"/>
      <c r="K132" s="1101"/>
      <c r="L132" s="1225" t="s">
        <v>1711</v>
      </c>
      <c r="M132" s="1250" t="s">
        <v>1104</v>
      </c>
      <c r="N132" s="1227" t="s">
        <v>652</v>
      </c>
      <c r="O132" s="1247">
        <v>30.498333333333335</v>
      </c>
      <c r="P132" s="1247">
        <v>77.75</v>
      </c>
      <c r="Q132" s="1247">
        <v>2.3916666666666666</v>
      </c>
      <c r="R132" s="1230">
        <v>-75.358333333333334</v>
      </c>
      <c r="S132" s="1247">
        <v>33.021916666666669</v>
      </c>
      <c r="T132" s="1247">
        <v>79.599999999999994</v>
      </c>
      <c r="U132" s="1247">
        <v>-18.249999999999989</v>
      </c>
      <c r="V132" s="1247">
        <v>79.599999999999994</v>
      </c>
      <c r="W132" s="1247">
        <v>-18.249999999999989</v>
      </c>
      <c r="X132" s="1247">
        <v>79.599999999999994</v>
      </c>
      <c r="Y132" s="1247">
        <v>58.383333333333333</v>
      </c>
      <c r="Z132" s="1247">
        <v>58.383333333333333</v>
      </c>
      <c r="AA132" s="1247">
        <v>58.383333333333333</v>
      </c>
      <c r="AB132" s="1247">
        <v>58.383333333333333</v>
      </c>
      <c r="AC132" s="1247">
        <v>58.383333333333333</v>
      </c>
      <c r="AD132" s="1247">
        <v>38.321666666666665</v>
      </c>
      <c r="AE132" s="1247">
        <v>41.59317466666667</v>
      </c>
      <c r="AF132" s="1247">
        <v>42.573555970133334</v>
      </c>
      <c r="AG132" s="1247">
        <v>42.602276560182624</v>
      </c>
      <c r="AH132" s="1247">
        <v>43.676731279697357</v>
      </c>
      <c r="AI132" s="1247">
        <v>0</v>
      </c>
      <c r="AJ132" s="1247">
        <v>0</v>
      </c>
      <c r="AK132" s="1247">
        <v>0</v>
      </c>
      <c r="AL132" s="1247">
        <v>0</v>
      </c>
      <c r="AM132" s="1247">
        <v>0</v>
      </c>
      <c r="AN132" s="403"/>
      <c r="AO132" s="403"/>
      <c r="AP132" s="403"/>
      <c r="AQ132" s="403"/>
      <c r="AR132" s="403"/>
      <c r="AS132" s="403"/>
      <c r="AT132" s="403"/>
      <c r="AU132" s="403"/>
      <c r="AV132" s="403"/>
      <c r="AW132" s="403"/>
      <c r="AX132" s="953"/>
      <c r="AY132" s="953"/>
      <c r="AZ132" s="953"/>
      <c r="BA132" s="1101"/>
    </row>
    <row r="133" spans="1:53" ht="11.25">
      <c r="A133" s="987">
        <v>1</v>
      </c>
      <c r="B133" s="1101"/>
      <c r="C133" s="1101"/>
      <c r="D133" s="1101" t="s">
        <v>1694</v>
      </c>
      <c r="E133" s="1101"/>
      <c r="F133" s="1101"/>
      <c r="G133" s="1101"/>
      <c r="H133" s="1101"/>
      <c r="I133" s="1101"/>
      <c r="J133" s="1101"/>
      <c r="K133" s="1101"/>
      <c r="L133" s="1225" t="s">
        <v>1712</v>
      </c>
      <c r="M133" s="1226" t="s">
        <v>653</v>
      </c>
      <c r="N133" s="1227" t="s">
        <v>137</v>
      </c>
      <c r="O133" s="1238">
        <v>0</v>
      </c>
      <c r="P133" s="1238">
        <v>0</v>
      </c>
      <c r="Q133" s="1238">
        <v>0</v>
      </c>
      <c r="R133" s="403"/>
      <c r="S133" s="1238">
        <v>0</v>
      </c>
      <c r="T133" s="1238">
        <v>100</v>
      </c>
      <c r="U133" s="1238">
        <v>-22.927135678391945</v>
      </c>
      <c r="V133" s="1238">
        <v>-436.16438356164406</v>
      </c>
      <c r="W133" s="1238">
        <v>-22.927135678391945</v>
      </c>
      <c r="X133" s="1238">
        <v>-436.16438356164406</v>
      </c>
      <c r="Y133" s="1238">
        <v>0</v>
      </c>
      <c r="Z133" s="1238">
        <v>0</v>
      </c>
      <c r="AA133" s="1238">
        <v>0</v>
      </c>
      <c r="AB133" s="1238">
        <v>0</v>
      </c>
      <c r="AC133" s="1238">
        <v>0</v>
      </c>
      <c r="AD133" s="1238">
        <v>108.93026340723897</v>
      </c>
      <c r="AE133" s="1238">
        <v>108.53696690297048</v>
      </c>
      <c r="AF133" s="1238">
        <v>102.35707255174333</v>
      </c>
      <c r="AG133" s="1238">
        <v>100.06746110207341</v>
      </c>
      <c r="AH133" s="1238">
        <v>102.52205939745235</v>
      </c>
      <c r="AI133" s="1238">
        <v>0</v>
      </c>
      <c r="AJ133" s="1238">
        <v>0</v>
      </c>
      <c r="AK133" s="1238">
        <v>0</v>
      </c>
      <c r="AL133" s="1238">
        <v>0</v>
      </c>
      <c r="AM133" s="1238">
        <v>0</v>
      </c>
      <c r="AN133" s="403"/>
      <c r="AO133" s="403"/>
      <c r="AP133" s="403"/>
      <c r="AQ133" s="403"/>
      <c r="AR133" s="403"/>
      <c r="AS133" s="403"/>
      <c r="AT133" s="403"/>
      <c r="AU133" s="403"/>
      <c r="AV133" s="403"/>
      <c r="AW133" s="403"/>
      <c r="AX133" s="953"/>
      <c r="AY133" s="953"/>
      <c r="AZ133" s="953"/>
      <c r="BA133" s="1101"/>
    </row>
    <row r="134" spans="1:53" ht="11.25">
      <c r="A134" s="987">
        <v>1</v>
      </c>
      <c r="B134" s="1101"/>
      <c r="C134" s="1101"/>
      <c r="D134" s="1101" t="s">
        <v>1695</v>
      </c>
      <c r="E134" s="1101"/>
      <c r="F134" s="1101"/>
      <c r="G134" s="1101"/>
      <c r="H134" s="1101"/>
      <c r="I134" s="1101"/>
      <c r="J134" s="1101"/>
      <c r="K134" s="1101"/>
      <c r="L134" s="1225" t="s">
        <v>1713</v>
      </c>
      <c r="M134" s="1226" t="s">
        <v>654</v>
      </c>
      <c r="N134" s="1227" t="s">
        <v>652</v>
      </c>
      <c r="O134" s="1247">
        <v>15.249166666666667</v>
      </c>
      <c r="P134" s="1247">
        <v>38.875</v>
      </c>
      <c r="Q134" s="1247">
        <v>1.1958333333333333</v>
      </c>
      <c r="R134" s="1230">
        <v>-37.679166666666667</v>
      </c>
      <c r="S134" s="1247">
        <v>16.510958333333335</v>
      </c>
      <c r="T134" s="1247">
        <v>96.3</v>
      </c>
      <c r="U134" s="1247">
        <v>30.675000000000001</v>
      </c>
      <c r="V134" s="1247">
        <v>30.675000000000001</v>
      </c>
      <c r="W134" s="1247">
        <v>30.675000000000001</v>
      </c>
      <c r="X134" s="1247">
        <v>30.675000000000001</v>
      </c>
      <c r="Y134" s="1247">
        <v>29.191666666666666</v>
      </c>
      <c r="Z134" s="1247">
        <v>29.191666666666666</v>
      </c>
      <c r="AA134" s="1247">
        <v>29.191666666666666</v>
      </c>
      <c r="AB134" s="1247">
        <v>29.191666666666666</v>
      </c>
      <c r="AC134" s="1247">
        <v>29.191666666666666</v>
      </c>
      <c r="AD134" s="1247">
        <v>36.750833333333333</v>
      </c>
      <c r="AE134" s="1247">
        <v>39.957420666666671</v>
      </c>
      <c r="AF134" s="1247">
        <v>42.083365318400006</v>
      </c>
      <c r="AG134" s="1247">
        <v>42.587916265157979</v>
      </c>
      <c r="AH134" s="1247">
        <v>43.13950391993999</v>
      </c>
      <c r="AI134" s="1247">
        <v>0</v>
      </c>
      <c r="AJ134" s="1247">
        <v>0</v>
      </c>
      <c r="AK134" s="1247">
        <v>0</v>
      </c>
      <c r="AL134" s="1247">
        <v>0</v>
      </c>
      <c r="AM134" s="1247">
        <v>0</v>
      </c>
      <c r="AN134" s="403"/>
      <c r="AO134" s="403"/>
      <c r="AP134" s="403"/>
      <c r="AQ134" s="403"/>
      <c r="AR134" s="403"/>
      <c r="AS134" s="403"/>
      <c r="AT134" s="403"/>
      <c r="AU134" s="403"/>
      <c r="AV134" s="403"/>
      <c r="AW134" s="403"/>
      <c r="AX134" s="953"/>
      <c r="AY134" s="953"/>
      <c r="AZ134" s="953"/>
      <c r="BA134" s="1101"/>
    </row>
    <row r="135" spans="1:53" s="109" customFormat="1" ht="11.25">
      <c r="A135" s="987">
        <v>1</v>
      </c>
      <c r="B135" s="1240"/>
      <c r="C135" s="1101"/>
      <c r="D135" s="1101" t="s">
        <v>1630</v>
      </c>
      <c r="E135" s="1240"/>
      <c r="F135" s="1240"/>
      <c r="G135" s="1240"/>
      <c r="H135" s="1240"/>
      <c r="I135" s="1240"/>
      <c r="J135" s="1240"/>
      <c r="K135" s="1240"/>
      <c r="L135" s="1241" t="s">
        <v>130</v>
      </c>
      <c r="M135" s="1246" t="s">
        <v>1368</v>
      </c>
      <c r="N135" s="1243" t="s">
        <v>351</v>
      </c>
      <c r="O135" s="1251">
        <v>337.00658333333337</v>
      </c>
      <c r="P135" s="1251">
        <v>874.6875</v>
      </c>
      <c r="Q135" s="1251">
        <v>26.90625</v>
      </c>
      <c r="R135" s="1221">
        <v>0</v>
      </c>
      <c r="S135" s="1251">
        <v>371.49656250000004</v>
      </c>
      <c r="T135" s="1251">
        <v>2166.75</v>
      </c>
      <c r="U135" s="1251">
        <v>690.1875</v>
      </c>
      <c r="V135" s="1251">
        <v>690.1875</v>
      </c>
      <c r="W135" s="1251">
        <v>690.1875</v>
      </c>
      <c r="X135" s="1251">
        <v>690.1875</v>
      </c>
      <c r="Y135" s="1251">
        <v>656.8125</v>
      </c>
      <c r="Z135" s="1251">
        <v>656.8125</v>
      </c>
      <c r="AA135" s="1251">
        <v>656.8125</v>
      </c>
      <c r="AB135" s="1251">
        <v>656.8125</v>
      </c>
      <c r="AC135" s="1251">
        <v>656.8125</v>
      </c>
      <c r="AD135" s="1251">
        <v>826.89374999999995</v>
      </c>
      <c r="AE135" s="1251">
        <v>899.04196500000012</v>
      </c>
      <c r="AF135" s="1251">
        <v>946.87571966400014</v>
      </c>
      <c r="AG135" s="1251">
        <v>958.22811596605447</v>
      </c>
      <c r="AH135" s="1251">
        <v>970.63883819864975</v>
      </c>
      <c r="AI135" s="1251">
        <v>0</v>
      </c>
      <c r="AJ135" s="1251">
        <v>0</v>
      </c>
      <c r="AK135" s="1251">
        <v>0</v>
      </c>
      <c r="AL135" s="1251">
        <v>0</v>
      </c>
      <c r="AM135" s="1251">
        <v>0</v>
      </c>
      <c r="AN135" s="1221">
        <v>122.58449565061585</v>
      </c>
      <c r="AO135" s="1221">
        <v>8.7252098591868865</v>
      </c>
      <c r="AP135" s="1221">
        <v>5.3205252397756562</v>
      </c>
      <c r="AQ135" s="1221">
        <v>1.1989320315534906</v>
      </c>
      <c r="AR135" s="1221">
        <v>1.2951740849393873</v>
      </c>
      <c r="AS135" s="1221">
        <v>-100</v>
      </c>
      <c r="AT135" s="1221">
        <v>0</v>
      </c>
      <c r="AU135" s="1221">
        <v>0</v>
      </c>
      <c r="AV135" s="1221">
        <v>0</v>
      </c>
      <c r="AW135" s="1221">
        <v>0</v>
      </c>
      <c r="AX135" s="953"/>
      <c r="AY135" s="953"/>
      <c r="AZ135" s="953"/>
      <c r="BA135" s="1240"/>
    </row>
    <row r="136" spans="1:53" s="109" customFormat="1" ht="11.25">
      <c r="A136" s="987">
        <v>1</v>
      </c>
      <c r="B136" s="1101" t="s">
        <v>1177</v>
      </c>
      <c r="C136" s="1101"/>
      <c r="D136" s="1101" t="s">
        <v>1631</v>
      </c>
      <c r="E136" s="1240"/>
      <c r="F136" s="1240"/>
      <c r="G136" s="1240"/>
      <c r="H136" s="1240"/>
      <c r="I136" s="1240"/>
      <c r="J136" s="1240"/>
      <c r="K136" s="1240"/>
      <c r="L136" s="1241" t="s">
        <v>131</v>
      </c>
      <c r="M136" s="1246" t="s">
        <v>655</v>
      </c>
      <c r="N136" s="1243" t="s">
        <v>310</v>
      </c>
      <c r="O136" s="1253">
        <v>22.1</v>
      </c>
      <c r="P136" s="1253">
        <v>22.5</v>
      </c>
      <c r="Q136" s="1253">
        <v>22.5</v>
      </c>
      <c r="R136" s="1253">
        <v>0</v>
      </c>
      <c r="S136" s="1253">
        <v>22.5</v>
      </c>
      <c r="T136" s="1253">
        <v>22.5</v>
      </c>
      <c r="U136" s="1253">
        <v>22.5</v>
      </c>
      <c r="V136" s="1253">
        <v>22.5</v>
      </c>
      <c r="W136" s="1253">
        <v>22.5</v>
      </c>
      <c r="X136" s="1253">
        <v>22.5</v>
      </c>
      <c r="Y136" s="1253">
        <v>22.5</v>
      </c>
      <c r="Z136" s="1253">
        <v>22.5</v>
      </c>
      <c r="AA136" s="1253">
        <v>22.5</v>
      </c>
      <c r="AB136" s="1253">
        <v>22.5</v>
      </c>
      <c r="AC136" s="1253">
        <v>22.5</v>
      </c>
      <c r="AD136" s="1253">
        <v>22.5</v>
      </c>
      <c r="AE136" s="1253">
        <v>22.5</v>
      </c>
      <c r="AF136" s="1253">
        <v>22.5</v>
      </c>
      <c r="AG136" s="1253">
        <v>22.5</v>
      </c>
      <c r="AH136" s="1253">
        <v>22.5</v>
      </c>
      <c r="AI136" s="1253">
        <v>0</v>
      </c>
      <c r="AJ136" s="1253">
        <v>0</v>
      </c>
      <c r="AK136" s="1253">
        <v>0</v>
      </c>
      <c r="AL136" s="1253">
        <v>0</v>
      </c>
      <c r="AM136" s="1253">
        <v>0</v>
      </c>
      <c r="AN136" s="548"/>
      <c r="AO136" s="548"/>
      <c r="AP136" s="548"/>
      <c r="AQ136" s="548"/>
      <c r="AR136" s="548"/>
      <c r="AS136" s="548"/>
      <c r="AT136" s="548"/>
      <c r="AU136" s="548"/>
      <c r="AV136" s="548"/>
      <c r="AW136" s="548"/>
      <c r="AX136" s="953"/>
      <c r="AY136" s="953"/>
      <c r="AZ136" s="953"/>
      <c r="BA136" s="1240"/>
    </row>
    <row r="137" spans="1:53" ht="11.25">
      <c r="A137" s="987">
        <v>1</v>
      </c>
      <c r="B137" s="1101" t="s">
        <v>1174</v>
      </c>
      <c r="C137" s="1101"/>
      <c r="D137" s="1101" t="s">
        <v>1696</v>
      </c>
      <c r="E137" s="1101"/>
      <c r="F137" s="1101"/>
      <c r="G137" s="1101"/>
      <c r="H137" s="1101"/>
      <c r="I137" s="1101"/>
      <c r="J137" s="1101"/>
      <c r="K137" s="1101"/>
      <c r="L137" s="1256" t="s">
        <v>1714</v>
      </c>
      <c r="M137" s="1250" t="s">
        <v>1161</v>
      </c>
      <c r="N137" s="1257" t="s">
        <v>310</v>
      </c>
      <c r="O137" s="1254">
        <v>11.05</v>
      </c>
      <c r="P137" s="1254">
        <v>11.25</v>
      </c>
      <c r="Q137" s="1254">
        <v>11.25</v>
      </c>
      <c r="R137" s="1229">
        <v>0</v>
      </c>
      <c r="S137" s="1254">
        <v>11.25</v>
      </c>
      <c r="T137" s="1254">
        <v>11.25</v>
      </c>
      <c r="U137" s="1254">
        <v>11.25</v>
      </c>
      <c r="V137" s="1254">
        <v>11.25</v>
      </c>
      <c r="W137" s="1254">
        <v>11.25</v>
      </c>
      <c r="X137" s="1254">
        <v>11.25</v>
      </c>
      <c r="Y137" s="1254">
        <v>11.25</v>
      </c>
      <c r="Z137" s="1254">
        <v>11.25</v>
      </c>
      <c r="AA137" s="1254">
        <v>11.25</v>
      </c>
      <c r="AB137" s="1254">
        <v>11.25</v>
      </c>
      <c r="AC137" s="1254">
        <v>11.25</v>
      </c>
      <c r="AD137" s="1254">
        <v>11.25</v>
      </c>
      <c r="AE137" s="1254">
        <v>11.25</v>
      </c>
      <c r="AF137" s="1254">
        <v>11.25</v>
      </c>
      <c r="AG137" s="1254">
        <v>11.25</v>
      </c>
      <c r="AH137" s="1254">
        <v>11.25</v>
      </c>
      <c r="AI137" s="1254">
        <v>0</v>
      </c>
      <c r="AJ137" s="1254">
        <v>0</v>
      </c>
      <c r="AK137" s="1254">
        <v>0</v>
      </c>
      <c r="AL137" s="1254">
        <v>0</v>
      </c>
      <c r="AM137" s="1254">
        <v>0</v>
      </c>
      <c r="AN137" s="403"/>
      <c r="AO137" s="403"/>
      <c r="AP137" s="403"/>
      <c r="AQ137" s="403"/>
      <c r="AR137" s="403"/>
      <c r="AS137" s="403"/>
      <c r="AT137" s="403"/>
      <c r="AU137" s="403"/>
      <c r="AV137" s="403"/>
      <c r="AW137" s="403"/>
      <c r="AX137" s="953"/>
      <c r="AY137" s="953"/>
      <c r="AZ137" s="953"/>
      <c r="BA137" s="1101"/>
    </row>
    <row r="138" spans="1:53" ht="11.25">
      <c r="A138" s="987">
        <v>1</v>
      </c>
      <c r="B138" s="1101" t="s">
        <v>1170</v>
      </c>
      <c r="C138" s="1101"/>
      <c r="D138" s="1101" t="s">
        <v>1697</v>
      </c>
      <c r="E138" s="1101"/>
      <c r="F138" s="1101"/>
      <c r="G138" s="1101"/>
      <c r="H138" s="1101"/>
      <c r="I138" s="1101"/>
      <c r="J138" s="1101"/>
      <c r="K138" s="1101"/>
      <c r="L138" s="1256" t="s">
        <v>1715</v>
      </c>
      <c r="M138" s="1250" t="s">
        <v>1162</v>
      </c>
      <c r="N138" s="1257" t="s">
        <v>652</v>
      </c>
      <c r="O138" s="1247">
        <v>0</v>
      </c>
      <c r="P138" s="1247">
        <v>0</v>
      </c>
      <c r="Q138" s="1247">
        <v>0</v>
      </c>
      <c r="R138" s="1230">
        <v>0</v>
      </c>
      <c r="S138" s="1247">
        <v>0</v>
      </c>
      <c r="T138" s="1247">
        <v>79.599999999999994</v>
      </c>
      <c r="U138" s="1247">
        <v>79.599999999999994</v>
      </c>
      <c r="V138" s="1247">
        <v>-18.249999999999989</v>
      </c>
      <c r="W138" s="1247">
        <v>79.599999999999994</v>
      </c>
      <c r="X138" s="1247">
        <v>-18.249999999999989</v>
      </c>
      <c r="Y138" s="1247">
        <v>0</v>
      </c>
      <c r="Z138" s="1247">
        <v>0</v>
      </c>
      <c r="AA138" s="1247">
        <v>0</v>
      </c>
      <c r="AB138" s="1247">
        <v>0</v>
      </c>
      <c r="AC138" s="1247">
        <v>0</v>
      </c>
      <c r="AD138" s="1247">
        <v>35.18</v>
      </c>
      <c r="AE138" s="1247">
        <v>38.321666666666665</v>
      </c>
      <c r="AF138" s="1247">
        <v>41.59317466666667</v>
      </c>
      <c r="AG138" s="1247">
        <v>42.573555970133334</v>
      </c>
      <c r="AH138" s="1247">
        <v>42.602276560182624</v>
      </c>
      <c r="AI138" s="1247">
        <v>0</v>
      </c>
      <c r="AJ138" s="1247">
        <v>0</v>
      </c>
      <c r="AK138" s="1247">
        <v>0</v>
      </c>
      <c r="AL138" s="1247">
        <v>0</v>
      </c>
      <c r="AM138" s="1247">
        <v>0</v>
      </c>
      <c r="AN138" s="403"/>
      <c r="AO138" s="403"/>
      <c r="AP138" s="403"/>
      <c r="AQ138" s="403"/>
      <c r="AR138" s="403"/>
      <c r="AS138" s="403"/>
      <c r="AT138" s="403"/>
      <c r="AU138" s="403"/>
      <c r="AV138" s="403"/>
      <c r="AW138" s="403"/>
      <c r="AX138" s="953"/>
      <c r="AY138" s="953"/>
      <c r="AZ138" s="953"/>
      <c r="BA138" s="1101"/>
    </row>
    <row r="139" spans="1:53" ht="11.25">
      <c r="A139" s="987">
        <v>1</v>
      </c>
      <c r="B139" s="1101" t="s">
        <v>1175</v>
      </c>
      <c r="C139" s="1101"/>
      <c r="D139" s="1101" t="s">
        <v>1698</v>
      </c>
      <c r="E139" s="1101"/>
      <c r="F139" s="1101"/>
      <c r="G139" s="1101"/>
      <c r="H139" s="1101"/>
      <c r="I139" s="1101"/>
      <c r="J139" s="1101"/>
      <c r="K139" s="1101"/>
      <c r="L139" s="1256" t="s">
        <v>1716</v>
      </c>
      <c r="M139" s="1250" t="s">
        <v>1163</v>
      </c>
      <c r="N139" s="1257" t="s">
        <v>310</v>
      </c>
      <c r="O139" s="1255">
        <v>11.05</v>
      </c>
      <c r="P139" s="1255">
        <v>11.25</v>
      </c>
      <c r="Q139" s="1255">
        <v>11.25</v>
      </c>
      <c r="R139" s="1229">
        <v>0</v>
      </c>
      <c r="S139" s="1255">
        <v>11.25</v>
      </c>
      <c r="T139" s="1255">
        <v>11.25</v>
      </c>
      <c r="U139" s="1255">
        <v>11.25</v>
      </c>
      <c r="V139" s="1255">
        <v>11.25</v>
      </c>
      <c r="W139" s="1255">
        <v>11.25</v>
      </c>
      <c r="X139" s="1255">
        <v>11.25</v>
      </c>
      <c r="Y139" s="1255">
        <v>11.25</v>
      </c>
      <c r="Z139" s="1255">
        <v>11.25</v>
      </c>
      <c r="AA139" s="1255">
        <v>11.25</v>
      </c>
      <c r="AB139" s="1255">
        <v>11.25</v>
      </c>
      <c r="AC139" s="1255">
        <v>11.25</v>
      </c>
      <c r="AD139" s="1255">
        <v>11.25</v>
      </c>
      <c r="AE139" s="1255">
        <v>11.25</v>
      </c>
      <c r="AF139" s="1255">
        <v>11.25</v>
      </c>
      <c r="AG139" s="1255">
        <v>11.25</v>
      </c>
      <c r="AH139" s="1255">
        <v>11.25</v>
      </c>
      <c r="AI139" s="1255">
        <v>0</v>
      </c>
      <c r="AJ139" s="1255">
        <v>0</v>
      </c>
      <c r="AK139" s="1255">
        <v>0</v>
      </c>
      <c r="AL139" s="1255">
        <v>0</v>
      </c>
      <c r="AM139" s="1255">
        <v>0</v>
      </c>
      <c r="AN139" s="403"/>
      <c r="AO139" s="403"/>
      <c r="AP139" s="403"/>
      <c r="AQ139" s="403"/>
      <c r="AR139" s="403"/>
      <c r="AS139" s="403"/>
      <c r="AT139" s="403"/>
      <c r="AU139" s="403"/>
      <c r="AV139" s="403"/>
      <c r="AW139" s="403"/>
      <c r="AX139" s="953"/>
      <c r="AY139" s="953"/>
      <c r="AZ139" s="953"/>
      <c r="BA139" s="1101"/>
    </row>
    <row r="140" spans="1:53" ht="11.25">
      <c r="A140" s="987">
        <v>1</v>
      </c>
      <c r="B140" s="1101" t="s">
        <v>1169</v>
      </c>
      <c r="C140" s="1101"/>
      <c r="D140" s="1101" t="s">
        <v>1699</v>
      </c>
      <c r="E140" s="1101"/>
      <c r="F140" s="1101"/>
      <c r="G140" s="1101"/>
      <c r="H140" s="1101"/>
      <c r="I140" s="1101"/>
      <c r="J140" s="1101"/>
      <c r="K140" s="1101"/>
      <c r="L140" s="1256" t="s">
        <v>1717</v>
      </c>
      <c r="M140" s="1250" t="s">
        <v>1164</v>
      </c>
      <c r="N140" s="1257" t="s">
        <v>652</v>
      </c>
      <c r="O140" s="1247">
        <v>30.498333333333335</v>
      </c>
      <c r="P140" s="1247">
        <v>77.75</v>
      </c>
      <c r="Q140" s="1247">
        <v>2.3916666666666666</v>
      </c>
      <c r="R140" s="1230">
        <v>-75.358333333333334</v>
      </c>
      <c r="S140" s="1247">
        <v>33.021916666666669</v>
      </c>
      <c r="T140" s="1247">
        <v>79.599999999999994</v>
      </c>
      <c r="U140" s="1247">
        <v>-18.249999999999989</v>
      </c>
      <c r="V140" s="1247">
        <v>79.599999999999994</v>
      </c>
      <c r="W140" s="1247">
        <v>-18.249999999999989</v>
      </c>
      <c r="X140" s="1247">
        <v>79.599999999999994</v>
      </c>
      <c r="Y140" s="1247">
        <v>58.383333333333333</v>
      </c>
      <c r="Z140" s="1247">
        <v>58.383333333333333</v>
      </c>
      <c r="AA140" s="1247">
        <v>58.383333333333333</v>
      </c>
      <c r="AB140" s="1247">
        <v>58.383333333333333</v>
      </c>
      <c r="AC140" s="1247">
        <v>58.383333333333333</v>
      </c>
      <c r="AD140" s="1247">
        <v>38.321666666666665</v>
      </c>
      <c r="AE140" s="1247">
        <v>41.59317466666667</v>
      </c>
      <c r="AF140" s="1247">
        <v>42.573555970133334</v>
      </c>
      <c r="AG140" s="1247">
        <v>42.602276560182624</v>
      </c>
      <c r="AH140" s="1247">
        <v>43.676731279697357</v>
      </c>
      <c r="AI140" s="1247">
        <v>0</v>
      </c>
      <c r="AJ140" s="1247">
        <v>0</v>
      </c>
      <c r="AK140" s="1247">
        <v>0</v>
      </c>
      <c r="AL140" s="1247">
        <v>0</v>
      </c>
      <c r="AM140" s="1247">
        <v>0</v>
      </c>
      <c r="AN140" s="403"/>
      <c r="AO140" s="403"/>
      <c r="AP140" s="403"/>
      <c r="AQ140" s="403"/>
      <c r="AR140" s="403"/>
      <c r="AS140" s="403"/>
      <c r="AT140" s="403"/>
      <c r="AU140" s="403"/>
      <c r="AV140" s="403"/>
      <c r="AW140" s="403"/>
      <c r="AX140" s="953"/>
      <c r="AY140" s="953"/>
      <c r="AZ140" s="953"/>
      <c r="BA140" s="1101"/>
    </row>
    <row r="141" spans="1:53">
      <c r="A141" s="1101"/>
      <c r="B141" s="1101"/>
      <c r="C141" s="1101"/>
      <c r="D141" s="1101"/>
      <c r="E141" s="1101"/>
      <c r="F141" s="1101"/>
      <c r="G141" s="1101"/>
      <c r="H141" s="1101"/>
      <c r="I141" s="1101"/>
      <c r="J141" s="1101"/>
      <c r="K141" s="1101"/>
      <c r="L141" s="1206"/>
      <c r="M141" s="1207"/>
      <c r="N141" s="1206"/>
      <c r="O141" s="1101"/>
      <c r="P141" s="1101"/>
      <c r="Q141" s="1101"/>
      <c r="R141" s="1101"/>
      <c r="S141" s="1101"/>
      <c r="T141" s="1101"/>
      <c r="U141" s="1101"/>
      <c r="V141" s="1101"/>
      <c r="W141" s="1101"/>
      <c r="X141" s="1101"/>
      <c r="Y141" s="1101"/>
      <c r="Z141" s="1101"/>
      <c r="AA141" s="1101"/>
      <c r="AB141" s="1101"/>
      <c r="AC141" s="1101"/>
      <c r="AD141" s="1101"/>
      <c r="AE141" s="1101"/>
      <c r="AF141" s="1101"/>
      <c r="AG141" s="1101"/>
      <c r="AH141" s="1101"/>
      <c r="AI141" s="1101"/>
      <c r="AJ141" s="1101"/>
      <c r="AK141" s="1101"/>
      <c r="AL141" s="1101"/>
      <c r="AM141" s="1101"/>
      <c r="AN141" s="1101"/>
      <c r="AO141" s="1101"/>
      <c r="AP141" s="1101"/>
      <c r="AQ141" s="1101"/>
      <c r="AR141" s="1101"/>
      <c r="AS141" s="1101"/>
      <c r="AT141" s="1101"/>
      <c r="AU141" s="1101"/>
      <c r="AV141" s="1101"/>
      <c r="AW141" s="1101"/>
      <c r="AX141" s="1101"/>
      <c r="AY141" s="1101"/>
      <c r="AZ141" s="1101"/>
      <c r="BA141" s="1101"/>
    </row>
    <row r="142" spans="1:53" ht="15" customHeight="1">
      <c r="A142" s="1101"/>
      <c r="B142" s="1101"/>
      <c r="C142" s="1101"/>
      <c r="D142" s="1101"/>
      <c r="E142" s="1101"/>
      <c r="F142" s="1101"/>
      <c r="G142" s="1101"/>
      <c r="H142" s="1101"/>
      <c r="I142" s="1101"/>
      <c r="J142" s="1101"/>
      <c r="K142" s="1101"/>
      <c r="L142" s="1155" t="s">
        <v>1425</v>
      </c>
      <c r="M142" s="1155"/>
      <c r="N142" s="1155"/>
      <c r="O142" s="1155"/>
      <c r="P142" s="1155"/>
      <c r="Q142" s="1155"/>
      <c r="R142" s="1155"/>
      <c r="S142" s="1155"/>
      <c r="T142" s="1155"/>
      <c r="U142" s="1155"/>
      <c r="V142" s="1155"/>
      <c r="W142" s="1155"/>
      <c r="X142" s="1155"/>
      <c r="Y142" s="1155"/>
      <c r="Z142" s="1155"/>
      <c r="AA142" s="1155"/>
      <c r="AB142" s="1155"/>
      <c r="AC142" s="1155"/>
      <c r="AD142" s="1155"/>
      <c r="AE142" s="1155"/>
      <c r="AF142" s="1155"/>
      <c r="AG142" s="1155"/>
      <c r="AH142" s="1155"/>
      <c r="AI142" s="1155"/>
      <c r="AJ142" s="1155"/>
      <c r="AK142" s="1155"/>
      <c r="AL142" s="1155"/>
      <c r="AM142" s="1155"/>
      <c r="AN142" s="1155"/>
      <c r="AO142" s="1155"/>
      <c r="AP142" s="1155"/>
      <c r="AQ142" s="1155"/>
      <c r="AR142" s="1155"/>
      <c r="AS142" s="1155"/>
      <c r="AT142" s="1155"/>
      <c r="AU142" s="1155"/>
      <c r="AV142" s="1155"/>
      <c r="AW142" s="1155"/>
      <c r="AX142" s="1155"/>
      <c r="AY142" s="1155"/>
      <c r="AZ142" s="1155"/>
      <c r="BA142" s="1101"/>
    </row>
    <row r="143" spans="1:53" ht="33.75" customHeight="1">
      <c r="A143" s="1101"/>
      <c r="B143" s="1101"/>
      <c r="C143" s="1101"/>
      <c r="D143" s="1101"/>
      <c r="E143" s="1101"/>
      <c r="F143" s="1101"/>
      <c r="G143" s="1101"/>
      <c r="H143" s="1101"/>
      <c r="I143" s="1101"/>
      <c r="J143" s="1101"/>
      <c r="K143" s="808"/>
      <c r="L143" s="1258" t="s">
        <v>3020</v>
      </c>
      <c r="M143" s="1173"/>
      <c r="N143" s="1173"/>
      <c r="O143" s="1173"/>
      <c r="P143" s="1173"/>
      <c r="Q143" s="1173"/>
      <c r="R143" s="1173"/>
      <c r="S143" s="1173"/>
      <c r="T143" s="1173"/>
      <c r="U143" s="1173"/>
      <c r="V143" s="1173"/>
      <c r="W143" s="1173"/>
      <c r="X143" s="1173"/>
      <c r="Y143" s="1173"/>
      <c r="Z143" s="1173"/>
      <c r="AA143" s="1173"/>
      <c r="AB143" s="1173"/>
      <c r="AC143" s="1173"/>
      <c r="AD143" s="1173"/>
      <c r="AE143" s="1173"/>
      <c r="AF143" s="1173"/>
      <c r="AG143" s="1173"/>
      <c r="AH143" s="1173"/>
      <c r="AI143" s="1173"/>
      <c r="AJ143" s="1173"/>
      <c r="AK143" s="1173"/>
      <c r="AL143" s="1173"/>
      <c r="AM143" s="1173"/>
      <c r="AN143" s="1173"/>
      <c r="AO143" s="1173"/>
      <c r="AP143" s="1173"/>
      <c r="AQ143" s="1173"/>
      <c r="AR143" s="1173"/>
      <c r="AS143" s="1173"/>
      <c r="AT143" s="1173"/>
      <c r="AU143" s="1173"/>
      <c r="AV143" s="1173"/>
      <c r="AW143" s="1173"/>
      <c r="AX143" s="1173"/>
      <c r="AY143" s="1173"/>
      <c r="AZ143" s="1173"/>
      <c r="BA143" s="1101"/>
    </row>
    <row r="144" spans="1:53" ht="29.25" customHeight="1">
      <c r="A144" s="1101"/>
      <c r="B144" s="1101"/>
      <c r="C144" s="1101"/>
      <c r="D144" s="1101"/>
      <c r="E144" s="1101"/>
      <c r="F144" s="1101"/>
      <c r="G144" s="1101"/>
      <c r="H144" s="1101"/>
      <c r="I144" s="1101"/>
      <c r="J144" s="1101"/>
      <c r="K144" s="808" t="s">
        <v>3106</v>
      </c>
      <c r="L144" s="1258" t="s">
        <v>3019</v>
      </c>
      <c r="M144" s="1173"/>
      <c r="N144" s="1173"/>
      <c r="O144" s="1173"/>
      <c r="P144" s="1173"/>
      <c r="Q144" s="1173"/>
      <c r="R144" s="1173"/>
      <c r="S144" s="1173"/>
      <c r="T144" s="1173"/>
      <c r="U144" s="1173"/>
      <c r="V144" s="1173"/>
      <c r="W144" s="1173"/>
      <c r="X144" s="1173"/>
      <c r="Y144" s="1173"/>
      <c r="Z144" s="1173"/>
      <c r="AA144" s="1173"/>
      <c r="AB144" s="1173"/>
      <c r="AC144" s="1173"/>
      <c r="AD144" s="1173"/>
      <c r="AE144" s="1173"/>
      <c r="AF144" s="1173"/>
      <c r="AG144" s="1173"/>
      <c r="AH144" s="1173"/>
      <c r="AI144" s="1173"/>
      <c r="AJ144" s="1173"/>
      <c r="AK144" s="1173"/>
      <c r="AL144" s="1173"/>
      <c r="AM144" s="1173"/>
      <c r="AN144" s="1173"/>
      <c r="AO144" s="1173"/>
      <c r="AP144" s="1173"/>
      <c r="AQ144" s="1173"/>
      <c r="AR144" s="1173"/>
      <c r="AS144" s="1173"/>
      <c r="AT144" s="1173"/>
      <c r="AU144" s="1173"/>
      <c r="AV144" s="1173"/>
      <c r="AW144" s="1173"/>
      <c r="AX144" s="1173"/>
      <c r="AY144" s="1173"/>
      <c r="AZ144" s="1173"/>
      <c r="BA144" s="1101"/>
    </row>
    <row r="145" spans="1:53" ht="41.25" customHeight="1">
      <c r="A145" s="1101"/>
      <c r="B145" s="1101"/>
      <c r="C145" s="1101"/>
      <c r="D145" s="1101"/>
      <c r="E145" s="1101"/>
      <c r="F145" s="1101"/>
      <c r="G145" s="1101"/>
      <c r="H145" s="1101"/>
      <c r="I145" s="1101"/>
      <c r="J145" s="1101"/>
      <c r="K145" s="808" t="s">
        <v>3106</v>
      </c>
      <c r="L145" s="1258" t="s">
        <v>3021</v>
      </c>
      <c r="M145" s="1173"/>
      <c r="N145" s="1173"/>
      <c r="O145" s="1173"/>
      <c r="P145" s="1173"/>
      <c r="Q145" s="1173"/>
      <c r="R145" s="1173"/>
      <c r="S145" s="1173"/>
      <c r="T145" s="1173"/>
      <c r="U145" s="1173"/>
      <c r="V145" s="1173"/>
      <c r="W145" s="1173"/>
      <c r="X145" s="1173"/>
      <c r="Y145" s="1173"/>
      <c r="Z145" s="1173"/>
      <c r="AA145" s="1173"/>
      <c r="AB145" s="1173"/>
      <c r="AC145" s="1173"/>
      <c r="AD145" s="1173"/>
      <c r="AE145" s="1173"/>
      <c r="AF145" s="1173"/>
      <c r="AG145" s="1173"/>
      <c r="AH145" s="1173"/>
      <c r="AI145" s="1173"/>
      <c r="AJ145" s="1173"/>
      <c r="AK145" s="1173"/>
      <c r="AL145" s="1173"/>
      <c r="AM145" s="1173"/>
      <c r="AN145" s="1173"/>
      <c r="AO145" s="1173"/>
      <c r="AP145" s="1173"/>
      <c r="AQ145" s="1173"/>
      <c r="AR145" s="1173"/>
      <c r="AS145" s="1173"/>
      <c r="AT145" s="1173"/>
      <c r="AU145" s="1173"/>
      <c r="AV145" s="1173"/>
      <c r="AW145" s="1173"/>
      <c r="AX145" s="1173"/>
      <c r="AY145" s="1173"/>
      <c r="AZ145" s="1173"/>
      <c r="BA145" s="1101"/>
    </row>
  </sheetData>
  <sheetProtection formatColumns="0" formatRows="0" autoFilter="0"/>
  <mergeCells count="11">
    <mergeCell ref="L143:AZ143"/>
    <mergeCell ref="AZ14:AZ15"/>
    <mergeCell ref="AX14:AX15"/>
    <mergeCell ref="AY14:AY15"/>
    <mergeCell ref="L142:AZ142"/>
    <mergeCell ref="L14:L15"/>
    <mergeCell ref="M14:M15"/>
    <mergeCell ref="N14:N15"/>
    <mergeCell ref="AN15:AW15"/>
    <mergeCell ref="L144:AZ144"/>
    <mergeCell ref="L145:AZ14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L73" sqref="L73"/>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83"/>
      <c r="B1" s="1183"/>
      <c r="C1" s="1183"/>
      <c r="D1" s="1183"/>
      <c r="E1" s="1183"/>
      <c r="F1" s="1183"/>
      <c r="G1" s="1183"/>
      <c r="H1" s="1183"/>
      <c r="I1" s="1183"/>
      <c r="J1" s="1183"/>
      <c r="K1" s="1183"/>
      <c r="L1" s="1259"/>
      <c r="M1" s="1260"/>
      <c r="N1" s="1183">
        <v>2024</v>
      </c>
      <c r="O1" s="1183">
        <v>2024</v>
      </c>
      <c r="P1" s="1183">
        <v>2024</v>
      </c>
      <c r="Q1" s="1183">
        <v>2025</v>
      </c>
      <c r="R1" s="1183">
        <v>2025</v>
      </c>
      <c r="S1" s="1183">
        <v>2025</v>
      </c>
      <c r="T1" s="1183">
        <v>2026</v>
      </c>
      <c r="U1" s="1183">
        <v>2026</v>
      </c>
      <c r="V1" s="1183">
        <v>2026</v>
      </c>
      <c r="W1" s="1183">
        <v>2027</v>
      </c>
      <c r="X1" s="1183">
        <v>2027</v>
      </c>
      <c r="Y1" s="1183">
        <v>2027</v>
      </c>
      <c r="Z1" s="1183">
        <v>2028</v>
      </c>
      <c r="AA1" s="1183">
        <v>2028</v>
      </c>
      <c r="AB1" s="1183">
        <v>2028</v>
      </c>
      <c r="AC1" s="1183">
        <v>2029</v>
      </c>
      <c r="AD1" s="1183">
        <v>2029</v>
      </c>
      <c r="AE1" s="1183">
        <v>2029</v>
      </c>
      <c r="AF1" s="1183">
        <v>2030</v>
      </c>
      <c r="AG1" s="1183">
        <v>2030</v>
      </c>
      <c r="AH1" s="1183">
        <v>2030</v>
      </c>
      <c r="AI1" s="1183">
        <v>2031</v>
      </c>
      <c r="AJ1" s="1183">
        <v>2031</v>
      </c>
      <c r="AK1" s="1183">
        <v>2031</v>
      </c>
      <c r="AL1" s="1183">
        <v>2032</v>
      </c>
      <c r="AM1" s="1183">
        <v>2032</v>
      </c>
      <c r="AN1" s="1183">
        <v>2032</v>
      </c>
      <c r="AO1" s="1183">
        <v>2033</v>
      </c>
      <c r="AP1" s="1183">
        <v>2033</v>
      </c>
      <c r="AQ1" s="1183">
        <v>2033</v>
      </c>
      <c r="AR1" s="1183">
        <v>2034</v>
      </c>
      <c r="AS1" s="1183">
        <v>2034</v>
      </c>
      <c r="AT1" s="1183">
        <v>2034</v>
      </c>
      <c r="AU1" s="1183">
        <v>2035</v>
      </c>
      <c r="AV1" s="1183">
        <v>2035</v>
      </c>
      <c r="AW1" s="1183">
        <v>2035</v>
      </c>
      <c r="AX1" s="1183">
        <v>2036</v>
      </c>
      <c r="AY1" s="1183">
        <v>2036</v>
      </c>
      <c r="AZ1" s="1183">
        <v>2036</v>
      </c>
      <c r="BA1" s="1183">
        <v>2037</v>
      </c>
      <c r="BB1" s="1183">
        <v>2037</v>
      </c>
      <c r="BC1" s="1183">
        <v>2037</v>
      </c>
      <c r="BD1" s="1183">
        <v>2038</v>
      </c>
      <c r="BE1" s="1183">
        <v>2038</v>
      </c>
      <c r="BF1" s="1183">
        <v>2038</v>
      </c>
      <c r="BG1" s="1183">
        <v>2039</v>
      </c>
      <c r="BH1" s="1183">
        <v>2039</v>
      </c>
      <c r="BI1" s="1183">
        <v>2039</v>
      </c>
      <c r="BJ1" s="1183">
        <v>2040</v>
      </c>
      <c r="BK1" s="1183">
        <v>2040</v>
      </c>
      <c r="BL1" s="1183">
        <v>2040</v>
      </c>
      <c r="BM1" s="1183">
        <v>2041</v>
      </c>
      <c r="BN1" s="1183">
        <v>2041</v>
      </c>
      <c r="BO1" s="1183">
        <v>2041</v>
      </c>
      <c r="BP1" s="1183">
        <v>2042</v>
      </c>
      <c r="BQ1" s="1183">
        <v>2042</v>
      </c>
      <c r="BR1" s="1183">
        <v>2042</v>
      </c>
      <c r="BS1" s="1183">
        <v>2043</v>
      </c>
      <c r="BT1" s="1183">
        <v>2043</v>
      </c>
      <c r="BU1" s="1183">
        <v>2043</v>
      </c>
      <c r="BV1" s="1183">
        <v>2044</v>
      </c>
      <c r="BW1" s="1183">
        <v>2044</v>
      </c>
      <c r="BX1" s="1183">
        <v>2044</v>
      </c>
      <c r="BY1" s="1183">
        <v>2045</v>
      </c>
      <c r="BZ1" s="1183">
        <v>2045</v>
      </c>
      <c r="CA1" s="1183">
        <v>2045</v>
      </c>
      <c r="CB1" s="1183">
        <v>2046</v>
      </c>
      <c r="CC1" s="1183">
        <v>2046</v>
      </c>
      <c r="CD1" s="1183">
        <v>2046</v>
      </c>
      <c r="CE1" s="1183">
        <v>2047</v>
      </c>
      <c r="CF1" s="1183">
        <v>2047</v>
      </c>
      <c r="CG1" s="1183">
        <v>2047</v>
      </c>
      <c r="CH1" s="1183">
        <v>2048</v>
      </c>
      <c r="CI1" s="1183">
        <v>2048</v>
      </c>
      <c r="CJ1" s="1183">
        <v>2048</v>
      </c>
      <c r="CK1" s="1183">
        <v>2049</v>
      </c>
      <c r="CL1" s="1183">
        <v>2049</v>
      </c>
      <c r="CM1" s="1183">
        <v>2049</v>
      </c>
      <c r="CN1" s="1183">
        <v>2050</v>
      </c>
      <c r="CO1" s="1183">
        <v>2050</v>
      </c>
      <c r="CP1" s="1183">
        <v>2050</v>
      </c>
      <c r="CQ1" s="1183">
        <v>2051</v>
      </c>
      <c r="CR1" s="1183">
        <v>2051</v>
      </c>
      <c r="CS1" s="1183">
        <v>2051</v>
      </c>
      <c r="CT1" s="1183">
        <v>2052</v>
      </c>
      <c r="CU1" s="1183">
        <v>2052</v>
      </c>
      <c r="CV1" s="1183">
        <v>2052</v>
      </c>
      <c r="CW1" s="1183">
        <v>2053</v>
      </c>
      <c r="CX1" s="1183">
        <v>2053</v>
      </c>
      <c r="CY1" s="1183">
        <v>2053</v>
      </c>
      <c r="CZ1" s="1183">
        <v>2054</v>
      </c>
      <c r="DA1" s="1183">
        <v>2054</v>
      </c>
      <c r="DB1" s="1183">
        <v>2054</v>
      </c>
      <c r="DC1" s="1183">
        <v>2055</v>
      </c>
      <c r="DD1" s="1183">
        <v>2055</v>
      </c>
      <c r="DE1" s="1183">
        <v>2055</v>
      </c>
      <c r="DF1" s="1183">
        <v>2056</v>
      </c>
      <c r="DG1" s="1183">
        <v>2056</v>
      </c>
      <c r="DH1" s="1183">
        <v>2056</v>
      </c>
      <c r="DI1" s="1183">
        <v>2057</v>
      </c>
      <c r="DJ1" s="1183">
        <v>2057</v>
      </c>
      <c r="DK1" s="1183">
        <v>2057</v>
      </c>
      <c r="DL1" s="1183">
        <v>2058</v>
      </c>
      <c r="DM1" s="1183">
        <v>2058</v>
      </c>
      <c r="DN1" s="1183">
        <v>2058</v>
      </c>
      <c r="DO1" s="1183">
        <v>2059</v>
      </c>
      <c r="DP1" s="1183">
        <v>2059</v>
      </c>
      <c r="DQ1" s="1183">
        <v>2059</v>
      </c>
      <c r="DR1" s="1183">
        <v>2060</v>
      </c>
      <c r="DS1" s="1183">
        <v>2060</v>
      </c>
      <c r="DT1" s="1183">
        <v>2060</v>
      </c>
      <c r="DU1" s="1183">
        <v>2061</v>
      </c>
      <c r="DV1" s="1183">
        <v>2061</v>
      </c>
      <c r="DW1" s="1183">
        <v>2061</v>
      </c>
      <c r="DX1" s="1183">
        <v>2062</v>
      </c>
      <c r="DY1" s="1183">
        <v>2062</v>
      </c>
      <c r="DZ1" s="1183">
        <v>2062</v>
      </c>
      <c r="EA1" s="1183">
        <v>2063</v>
      </c>
      <c r="EB1" s="1183">
        <v>2063</v>
      </c>
      <c r="EC1" s="1183">
        <v>2063</v>
      </c>
      <c r="ED1" s="1183">
        <v>2064</v>
      </c>
      <c r="EE1" s="1183">
        <v>2064</v>
      </c>
      <c r="EF1" s="1183">
        <v>2064</v>
      </c>
      <c r="EG1" s="1183">
        <v>2065</v>
      </c>
      <c r="EH1" s="1183">
        <v>2065</v>
      </c>
      <c r="EI1" s="1183">
        <v>2065</v>
      </c>
      <c r="EJ1" s="1183">
        <v>2066</v>
      </c>
      <c r="EK1" s="1183">
        <v>2066</v>
      </c>
      <c r="EL1" s="1183">
        <v>2066</v>
      </c>
      <c r="EM1" s="1183">
        <v>2067</v>
      </c>
      <c r="EN1" s="1183">
        <v>2067</v>
      </c>
      <c r="EO1" s="1183">
        <v>2067</v>
      </c>
      <c r="EP1" s="1183">
        <v>2068</v>
      </c>
      <c r="EQ1" s="1183">
        <v>2068</v>
      </c>
      <c r="ER1" s="1183">
        <v>2068</v>
      </c>
      <c r="ES1" s="1183">
        <v>2069</v>
      </c>
      <c r="ET1" s="1183">
        <v>2069</v>
      </c>
      <c r="EU1" s="1183">
        <v>2069</v>
      </c>
      <c r="EV1" s="1183">
        <v>2070</v>
      </c>
      <c r="EW1" s="1183">
        <v>2070</v>
      </c>
      <c r="EX1" s="1183">
        <v>2070</v>
      </c>
      <c r="EY1" s="1183">
        <v>2071</v>
      </c>
      <c r="EZ1" s="1183">
        <v>2071</v>
      </c>
      <c r="FA1" s="1183">
        <v>2071</v>
      </c>
      <c r="FB1" s="1183">
        <v>2072</v>
      </c>
      <c r="FC1" s="1183">
        <v>2072</v>
      </c>
      <c r="FD1" s="1183">
        <v>2072</v>
      </c>
      <c r="FE1" s="1183">
        <v>2073</v>
      </c>
      <c r="FF1" s="1183">
        <v>2073</v>
      </c>
      <c r="FG1" s="1183">
        <v>2073</v>
      </c>
    </row>
    <row r="2" spans="1:163" hidden="1">
      <c r="A2" s="1183"/>
      <c r="B2" s="1183"/>
      <c r="C2" s="1183"/>
      <c r="D2" s="1183"/>
      <c r="E2" s="1183"/>
      <c r="F2" s="1183"/>
      <c r="G2" s="1183"/>
      <c r="H2" s="1183"/>
      <c r="I2" s="1183"/>
      <c r="J2" s="1183"/>
      <c r="K2" s="1183"/>
      <c r="L2" s="1259"/>
      <c r="M2" s="1260"/>
      <c r="N2" s="1183" t="s">
        <v>268</v>
      </c>
      <c r="O2" s="1183" t="s">
        <v>267</v>
      </c>
      <c r="P2" s="1183" t="s">
        <v>1359</v>
      </c>
      <c r="Q2" s="1183" t="s">
        <v>268</v>
      </c>
      <c r="R2" s="1183" t="s">
        <v>267</v>
      </c>
      <c r="S2" s="1183" t="s">
        <v>1359</v>
      </c>
      <c r="T2" s="1183" t="s">
        <v>268</v>
      </c>
      <c r="U2" s="1183" t="s">
        <v>267</v>
      </c>
      <c r="V2" s="1183" t="s">
        <v>1359</v>
      </c>
      <c r="W2" s="1183" t="s">
        <v>268</v>
      </c>
      <c r="X2" s="1183" t="s">
        <v>267</v>
      </c>
      <c r="Y2" s="1183" t="s">
        <v>1359</v>
      </c>
      <c r="Z2" s="1183" t="s">
        <v>268</v>
      </c>
      <c r="AA2" s="1183" t="s">
        <v>267</v>
      </c>
      <c r="AB2" s="1183" t="s">
        <v>1359</v>
      </c>
      <c r="AC2" s="1183" t="s">
        <v>268</v>
      </c>
      <c r="AD2" s="1183" t="s">
        <v>267</v>
      </c>
      <c r="AE2" s="1183" t="s">
        <v>1359</v>
      </c>
      <c r="AF2" s="1183" t="s">
        <v>268</v>
      </c>
      <c r="AG2" s="1183" t="s">
        <v>267</v>
      </c>
      <c r="AH2" s="1183" t="s">
        <v>1359</v>
      </c>
      <c r="AI2" s="1183" t="s">
        <v>268</v>
      </c>
      <c r="AJ2" s="1183" t="s">
        <v>267</v>
      </c>
      <c r="AK2" s="1183" t="s">
        <v>1359</v>
      </c>
      <c r="AL2" s="1183" t="s">
        <v>268</v>
      </c>
      <c r="AM2" s="1183" t="s">
        <v>267</v>
      </c>
      <c r="AN2" s="1183" t="s">
        <v>1359</v>
      </c>
      <c r="AO2" s="1183" t="s">
        <v>268</v>
      </c>
      <c r="AP2" s="1183" t="s">
        <v>267</v>
      </c>
      <c r="AQ2" s="1183" t="s">
        <v>1359</v>
      </c>
      <c r="AR2" s="1183" t="s">
        <v>268</v>
      </c>
      <c r="AS2" s="1183" t="s">
        <v>267</v>
      </c>
      <c r="AT2" s="1183" t="s">
        <v>1359</v>
      </c>
      <c r="AU2" s="1183" t="s">
        <v>268</v>
      </c>
      <c r="AV2" s="1183" t="s">
        <v>267</v>
      </c>
      <c r="AW2" s="1183" t="s">
        <v>1359</v>
      </c>
      <c r="AX2" s="1183" t="s">
        <v>268</v>
      </c>
      <c r="AY2" s="1183" t="s">
        <v>267</v>
      </c>
      <c r="AZ2" s="1183" t="s">
        <v>1359</v>
      </c>
      <c r="BA2" s="1183" t="s">
        <v>268</v>
      </c>
      <c r="BB2" s="1183" t="s">
        <v>267</v>
      </c>
      <c r="BC2" s="1183" t="s">
        <v>1359</v>
      </c>
      <c r="BD2" s="1183" t="s">
        <v>268</v>
      </c>
      <c r="BE2" s="1183" t="s">
        <v>267</v>
      </c>
      <c r="BF2" s="1183" t="s">
        <v>1359</v>
      </c>
      <c r="BG2" s="1183" t="s">
        <v>268</v>
      </c>
      <c r="BH2" s="1183" t="s">
        <v>267</v>
      </c>
      <c r="BI2" s="1183" t="s">
        <v>1359</v>
      </c>
      <c r="BJ2" s="1183" t="s">
        <v>268</v>
      </c>
      <c r="BK2" s="1183" t="s">
        <v>267</v>
      </c>
      <c r="BL2" s="1183" t="s">
        <v>1359</v>
      </c>
      <c r="BM2" s="1183" t="s">
        <v>268</v>
      </c>
      <c r="BN2" s="1183" t="s">
        <v>267</v>
      </c>
      <c r="BO2" s="1183" t="s">
        <v>1359</v>
      </c>
      <c r="BP2" s="1183" t="s">
        <v>268</v>
      </c>
      <c r="BQ2" s="1183" t="s">
        <v>267</v>
      </c>
      <c r="BR2" s="1183" t="s">
        <v>1359</v>
      </c>
      <c r="BS2" s="1183" t="s">
        <v>268</v>
      </c>
      <c r="BT2" s="1183" t="s">
        <v>267</v>
      </c>
      <c r="BU2" s="1183" t="s">
        <v>1359</v>
      </c>
      <c r="BV2" s="1183" t="s">
        <v>268</v>
      </c>
      <c r="BW2" s="1183" t="s">
        <v>267</v>
      </c>
      <c r="BX2" s="1183" t="s">
        <v>1359</v>
      </c>
      <c r="BY2" s="1183" t="s">
        <v>268</v>
      </c>
      <c r="BZ2" s="1183" t="s">
        <v>267</v>
      </c>
      <c r="CA2" s="1183" t="s">
        <v>1359</v>
      </c>
      <c r="CB2" s="1183" t="s">
        <v>268</v>
      </c>
      <c r="CC2" s="1183" t="s">
        <v>267</v>
      </c>
      <c r="CD2" s="1183" t="s">
        <v>1359</v>
      </c>
      <c r="CE2" s="1183" t="s">
        <v>268</v>
      </c>
      <c r="CF2" s="1183" t="s">
        <v>267</v>
      </c>
      <c r="CG2" s="1183" t="s">
        <v>1359</v>
      </c>
      <c r="CH2" s="1183" t="s">
        <v>268</v>
      </c>
      <c r="CI2" s="1183" t="s">
        <v>267</v>
      </c>
      <c r="CJ2" s="1183" t="s">
        <v>1359</v>
      </c>
      <c r="CK2" s="1183" t="s">
        <v>268</v>
      </c>
      <c r="CL2" s="1183" t="s">
        <v>267</v>
      </c>
      <c r="CM2" s="1183" t="s">
        <v>1359</v>
      </c>
      <c r="CN2" s="1183" t="s">
        <v>268</v>
      </c>
      <c r="CO2" s="1183" t="s">
        <v>267</v>
      </c>
      <c r="CP2" s="1183" t="s">
        <v>1359</v>
      </c>
      <c r="CQ2" s="1183" t="s">
        <v>268</v>
      </c>
      <c r="CR2" s="1183" t="s">
        <v>267</v>
      </c>
      <c r="CS2" s="1183" t="s">
        <v>1359</v>
      </c>
      <c r="CT2" s="1183" t="s">
        <v>268</v>
      </c>
      <c r="CU2" s="1183" t="s">
        <v>267</v>
      </c>
      <c r="CV2" s="1183" t="s">
        <v>1359</v>
      </c>
      <c r="CW2" s="1183" t="s">
        <v>268</v>
      </c>
      <c r="CX2" s="1183" t="s">
        <v>267</v>
      </c>
      <c r="CY2" s="1183" t="s">
        <v>1359</v>
      </c>
      <c r="CZ2" s="1183" t="s">
        <v>268</v>
      </c>
      <c r="DA2" s="1183" t="s">
        <v>267</v>
      </c>
      <c r="DB2" s="1183" t="s">
        <v>1359</v>
      </c>
      <c r="DC2" s="1183" t="s">
        <v>268</v>
      </c>
      <c r="DD2" s="1183" t="s">
        <v>267</v>
      </c>
      <c r="DE2" s="1183" t="s">
        <v>1359</v>
      </c>
      <c r="DF2" s="1183" t="s">
        <v>268</v>
      </c>
      <c r="DG2" s="1183" t="s">
        <v>267</v>
      </c>
      <c r="DH2" s="1183" t="s">
        <v>1359</v>
      </c>
      <c r="DI2" s="1183" t="s">
        <v>268</v>
      </c>
      <c r="DJ2" s="1183" t="s">
        <v>267</v>
      </c>
      <c r="DK2" s="1183" t="s">
        <v>1359</v>
      </c>
      <c r="DL2" s="1183" t="s">
        <v>268</v>
      </c>
      <c r="DM2" s="1183" t="s">
        <v>267</v>
      </c>
      <c r="DN2" s="1183" t="s">
        <v>1359</v>
      </c>
      <c r="DO2" s="1183" t="s">
        <v>268</v>
      </c>
      <c r="DP2" s="1183" t="s">
        <v>267</v>
      </c>
      <c r="DQ2" s="1183" t="s">
        <v>1359</v>
      </c>
      <c r="DR2" s="1183" t="s">
        <v>268</v>
      </c>
      <c r="DS2" s="1183" t="s">
        <v>267</v>
      </c>
      <c r="DT2" s="1183" t="s">
        <v>1359</v>
      </c>
      <c r="DU2" s="1183" t="s">
        <v>268</v>
      </c>
      <c r="DV2" s="1183" t="s">
        <v>267</v>
      </c>
      <c r="DW2" s="1183" t="s">
        <v>1359</v>
      </c>
      <c r="DX2" s="1183" t="s">
        <v>268</v>
      </c>
      <c r="DY2" s="1183" t="s">
        <v>267</v>
      </c>
      <c r="DZ2" s="1183" t="s">
        <v>1359</v>
      </c>
      <c r="EA2" s="1183" t="s">
        <v>268</v>
      </c>
      <c r="EB2" s="1183" t="s">
        <v>267</v>
      </c>
      <c r="EC2" s="1183" t="s">
        <v>1359</v>
      </c>
      <c r="ED2" s="1183" t="s">
        <v>268</v>
      </c>
      <c r="EE2" s="1183" t="s">
        <v>267</v>
      </c>
      <c r="EF2" s="1183" t="s">
        <v>1359</v>
      </c>
      <c r="EG2" s="1183" t="s">
        <v>268</v>
      </c>
      <c r="EH2" s="1183" t="s">
        <v>267</v>
      </c>
      <c r="EI2" s="1183" t="s">
        <v>1359</v>
      </c>
      <c r="EJ2" s="1183" t="s">
        <v>268</v>
      </c>
      <c r="EK2" s="1183" t="s">
        <v>267</v>
      </c>
      <c r="EL2" s="1183" t="s">
        <v>1359</v>
      </c>
      <c r="EM2" s="1183" t="s">
        <v>268</v>
      </c>
      <c r="EN2" s="1183" t="s">
        <v>267</v>
      </c>
      <c r="EO2" s="1183" t="s">
        <v>1359</v>
      </c>
      <c r="EP2" s="1183" t="s">
        <v>268</v>
      </c>
      <c r="EQ2" s="1183" t="s">
        <v>267</v>
      </c>
      <c r="ER2" s="1183" t="s">
        <v>1359</v>
      </c>
      <c r="ES2" s="1183" t="s">
        <v>268</v>
      </c>
      <c r="ET2" s="1183" t="s">
        <v>267</v>
      </c>
      <c r="EU2" s="1183" t="s">
        <v>1359</v>
      </c>
      <c r="EV2" s="1183" t="s">
        <v>268</v>
      </c>
      <c r="EW2" s="1183" t="s">
        <v>267</v>
      </c>
      <c r="EX2" s="1183" t="s">
        <v>1359</v>
      </c>
      <c r="EY2" s="1183" t="s">
        <v>268</v>
      </c>
      <c r="EZ2" s="1183" t="s">
        <v>267</v>
      </c>
      <c r="FA2" s="1183" t="s">
        <v>1359</v>
      </c>
      <c r="FB2" s="1183" t="s">
        <v>268</v>
      </c>
      <c r="FC2" s="1183" t="s">
        <v>267</v>
      </c>
      <c r="FD2" s="1183" t="s">
        <v>1359</v>
      </c>
      <c r="FE2" s="1183" t="s">
        <v>268</v>
      </c>
      <c r="FF2" s="1183" t="s">
        <v>267</v>
      </c>
      <c r="FG2" s="1183" t="s">
        <v>1359</v>
      </c>
    </row>
    <row r="3" spans="1:163" hidden="1">
      <c r="A3" s="1183"/>
      <c r="B3" s="1183"/>
      <c r="C3" s="1183"/>
      <c r="D3" s="1183"/>
      <c r="E3" s="1183"/>
      <c r="F3" s="1183"/>
      <c r="G3" s="1183"/>
      <c r="H3" s="1183"/>
      <c r="I3" s="1183"/>
      <c r="J3" s="1183"/>
      <c r="K3" s="1183"/>
      <c r="L3" s="1259"/>
      <c r="M3" s="1260"/>
      <c r="N3" s="1183" t="s">
        <v>3056</v>
      </c>
      <c r="O3" s="1183" t="s">
        <v>3057</v>
      </c>
      <c r="P3" s="1183" t="s">
        <v>3108</v>
      </c>
      <c r="Q3" s="1183" t="s">
        <v>3061</v>
      </c>
      <c r="R3" s="1183" t="s">
        <v>3062</v>
      </c>
      <c r="S3" s="1183" t="s">
        <v>3109</v>
      </c>
      <c r="T3" s="1183" t="s">
        <v>3063</v>
      </c>
      <c r="U3" s="1183" t="s">
        <v>3064</v>
      </c>
      <c r="V3" s="1183" t="s">
        <v>3110</v>
      </c>
      <c r="W3" s="1183" t="s">
        <v>3065</v>
      </c>
      <c r="X3" s="1183" t="s">
        <v>3066</v>
      </c>
      <c r="Y3" s="1183" t="s">
        <v>3111</v>
      </c>
      <c r="Z3" s="1183" t="s">
        <v>3067</v>
      </c>
      <c r="AA3" s="1183" t="s">
        <v>3068</v>
      </c>
      <c r="AB3" s="1183" t="s">
        <v>3112</v>
      </c>
      <c r="AC3" s="1183" t="s">
        <v>3069</v>
      </c>
      <c r="AD3" s="1183" t="s">
        <v>3070</v>
      </c>
      <c r="AE3" s="1183" t="s">
        <v>3113</v>
      </c>
      <c r="AF3" s="1183" t="s">
        <v>3071</v>
      </c>
      <c r="AG3" s="1183" t="s">
        <v>3072</v>
      </c>
      <c r="AH3" s="1183" t="s">
        <v>3114</v>
      </c>
      <c r="AI3" s="1183" t="s">
        <v>3073</v>
      </c>
      <c r="AJ3" s="1183" t="s">
        <v>3074</v>
      </c>
      <c r="AK3" s="1183" t="s">
        <v>3115</v>
      </c>
      <c r="AL3" s="1183" t="s">
        <v>3075</v>
      </c>
      <c r="AM3" s="1183" t="s">
        <v>3076</v>
      </c>
      <c r="AN3" s="1183" t="s">
        <v>3116</v>
      </c>
      <c r="AO3" s="1183" t="s">
        <v>3077</v>
      </c>
      <c r="AP3" s="1183" t="s">
        <v>3078</v>
      </c>
      <c r="AQ3" s="1183" t="s">
        <v>3117</v>
      </c>
      <c r="AR3" s="1183" t="s">
        <v>3118</v>
      </c>
      <c r="AS3" s="1183" t="s">
        <v>3119</v>
      </c>
      <c r="AT3" s="1183" t="s">
        <v>3120</v>
      </c>
      <c r="AU3" s="1183" t="s">
        <v>3121</v>
      </c>
      <c r="AV3" s="1183" t="s">
        <v>3122</v>
      </c>
      <c r="AW3" s="1183" t="s">
        <v>3123</v>
      </c>
      <c r="AX3" s="1183" t="s">
        <v>3124</v>
      </c>
      <c r="AY3" s="1183" t="s">
        <v>3125</v>
      </c>
      <c r="AZ3" s="1183" t="s">
        <v>3126</v>
      </c>
      <c r="BA3" s="1183" t="s">
        <v>3127</v>
      </c>
      <c r="BB3" s="1183" t="s">
        <v>3128</v>
      </c>
      <c r="BC3" s="1183" t="s">
        <v>3129</v>
      </c>
      <c r="BD3" s="1183" t="s">
        <v>3130</v>
      </c>
      <c r="BE3" s="1183" t="s">
        <v>3131</v>
      </c>
      <c r="BF3" s="1183" t="s">
        <v>3132</v>
      </c>
      <c r="BG3" s="1183" t="s">
        <v>3133</v>
      </c>
      <c r="BH3" s="1183" t="s">
        <v>3134</v>
      </c>
      <c r="BI3" s="1183" t="s">
        <v>3135</v>
      </c>
      <c r="BJ3" s="1183" t="s">
        <v>3136</v>
      </c>
      <c r="BK3" s="1183" t="s">
        <v>3137</v>
      </c>
      <c r="BL3" s="1183" t="s">
        <v>3138</v>
      </c>
      <c r="BM3" s="1183" t="s">
        <v>3139</v>
      </c>
      <c r="BN3" s="1183" t="s">
        <v>3140</v>
      </c>
      <c r="BO3" s="1183" t="s">
        <v>3141</v>
      </c>
      <c r="BP3" s="1183" t="s">
        <v>3142</v>
      </c>
      <c r="BQ3" s="1183" t="s">
        <v>3143</v>
      </c>
      <c r="BR3" s="1183" t="s">
        <v>3144</v>
      </c>
      <c r="BS3" s="1183" t="s">
        <v>3145</v>
      </c>
      <c r="BT3" s="1183" t="s">
        <v>3146</v>
      </c>
      <c r="BU3" s="1183" t="s">
        <v>3147</v>
      </c>
      <c r="BV3" s="1183" t="s">
        <v>3148</v>
      </c>
      <c r="BW3" s="1183" t="s">
        <v>3149</v>
      </c>
      <c r="BX3" s="1183" t="s">
        <v>3150</v>
      </c>
      <c r="BY3" s="1183" t="s">
        <v>3151</v>
      </c>
      <c r="BZ3" s="1183" t="s">
        <v>3152</v>
      </c>
      <c r="CA3" s="1183" t="s">
        <v>3153</v>
      </c>
      <c r="CB3" s="1183" t="s">
        <v>3154</v>
      </c>
      <c r="CC3" s="1183" t="s">
        <v>3155</v>
      </c>
      <c r="CD3" s="1183" t="s">
        <v>3156</v>
      </c>
      <c r="CE3" s="1183" t="s">
        <v>3157</v>
      </c>
      <c r="CF3" s="1183" t="s">
        <v>3158</v>
      </c>
      <c r="CG3" s="1183" t="s">
        <v>3159</v>
      </c>
      <c r="CH3" s="1183" t="s">
        <v>3160</v>
      </c>
      <c r="CI3" s="1183" t="s">
        <v>3161</v>
      </c>
      <c r="CJ3" s="1183" t="s">
        <v>3162</v>
      </c>
      <c r="CK3" s="1183" t="s">
        <v>3163</v>
      </c>
      <c r="CL3" s="1183" t="s">
        <v>3164</v>
      </c>
      <c r="CM3" s="1183" t="s">
        <v>3165</v>
      </c>
      <c r="CN3" s="1183" t="s">
        <v>3166</v>
      </c>
      <c r="CO3" s="1183" t="s">
        <v>3167</v>
      </c>
      <c r="CP3" s="1183" t="s">
        <v>3168</v>
      </c>
      <c r="CQ3" s="1183" t="s">
        <v>3169</v>
      </c>
      <c r="CR3" s="1183" t="s">
        <v>3170</v>
      </c>
      <c r="CS3" s="1183" t="s">
        <v>3171</v>
      </c>
      <c r="CT3" s="1183" t="s">
        <v>3172</v>
      </c>
      <c r="CU3" s="1183" t="s">
        <v>3173</v>
      </c>
      <c r="CV3" s="1183" t="s">
        <v>3174</v>
      </c>
      <c r="CW3" s="1183" t="s">
        <v>3175</v>
      </c>
      <c r="CX3" s="1183" t="s">
        <v>3176</v>
      </c>
      <c r="CY3" s="1183" t="s">
        <v>3177</v>
      </c>
      <c r="CZ3" s="1183" t="s">
        <v>3178</v>
      </c>
      <c r="DA3" s="1183" t="s">
        <v>3179</v>
      </c>
      <c r="DB3" s="1183" t="s">
        <v>3180</v>
      </c>
      <c r="DC3" s="1183" t="s">
        <v>3181</v>
      </c>
      <c r="DD3" s="1183" t="s">
        <v>3182</v>
      </c>
      <c r="DE3" s="1183" t="s">
        <v>3183</v>
      </c>
      <c r="DF3" s="1183" t="s">
        <v>3184</v>
      </c>
      <c r="DG3" s="1183" t="s">
        <v>3185</v>
      </c>
      <c r="DH3" s="1183" t="s">
        <v>3186</v>
      </c>
      <c r="DI3" s="1183" t="s">
        <v>3187</v>
      </c>
      <c r="DJ3" s="1183" t="s">
        <v>3188</v>
      </c>
      <c r="DK3" s="1183" t="s">
        <v>3189</v>
      </c>
      <c r="DL3" s="1183" t="s">
        <v>3190</v>
      </c>
      <c r="DM3" s="1183" t="s">
        <v>3191</v>
      </c>
      <c r="DN3" s="1183" t="s">
        <v>3192</v>
      </c>
      <c r="DO3" s="1183" t="s">
        <v>3193</v>
      </c>
      <c r="DP3" s="1183" t="s">
        <v>3194</v>
      </c>
      <c r="DQ3" s="1183" t="s">
        <v>3195</v>
      </c>
      <c r="DR3" s="1183" t="s">
        <v>3196</v>
      </c>
      <c r="DS3" s="1183" t="s">
        <v>3197</v>
      </c>
      <c r="DT3" s="1183" t="s">
        <v>3198</v>
      </c>
      <c r="DU3" s="1183" t="s">
        <v>3199</v>
      </c>
      <c r="DV3" s="1183" t="s">
        <v>3200</v>
      </c>
      <c r="DW3" s="1183" t="s">
        <v>3201</v>
      </c>
      <c r="DX3" s="1183" t="s">
        <v>3202</v>
      </c>
      <c r="DY3" s="1183" t="s">
        <v>3203</v>
      </c>
      <c r="DZ3" s="1183" t="s">
        <v>3204</v>
      </c>
      <c r="EA3" s="1183" t="s">
        <v>3205</v>
      </c>
      <c r="EB3" s="1183" t="s">
        <v>3206</v>
      </c>
      <c r="EC3" s="1183" t="s">
        <v>3207</v>
      </c>
      <c r="ED3" s="1183" t="s">
        <v>3208</v>
      </c>
      <c r="EE3" s="1183" t="s">
        <v>3209</v>
      </c>
      <c r="EF3" s="1183" t="s">
        <v>3210</v>
      </c>
      <c r="EG3" s="1183" t="s">
        <v>3211</v>
      </c>
      <c r="EH3" s="1183" t="s">
        <v>3212</v>
      </c>
      <c r="EI3" s="1183" t="s">
        <v>3213</v>
      </c>
      <c r="EJ3" s="1183" t="s">
        <v>3214</v>
      </c>
      <c r="EK3" s="1183" t="s">
        <v>3215</v>
      </c>
      <c r="EL3" s="1183" t="s">
        <v>3216</v>
      </c>
      <c r="EM3" s="1183" t="s">
        <v>3217</v>
      </c>
      <c r="EN3" s="1183" t="s">
        <v>3218</v>
      </c>
      <c r="EO3" s="1183" t="s">
        <v>3219</v>
      </c>
      <c r="EP3" s="1183" t="s">
        <v>3220</v>
      </c>
      <c r="EQ3" s="1183" t="s">
        <v>3221</v>
      </c>
      <c r="ER3" s="1183" t="s">
        <v>3222</v>
      </c>
      <c r="ES3" s="1183" t="s">
        <v>3223</v>
      </c>
      <c r="ET3" s="1183" t="s">
        <v>3224</v>
      </c>
      <c r="EU3" s="1183" t="s">
        <v>3225</v>
      </c>
      <c r="EV3" s="1183" t="s">
        <v>3226</v>
      </c>
      <c r="EW3" s="1183" t="s">
        <v>3227</v>
      </c>
      <c r="EX3" s="1183" t="s">
        <v>3228</v>
      </c>
      <c r="EY3" s="1183" t="s">
        <v>3229</v>
      </c>
      <c r="EZ3" s="1183" t="s">
        <v>3230</v>
      </c>
      <c r="FA3" s="1183" t="s">
        <v>3231</v>
      </c>
      <c r="FB3" s="1183" t="s">
        <v>3232</v>
      </c>
      <c r="FC3" s="1183" t="s">
        <v>3233</v>
      </c>
      <c r="FD3" s="1183" t="s">
        <v>3234</v>
      </c>
      <c r="FE3" s="1183" t="s">
        <v>3235</v>
      </c>
      <c r="FF3" s="1183" t="s">
        <v>3236</v>
      </c>
      <c r="FG3" s="1183" t="s">
        <v>3237</v>
      </c>
    </row>
    <row r="4" spans="1:163" hidden="1">
      <c r="A4" s="1183"/>
      <c r="B4" s="1183"/>
      <c r="C4" s="1183"/>
      <c r="D4" s="1183"/>
      <c r="E4" s="1183"/>
      <c r="F4" s="1183"/>
      <c r="G4" s="1183"/>
      <c r="H4" s="1183"/>
      <c r="I4" s="1183"/>
      <c r="J4" s="1183"/>
      <c r="K4" s="1183"/>
      <c r="L4" s="1259"/>
      <c r="M4" s="1260"/>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3"/>
      <c r="AP4" s="1183"/>
      <c r="AQ4" s="1183"/>
      <c r="AR4" s="1183"/>
      <c r="AS4" s="1183"/>
      <c r="AT4" s="1183"/>
      <c r="AU4" s="1183"/>
      <c r="AV4" s="1183"/>
      <c r="AW4" s="1183"/>
      <c r="AX4" s="1183"/>
      <c r="AY4" s="1183"/>
      <c r="AZ4" s="1183"/>
      <c r="BA4" s="1183"/>
      <c r="BB4" s="1183"/>
      <c r="BC4" s="1183"/>
      <c r="BD4" s="1183"/>
      <c r="BE4" s="1183"/>
      <c r="BF4" s="1183"/>
      <c r="BG4" s="1183"/>
      <c r="BH4" s="1183"/>
      <c r="BI4" s="1183"/>
      <c r="BJ4" s="1183"/>
      <c r="BK4" s="1183"/>
      <c r="BL4" s="1183"/>
      <c r="BM4" s="1183"/>
      <c r="BN4" s="1183"/>
      <c r="BO4" s="1183"/>
      <c r="BP4" s="1183"/>
      <c r="BQ4" s="1183"/>
      <c r="BR4" s="1183"/>
      <c r="BS4" s="1183"/>
      <c r="BT4" s="1183"/>
      <c r="BU4" s="1183"/>
      <c r="BV4" s="1183"/>
      <c r="BW4" s="1183"/>
      <c r="BX4" s="1183"/>
      <c r="BY4" s="1183"/>
      <c r="BZ4" s="1183"/>
      <c r="CA4" s="1183"/>
      <c r="CB4" s="1183"/>
      <c r="CC4" s="1183"/>
      <c r="CD4" s="1183"/>
      <c r="CE4" s="1183"/>
      <c r="CF4" s="1183"/>
      <c r="CG4" s="1183"/>
      <c r="CH4" s="1183"/>
      <c r="CI4" s="1183"/>
      <c r="CJ4" s="1183"/>
      <c r="CK4" s="1183"/>
      <c r="CL4" s="1183"/>
      <c r="CM4" s="1183"/>
      <c r="CN4" s="1183"/>
      <c r="CO4" s="1183"/>
      <c r="CP4" s="1183"/>
      <c r="CQ4" s="1183"/>
      <c r="CR4" s="1183"/>
      <c r="CS4" s="1183"/>
      <c r="CT4" s="1183"/>
      <c r="CU4" s="1183"/>
      <c r="CV4" s="1183"/>
      <c r="CW4" s="1183"/>
      <c r="CX4" s="1183"/>
      <c r="CY4" s="1183"/>
      <c r="CZ4" s="1183"/>
      <c r="DA4" s="1183"/>
      <c r="DB4" s="1183"/>
      <c r="DC4" s="1183"/>
      <c r="DD4" s="1183"/>
      <c r="DE4" s="1183"/>
      <c r="DF4" s="1183"/>
      <c r="DG4" s="1183"/>
      <c r="DH4" s="1183"/>
      <c r="DI4" s="1183"/>
      <c r="DJ4" s="1183"/>
      <c r="DK4" s="1183"/>
      <c r="DL4" s="1183"/>
      <c r="DM4" s="1183"/>
      <c r="DN4" s="1183"/>
      <c r="DO4" s="1183"/>
      <c r="DP4" s="1183"/>
      <c r="DQ4" s="1183"/>
      <c r="DR4" s="1183"/>
      <c r="DS4" s="1183"/>
      <c r="DT4" s="1183"/>
      <c r="DU4" s="1183"/>
      <c r="DV4" s="1183"/>
      <c r="DW4" s="1183"/>
      <c r="DX4" s="1183"/>
      <c r="DY4" s="1183"/>
      <c r="DZ4" s="1183"/>
      <c r="EA4" s="1183"/>
      <c r="EB4" s="1183"/>
      <c r="EC4" s="1183"/>
      <c r="ED4" s="1183"/>
      <c r="EE4" s="1183"/>
      <c r="EF4" s="1183"/>
      <c r="EG4" s="1183"/>
      <c r="EH4" s="1183"/>
      <c r="EI4" s="1183"/>
      <c r="EJ4" s="1183"/>
      <c r="EK4" s="1183"/>
      <c r="EL4" s="1183"/>
      <c r="EM4" s="1183"/>
      <c r="EN4" s="1183"/>
      <c r="EO4" s="1183"/>
      <c r="EP4" s="1183"/>
      <c r="EQ4" s="1183"/>
      <c r="ER4" s="1183"/>
      <c r="ES4" s="1183"/>
      <c r="ET4" s="1183"/>
      <c r="EU4" s="1183"/>
      <c r="EV4" s="1183"/>
      <c r="EW4" s="1183"/>
      <c r="EX4" s="1183"/>
      <c r="EY4" s="1183"/>
      <c r="EZ4" s="1183"/>
      <c r="FA4" s="1183"/>
      <c r="FB4" s="1183"/>
      <c r="FC4" s="1183"/>
      <c r="FD4" s="1183"/>
      <c r="FE4" s="1183"/>
      <c r="FF4" s="1183"/>
      <c r="FG4" s="1183"/>
    </row>
    <row r="5" spans="1:163" hidden="1">
      <c r="A5" s="1183"/>
      <c r="B5" s="1183"/>
      <c r="C5" s="1183"/>
      <c r="D5" s="1183"/>
      <c r="E5" s="1183"/>
      <c r="F5" s="1183"/>
      <c r="G5" s="1183"/>
      <c r="H5" s="1183"/>
      <c r="I5" s="1183"/>
      <c r="J5" s="1183"/>
      <c r="K5" s="1183"/>
      <c r="L5" s="1259"/>
      <c r="M5" s="1260"/>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c r="AN5" s="1183"/>
      <c r="AO5" s="1183"/>
      <c r="AP5" s="1183"/>
      <c r="AQ5" s="1183"/>
      <c r="AR5" s="1183"/>
      <c r="AS5" s="1183"/>
      <c r="AT5" s="1183"/>
      <c r="AU5" s="1183"/>
      <c r="AV5" s="1183"/>
      <c r="AW5" s="1183"/>
      <c r="AX5" s="1183"/>
      <c r="AY5" s="1183"/>
      <c r="AZ5" s="1183"/>
      <c r="BA5" s="1183"/>
      <c r="BB5" s="1183"/>
      <c r="BC5" s="1183"/>
      <c r="BD5" s="1183"/>
      <c r="BE5" s="1183"/>
      <c r="BF5" s="1183"/>
      <c r="BG5" s="1183"/>
      <c r="BH5" s="1183"/>
      <c r="BI5" s="1183"/>
      <c r="BJ5" s="1183"/>
      <c r="BK5" s="1183"/>
      <c r="BL5" s="1183"/>
      <c r="BM5" s="1183"/>
      <c r="BN5" s="1183"/>
      <c r="BO5" s="1183"/>
      <c r="BP5" s="1183"/>
      <c r="BQ5" s="1183"/>
      <c r="BR5" s="1183"/>
      <c r="BS5" s="1183"/>
      <c r="BT5" s="1183"/>
      <c r="BU5" s="1183"/>
      <c r="BV5" s="1183"/>
      <c r="BW5" s="1183"/>
      <c r="BX5" s="1183"/>
      <c r="BY5" s="1183"/>
      <c r="BZ5" s="1183"/>
      <c r="CA5" s="1183"/>
      <c r="CB5" s="1183"/>
      <c r="CC5" s="1183"/>
      <c r="CD5" s="1183"/>
      <c r="CE5" s="1183"/>
      <c r="CF5" s="1183"/>
      <c r="CG5" s="1183"/>
      <c r="CH5" s="1183"/>
      <c r="CI5" s="1183"/>
      <c r="CJ5" s="1183"/>
      <c r="CK5" s="1183"/>
      <c r="CL5" s="1183"/>
      <c r="CM5" s="1183"/>
      <c r="CN5" s="1183"/>
      <c r="CO5" s="1183"/>
      <c r="CP5" s="1183"/>
      <c r="CQ5" s="1183"/>
      <c r="CR5" s="1183"/>
      <c r="CS5" s="1183"/>
      <c r="CT5" s="1183"/>
      <c r="CU5" s="1183"/>
      <c r="CV5" s="1183"/>
      <c r="CW5" s="1183"/>
      <c r="CX5" s="1183"/>
      <c r="CY5" s="1183"/>
      <c r="CZ5" s="1183"/>
      <c r="DA5" s="1183"/>
      <c r="DB5" s="1183"/>
      <c r="DC5" s="1183"/>
      <c r="DD5" s="1183"/>
      <c r="DE5" s="1183"/>
      <c r="DF5" s="1183"/>
      <c r="DG5" s="1183"/>
      <c r="DH5" s="1183"/>
      <c r="DI5" s="1183"/>
      <c r="DJ5" s="1183"/>
      <c r="DK5" s="1183"/>
      <c r="DL5" s="1183"/>
      <c r="DM5" s="1183"/>
      <c r="DN5" s="1183"/>
      <c r="DO5" s="1183"/>
      <c r="DP5" s="1183"/>
      <c r="DQ5" s="1183"/>
      <c r="DR5" s="1183"/>
      <c r="DS5" s="1183"/>
      <c r="DT5" s="1183"/>
      <c r="DU5" s="1183"/>
      <c r="DV5" s="1183"/>
      <c r="DW5" s="1183"/>
      <c r="DX5" s="1183"/>
      <c r="DY5" s="1183"/>
      <c r="DZ5" s="1183"/>
      <c r="EA5" s="1183"/>
      <c r="EB5" s="1183"/>
      <c r="EC5" s="1183"/>
      <c r="ED5" s="1183"/>
      <c r="EE5" s="1183"/>
      <c r="EF5" s="1183"/>
      <c r="EG5" s="1183"/>
      <c r="EH5" s="1183"/>
      <c r="EI5" s="1183"/>
      <c r="EJ5" s="1183"/>
      <c r="EK5" s="1183"/>
      <c r="EL5" s="1183"/>
      <c r="EM5" s="1183"/>
      <c r="EN5" s="1183"/>
      <c r="EO5" s="1183"/>
      <c r="EP5" s="1183"/>
      <c r="EQ5" s="1183"/>
      <c r="ER5" s="1183"/>
      <c r="ES5" s="1183"/>
      <c r="ET5" s="1183"/>
      <c r="EU5" s="1183"/>
      <c r="EV5" s="1183"/>
      <c r="EW5" s="1183"/>
      <c r="EX5" s="1183"/>
      <c r="EY5" s="1183"/>
      <c r="EZ5" s="1183"/>
      <c r="FA5" s="1183"/>
      <c r="FB5" s="1183"/>
      <c r="FC5" s="1183"/>
      <c r="FD5" s="1183"/>
      <c r="FE5" s="1183"/>
      <c r="FF5" s="1183"/>
      <c r="FG5" s="1183"/>
    </row>
    <row r="6" spans="1:163" hidden="1">
      <c r="A6" s="1183"/>
      <c r="B6" s="1183"/>
      <c r="C6" s="1183"/>
      <c r="D6" s="1183"/>
      <c r="E6" s="1183"/>
      <c r="F6" s="1183"/>
      <c r="G6" s="1183"/>
      <c r="H6" s="1183"/>
      <c r="I6" s="1183"/>
      <c r="J6" s="1183"/>
      <c r="K6" s="1183"/>
      <c r="L6" s="1259"/>
      <c r="M6" s="1260"/>
      <c r="N6" s="1183"/>
      <c r="O6" s="1183"/>
      <c r="P6" s="1183"/>
      <c r="Q6" s="1183"/>
      <c r="R6" s="1183"/>
      <c r="S6" s="1183"/>
      <c r="T6" s="1183"/>
      <c r="U6" s="1183"/>
      <c r="V6" s="1183"/>
      <c r="W6" s="1183"/>
      <c r="X6" s="1183"/>
      <c r="Y6" s="1183"/>
      <c r="Z6" s="1183"/>
      <c r="AA6" s="1183"/>
      <c r="AB6" s="1183"/>
      <c r="AC6" s="1183"/>
      <c r="AD6" s="1183"/>
      <c r="AE6" s="1183"/>
      <c r="AF6" s="1183"/>
      <c r="AG6" s="1183"/>
      <c r="AH6" s="1183"/>
      <c r="AI6" s="1183"/>
      <c r="AJ6" s="1183"/>
      <c r="AK6" s="1183"/>
      <c r="AL6" s="1183"/>
      <c r="AM6" s="1183"/>
      <c r="AN6" s="1183"/>
      <c r="AO6" s="1183"/>
      <c r="AP6" s="1183"/>
      <c r="AQ6" s="1183"/>
      <c r="AR6" s="1183"/>
      <c r="AS6" s="1183"/>
      <c r="AT6" s="1183"/>
      <c r="AU6" s="1183"/>
      <c r="AV6" s="1183"/>
      <c r="AW6" s="1183"/>
      <c r="AX6" s="1183"/>
      <c r="AY6" s="1183"/>
      <c r="AZ6" s="1183"/>
      <c r="BA6" s="1183"/>
      <c r="BB6" s="1183"/>
      <c r="BC6" s="1183"/>
      <c r="BD6" s="1183"/>
      <c r="BE6" s="1183"/>
      <c r="BF6" s="1183"/>
      <c r="BG6" s="1183"/>
      <c r="BH6" s="1183"/>
      <c r="BI6" s="1183"/>
      <c r="BJ6" s="1183"/>
      <c r="BK6" s="1183"/>
      <c r="BL6" s="1183"/>
      <c r="BM6" s="1183"/>
      <c r="BN6" s="1183"/>
      <c r="BO6" s="1183"/>
      <c r="BP6" s="1183"/>
      <c r="BQ6" s="1183"/>
      <c r="BR6" s="1183"/>
      <c r="BS6" s="1183"/>
      <c r="BT6" s="1183"/>
      <c r="BU6" s="1183"/>
      <c r="BV6" s="1183"/>
      <c r="BW6" s="1183"/>
      <c r="BX6" s="1183"/>
      <c r="BY6" s="1183"/>
      <c r="BZ6" s="1183"/>
      <c r="CA6" s="1183"/>
      <c r="CB6" s="1183"/>
      <c r="CC6" s="1183"/>
      <c r="CD6" s="1183"/>
      <c r="CE6" s="1183"/>
      <c r="CF6" s="1183"/>
      <c r="CG6" s="1183"/>
      <c r="CH6" s="1183"/>
      <c r="CI6" s="1183"/>
      <c r="CJ6" s="1183"/>
      <c r="CK6" s="1183"/>
      <c r="CL6" s="1183"/>
      <c r="CM6" s="1183"/>
      <c r="CN6" s="1183"/>
      <c r="CO6" s="1183"/>
      <c r="CP6" s="1183"/>
      <c r="CQ6" s="1183"/>
      <c r="CR6" s="1183"/>
      <c r="CS6" s="1183"/>
      <c r="CT6" s="1183"/>
      <c r="CU6" s="1183"/>
      <c r="CV6" s="1183"/>
      <c r="CW6" s="1183"/>
      <c r="CX6" s="1183"/>
      <c r="CY6" s="1183"/>
      <c r="CZ6" s="1183"/>
      <c r="DA6" s="1183"/>
      <c r="DB6" s="1183"/>
      <c r="DC6" s="1183"/>
      <c r="DD6" s="1183"/>
      <c r="DE6" s="1183"/>
      <c r="DF6" s="1183"/>
      <c r="DG6" s="1183"/>
      <c r="DH6" s="1183"/>
      <c r="DI6" s="1183"/>
      <c r="DJ6" s="1183"/>
      <c r="DK6" s="1183"/>
      <c r="DL6" s="1183"/>
      <c r="DM6" s="1183"/>
      <c r="DN6" s="1183"/>
      <c r="DO6" s="1183"/>
      <c r="DP6" s="1183"/>
      <c r="DQ6" s="1183"/>
      <c r="DR6" s="1183"/>
      <c r="DS6" s="1183"/>
      <c r="DT6" s="1183"/>
      <c r="DU6" s="1183"/>
      <c r="DV6" s="1183"/>
      <c r="DW6" s="1183"/>
      <c r="DX6" s="1183"/>
      <c r="DY6" s="1183"/>
      <c r="DZ6" s="1183"/>
      <c r="EA6" s="1183"/>
      <c r="EB6" s="1183"/>
      <c r="EC6" s="1183"/>
      <c r="ED6" s="1183"/>
      <c r="EE6" s="1183"/>
      <c r="EF6" s="1183"/>
      <c r="EG6" s="1183"/>
      <c r="EH6" s="1183"/>
      <c r="EI6" s="1183"/>
      <c r="EJ6" s="1183"/>
      <c r="EK6" s="1183"/>
      <c r="EL6" s="1183"/>
      <c r="EM6" s="1183"/>
      <c r="EN6" s="1183"/>
      <c r="EO6" s="1183"/>
      <c r="EP6" s="1183"/>
      <c r="EQ6" s="1183"/>
      <c r="ER6" s="1183"/>
      <c r="ES6" s="1183"/>
      <c r="ET6" s="1183"/>
      <c r="EU6" s="1183"/>
      <c r="EV6" s="1183"/>
      <c r="EW6" s="1183"/>
      <c r="EX6" s="1183"/>
      <c r="EY6" s="1183"/>
      <c r="EZ6" s="1183"/>
      <c r="FA6" s="1183"/>
      <c r="FB6" s="1183"/>
      <c r="FC6" s="1183"/>
      <c r="FD6" s="1183"/>
      <c r="FE6" s="1183"/>
      <c r="FF6" s="1183"/>
      <c r="FG6" s="1183"/>
    </row>
    <row r="7" spans="1:163" hidden="1">
      <c r="A7" s="1183"/>
      <c r="B7" s="1183"/>
      <c r="C7" s="1183"/>
      <c r="D7" s="1183"/>
      <c r="E7" s="1183"/>
      <c r="F7" s="1183"/>
      <c r="G7" s="1183"/>
      <c r="H7" s="1183"/>
      <c r="I7" s="1183"/>
      <c r="J7" s="1183"/>
      <c r="K7" s="1183"/>
      <c r="L7" s="1259"/>
      <c r="M7" s="1260"/>
      <c r="N7" s="1183"/>
      <c r="O7" s="1183"/>
      <c r="P7" s="1183"/>
      <c r="Q7" s="888" t="b">
        <v>1</v>
      </c>
      <c r="R7" s="888" t="b">
        <v>1</v>
      </c>
      <c r="S7" s="888" t="b">
        <v>1</v>
      </c>
      <c r="T7" s="888" t="b">
        <v>1</v>
      </c>
      <c r="U7" s="888" t="b">
        <v>1</v>
      </c>
      <c r="V7" s="888" t="b">
        <v>1</v>
      </c>
      <c r="W7" s="888" t="b">
        <v>1</v>
      </c>
      <c r="X7" s="888" t="b">
        <v>1</v>
      </c>
      <c r="Y7" s="888" t="b">
        <v>1</v>
      </c>
      <c r="Z7" s="888" t="b">
        <v>1</v>
      </c>
      <c r="AA7" s="888" t="b">
        <v>1</v>
      </c>
      <c r="AB7" s="888" t="b">
        <v>1</v>
      </c>
      <c r="AC7" s="888" t="b">
        <v>0</v>
      </c>
      <c r="AD7" s="888" t="b">
        <v>0</v>
      </c>
      <c r="AE7" s="888" t="b">
        <v>0</v>
      </c>
      <c r="AF7" s="888" t="b">
        <v>0</v>
      </c>
      <c r="AG7" s="888" t="b">
        <v>0</v>
      </c>
      <c r="AH7" s="888" t="b">
        <v>0</v>
      </c>
      <c r="AI7" s="888" t="b">
        <v>0</v>
      </c>
      <c r="AJ7" s="888" t="b">
        <v>0</v>
      </c>
      <c r="AK7" s="888" t="b">
        <v>0</v>
      </c>
      <c r="AL7" s="888" t="b">
        <v>0</v>
      </c>
      <c r="AM7" s="888" t="b">
        <v>0</v>
      </c>
      <c r="AN7" s="888" t="b">
        <v>0</v>
      </c>
      <c r="AO7" s="888" t="b">
        <v>0</v>
      </c>
      <c r="AP7" s="888" t="b">
        <v>0</v>
      </c>
      <c r="AQ7" s="888" t="b">
        <v>0</v>
      </c>
      <c r="AR7" s="888" t="b">
        <v>0</v>
      </c>
      <c r="AS7" s="888" t="b">
        <v>0</v>
      </c>
      <c r="AT7" s="888" t="b">
        <v>0</v>
      </c>
      <c r="AU7" s="888" t="b">
        <v>0</v>
      </c>
      <c r="AV7" s="888" t="b">
        <v>0</v>
      </c>
      <c r="AW7" s="888" t="b">
        <v>0</v>
      </c>
      <c r="AX7" s="888" t="b">
        <v>0</v>
      </c>
      <c r="AY7" s="888" t="b">
        <v>0</v>
      </c>
      <c r="AZ7" s="888" t="b">
        <v>0</v>
      </c>
      <c r="BA7" s="888" t="b">
        <v>0</v>
      </c>
      <c r="BB7" s="888" t="b">
        <v>0</v>
      </c>
      <c r="BC7" s="888" t="b">
        <v>0</v>
      </c>
      <c r="BD7" s="888" t="b">
        <v>0</v>
      </c>
      <c r="BE7" s="888" t="b">
        <v>0</v>
      </c>
      <c r="BF7" s="888" t="b">
        <v>0</v>
      </c>
      <c r="BG7" s="888" t="b">
        <v>0</v>
      </c>
      <c r="BH7" s="888" t="b">
        <v>0</v>
      </c>
      <c r="BI7" s="888" t="b">
        <v>0</v>
      </c>
      <c r="BJ7" s="888" t="b">
        <v>0</v>
      </c>
      <c r="BK7" s="888" t="b">
        <v>0</v>
      </c>
      <c r="BL7" s="888" t="b">
        <v>0</v>
      </c>
      <c r="BM7" s="888" t="b">
        <v>0</v>
      </c>
      <c r="BN7" s="888" t="b">
        <v>0</v>
      </c>
      <c r="BO7" s="888" t="b">
        <v>0</v>
      </c>
      <c r="BP7" s="888" t="b">
        <v>0</v>
      </c>
      <c r="BQ7" s="888" t="b">
        <v>0</v>
      </c>
      <c r="BR7" s="888" t="b">
        <v>0</v>
      </c>
      <c r="BS7" s="888" t="b">
        <v>0</v>
      </c>
      <c r="BT7" s="888" t="b">
        <v>0</v>
      </c>
      <c r="BU7" s="888" t="b">
        <v>0</v>
      </c>
      <c r="BV7" s="888" t="b">
        <v>0</v>
      </c>
      <c r="BW7" s="888" t="b">
        <v>0</v>
      </c>
      <c r="BX7" s="888" t="b">
        <v>0</v>
      </c>
      <c r="BY7" s="888" t="b">
        <v>0</v>
      </c>
      <c r="BZ7" s="888" t="b">
        <v>0</v>
      </c>
      <c r="CA7" s="888" t="b">
        <v>0</v>
      </c>
      <c r="CB7" s="888" t="b">
        <v>0</v>
      </c>
      <c r="CC7" s="888" t="b">
        <v>0</v>
      </c>
      <c r="CD7" s="888" t="b">
        <v>0</v>
      </c>
      <c r="CE7" s="888" t="b">
        <v>0</v>
      </c>
      <c r="CF7" s="888" t="b">
        <v>0</v>
      </c>
      <c r="CG7" s="888" t="b">
        <v>0</v>
      </c>
      <c r="CH7" s="888" t="b">
        <v>0</v>
      </c>
      <c r="CI7" s="888" t="b">
        <v>0</v>
      </c>
      <c r="CJ7" s="888" t="b">
        <v>0</v>
      </c>
      <c r="CK7" s="888" t="b">
        <v>0</v>
      </c>
      <c r="CL7" s="888" t="b">
        <v>0</v>
      </c>
      <c r="CM7" s="888" t="b">
        <v>0</v>
      </c>
      <c r="CN7" s="888" t="b">
        <v>0</v>
      </c>
      <c r="CO7" s="888" t="b">
        <v>0</v>
      </c>
      <c r="CP7" s="888" t="b">
        <v>0</v>
      </c>
      <c r="CQ7" s="888" t="b">
        <v>0</v>
      </c>
      <c r="CR7" s="888" t="b">
        <v>0</v>
      </c>
      <c r="CS7" s="888" t="b">
        <v>0</v>
      </c>
      <c r="CT7" s="888" t="b">
        <v>0</v>
      </c>
      <c r="CU7" s="888" t="b">
        <v>0</v>
      </c>
      <c r="CV7" s="888" t="b">
        <v>0</v>
      </c>
      <c r="CW7" s="888" t="b">
        <v>0</v>
      </c>
      <c r="CX7" s="888" t="b">
        <v>0</v>
      </c>
      <c r="CY7" s="888" t="b">
        <v>0</v>
      </c>
      <c r="CZ7" s="888" t="b">
        <v>0</v>
      </c>
      <c r="DA7" s="888" t="b">
        <v>0</v>
      </c>
      <c r="DB7" s="888" t="b">
        <v>0</v>
      </c>
      <c r="DC7" s="888" t="b">
        <v>0</v>
      </c>
      <c r="DD7" s="888" t="b">
        <v>0</v>
      </c>
      <c r="DE7" s="888" t="b">
        <v>0</v>
      </c>
      <c r="DF7" s="888" t="b">
        <v>0</v>
      </c>
      <c r="DG7" s="888" t="b">
        <v>0</v>
      </c>
      <c r="DH7" s="888" t="b">
        <v>0</v>
      </c>
      <c r="DI7" s="888" t="b">
        <v>0</v>
      </c>
      <c r="DJ7" s="888" t="b">
        <v>0</v>
      </c>
      <c r="DK7" s="888" t="b">
        <v>0</v>
      </c>
      <c r="DL7" s="888" t="b">
        <v>0</v>
      </c>
      <c r="DM7" s="888" t="b">
        <v>0</v>
      </c>
      <c r="DN7" s="888" t="b">
        <v>0</v>
      </c>
      <c r="DO7" s="888" t="b">
        <v>0</v>
      </c>
      <c r="DP7" s="888" t="b">
        <v>0</v>
      </c>
      <c r="DQ7" s="888" t="b">
        <v>0</v>
      </c>
      <c r="DR7" s="888" t="b">
        <v>0</v>
      </c>
      <c r="DS7" s="888" t="b">
        <v>0</v>
      </c>
      <c r="DT7" s="888" t="b">
        <v>0</v>
      </c>
      <c r="DU7" s="888" t="b">
        <v>0</v>
      </c>
      <c r="DV7" s="888" t="b">
        <v>0</v>
      </c>
      <c r="DW7" s="888" t="b">
        <v>0</v>
      </c>
      <c r="DX7" s="888" t="b">
        <v>0</v>
      </c>
      <c r="DY7" s="888" t="b">
        <v>0</v>
      </c>
      <c r="DZ7" s="888" t="b">
        <v>0</v>
      </c>
      <c r="EA7" s="888" t="b">
        <v>0</v>
      </c>
      <c r="EB7" s="888" t="b">
        <v>0</v>
      </c>
      <c r="EC7" s="888" t="b">
        <v>0</v>
      </c>
      <c r="ED7" s="888" t="b">
        <v>0</v>
      </c>
      <c r="EE7" s="888" t="b">
        <v>0</v>
      </c>
      <c r="EF7" s="888" t="b">
        <v>0</v>
      </c>
      <c r="EG7" s="888" t="b">
        <v>0</v>
      </c>
      <c r="EH7" s="888" t="b">
        <v>0</v>
      </c>
      <c r="EI7" s="888" t="b">
        <v>0</v>
      </c>
      <c r="EJ7" s="888" t="b">
        <v>0</v>
      </c>
      <c r="EK7" s="888" t="b">
        <v>0</v>
      </c>
      <c r="EL7" s="888" t="b">
        <v>0</v>
      </c>
      <c r="EM7" s="888" t="b">
        <v>0</v>
      </c>
      <c r="EN7" s="888" t="b">
        <v>0</v>
      </c>
      <c r="EO7" s="888" t="b">
        <v>0</v>
      </c>
      <c r="EP7" s="888" t="b">
        <v>0</v>
      </c>
      <c r="EQ7" s="888" t="b">
        <v>0</v>
      </c>
      <c r="ER7" s="888" t="b">
        <v>0</v>
      </c>
      <c r="ES7" s="888" t="b">
        <v>0</v>
      </c>
      <c r="ET7" s="888" t="b">
        <v>0</v>
      </c>
      <c r="EU7" s="888" t="b">
        <v>0</v>
      </c>
      <c r="EV7" s="888" t="b">
        <v>0</v>
      </c>
      <c r="EW7" s="888" t="b">
        <v>0</v>
      </c>
      <c r="EX7" s="888" t="b">
        <v>0</v>
      </c>
      <c r="EY7" s="888" t="b">
        <v>0</v>
      </c>
      <c r="EZ7" s="888" t="b">
        <v>0</v>
      </c>
      <c r="FA7" s="888" t="b">
        <v>0</v>
      </c>
      <c r="FB7" s="888" t="b">
        <v>0</v>
      </c>
      <c r="FC7" s="888" t="b">
        <v>0</v>
      </c>
      <c r="FD7" s="888" t="b">
        <v>0</v>
      </c>
      <c r="FE7" s="888" t="b">
        <v>0</v>
      </c>
      <c r="FF7" s="888" t="b">
        <v>0</v>
      </c>
      <c r="FG7" s="888" t="b">
        <v>0</v>
      </c>
    </row>
    <row r="8" spans="1:163" hidden="1">
      <c r="A8" s="1183"/>
      <c r="B8" s="1183"/>
      <c r="C8" s="1183"/>
      <c r="D8" s="1183"/>
      <c r="E8" s="1183"/>
      <c r="F8" s="1183"/>
      <c r="G8" s="1183"/>
      <c r="H8" s="1183"/>
      <c r="I8" s="1183"/>
      <c r="J8" s="1183"/>
      <c r="K8" s="1183"/>
      <c r="L8" s="1259"/>
      <c r="M8" s="1260"/>
      <c r="N8" s="1183"/>
      <c r="O8" s="1183"/>
      <c r="P8" s="1183"/>
      <c r="Q8" s="1183"/>
      <c r="R8" s="1183"/>
      <c r="S8" s="1183"/>
      <c r="T8" s="1183"/>
      <c r="U8" s="1183"/>
      <c r="V8" s="1183"/>
      <c r="W8" s="1183"/>
      <c r="X8" s="1183"/>
      <c r="Y8" s="1183"/>
      <c r="Z8" s="1183"/>
      <c r="AA8" s="1183"/>
      <c r="AB8" s="1183"/>
      <c r="AC8" s="1183"/>
      <c r="AD8" s="1183"/>
      <c r="AE8" s="1183"/>
      <c r="AF8" s="1183"/>
      <c r="AG8" s="1183"/>
      <c r="AH8" s="1183"/>
      <c r="AI8" s="1183"/>
      <c r="AJ8" s="1183"/>
      <c r="AK8" s="1183"/>
      <c r="AL8" s="1183"/>
      <c r="AM8" s="1183"/>
      <c r="AN8" s="1183"/>
      <c r="AO8" s="1183"/>
      <c r="AP8" s="1183"/>
      <c r="AQ8" s="1183"/>
      <c r="AR8" s="1183"/>
      <c r="AS8" s="1183"/>
      <c r="AT8" s="1183"/>
      <c r="AU8" s="1183"/>
      <c r="AV8" s="1183"/>
      <c r="AW8" s="1183"/>
      <c r="AX8" s="1183"/>
      <c r="AY8" s="1183"/>
      <c r="AZ8" s="1183"/>
      <c r="BA8" s="1183"/>
      <c r="BB8" s="1183"/>
      <c r="BC8" s="1183"/>
      <c r="BD8" s="1183"/>
      <c r="BE8" s="1183"/>
      <c r="BF8" s="1183"/>
      <c r="BG8" s="1183"/>
      <c r="BH8" s="1183"/>
      <c r="BI8" s="1183"/>
      <c r="BJ8" s="1183"/>
      <c r="BK8" s="1183"/>
      <c r="BL8" s="1183"/>
      <c r="BM8" s="1183"/>
      <c r="BN8" s="1183"/>
      <c r="BO8" s="1183"/>
      <c r="BP8" s="1183"/>
      <c r="BQ8" s="1183"/>
      <c r="BR8" s="1183"/>
      <c r="BS8" s="1183"/>
      <c r="BT8" s="1183"/>
      <c r="BU8" s="1183"/>
      <c r="BV8" s="1183"/>
      <c r="BW8" s="1183"/>
      <c r="BX8" s="1183"/>
      <c r="BY8" s="1183"/>
      <c r="BZ8" s="1183"/>
      <c r="CA8" s="1183"/>
      <c r="CB8" s="1183"/>
      <c r="CC8" s="1183"/>
      <c r="CD8" s="1183"/>
      <c r="CE8" s="1183"/>
      <c r="CF8" s="1183"/>
      <c r="CG8" s="1183"/>
      <c r="CH8" s="1183"/>
      <c r="CI8" s="1183"/>
      <c r="CJ8" s="1183"/>
      <c r="CK8" s="1183"/>
      <c r="CL8" s="1183"/>
      <c r="CM8" s="1183"/>
      <c r="CN8" s="1183"/>
      <c r="CO8" s="1183"/>
      <c r="CP8" s="1183"/>
      <c r="CQ8" s="1183"/>
      <c r="CR8" s="1183"/>
      <c r="CS8" s="1183"/>
      <c r="CT8" s="1183"/>
      <c r="CU8" s="1183"/>
      <c r="CV8" s="1183"/>
      <c r="CW8" s="1183"/>
      <c r="CX8" s="1183"/>
      <c r="CY8" s="1183"/>
      <c r="CZ8" s="1183"/>
      <c r="DA8" s="1183"/>
      <c r="DB8" s="1183"/>
      <c r="DC8" s="1183"/>
      <c r="DD8" s="1183"/>
      <c r="DE8" s="1183"/>
      <c r="DF8" s="1183"/>
      <c r="DG8" s="1183"/>
      <c r="DH8" s="1183"/>
      <c r="DI8" s="1183"/>
      <c r="DJ8" s="1183"/>
      <c r="DK8" s="1183"/>
      <c r="DL8" s="1183"/>
      <c r="DM8" s="1183"/>
      <c r="DN8" s="1183"/>
      <c r="DO8" s="1183"/>
      <c r="DP8" s="1183"/>
      <c r="DQ8" s="1183"/>
      <c r="DR8" s="1183"/>
      <c r="DS8" s="1183"/>
      <c r="DT8" s="1183"/>
      <c r="DU8" s="1183"/>
      <c r="DV8" s="1183"/>
      <c r="DW8" s="1183"/>
      <c r="DX8" s="1183"/>
      <c r="DY8" s="1183"/>
      <c r="DZ8" s="1183"/>
      <c r="EA8" s="1183"/>
      <c r="EB8" s="1183"/>
      <c r="EC8" s="1183"/>
      <c r="ED8" s="1183"/>
      <c r="EE8" s="1183"/>
      <c r="EF8" s="1183"/>
      <c r="EG8" s="1183"/>
      <c r="EH8" s="1183"/>
      <c r="EI8" s="1183"/>
      <c r="EJ8" s="1183"/>
      <c r="EK8" s="1183"/>
      <c r="EL8" s="1183"/>
      <c r="EM8" s="1183"/>
      <c r="EN8" s="1183"/>
      <c r="EO8" s="1183"/>
      <c r="EP8" s="1183"/>
      <c r="EQ8" s="1183"/>
      <c r="ER8" s="1183"/>
      <c r="ES8" s="1183"/>
      <c r="ET8" s="1183"/>
      <c r="EU8" s="1183"/>
      <c r="EV8" s="1183"/>
      <c r="EW8" s="1183"/>
      <c r="EX8" s="1183"/>
      <c r="EY8" s="1183"/>
      <c r="EZ8" s="1183"/>
      <c r="FA8" s="1183"/>
      <c r="FB8" s="1183"/>
      <c r="FC8" s="1183"/>
      <c r="FD8" s="1183"/>
      <c r="FE8" s="1183"/>
      <c r="FF8" s="1183"/>
      <c r="FG8" s="1183"/>
    </row>
    <row r="9" spans="1:163" hidden="1">
      <c r="A9" s="1183"/>
      <c r="B9" s="1183"/>
      <c r="C9" s="1183"/>
      <c r="D9" s="1183"/>
      <c r="E9" s="1183"/>
      <c r="F9" s="1183"/>
      <c r="G9" s="1183"/>
      <c r="H9" s="1183"/>
      <c r="I9" s="1183"/>
      <c r="J9" s="1183"/>
      <c r="K9" s="1183"/>
      <c r="L9" s="1259"/>
      <c r="M9" s="1260"/>
      <c r="N9" s="1183"/>
      <c r="O9" s="1183"/>
      <c r="P9" s="1183"/>
      <c r="Q9" s="1183"/>
      <c r="R9" s="1183"/>
      <c r="S9" s="1183"/>
      <c r="T9" s="1183"/>
      <c r="U9" s="1183"/>
      <c r="V9" s="1183"/>
      <c r="W9" s="1183"/>
      <c r="X9" s="1183"/>
      <c r="Y9" s="1183"/>
      <c r="Z9" s="1183"/>
      <c r="AA9" s="1183"/>
      <c r="AB9" s="1183"/>
      <c r="AC9" s="1183"/>
      <c r="AD9" s="1183"/>
      <c r="AE9" s="1183"/>
      <c r="AF9" s="1183"/>
      <c r="AG9" s="1183"/>
      <c r="AH9" s="1183"/>
      <c r="AI9" s="1183"/>
      <c r="AJ9" s="1183"/>
      <c r="AK9" s="1183"/>
      <c r="AL9" s="1183"/>
      <c r="AM9" s="1183"/>
      <c r="AN9" s="1183"/>
      <c r="AO9" s="1183"/>
      <c r="AP9" s="1183"/>
      <c r="AQ9" s="1183"/>
      <c r="AR9" s="1183"/>
      <c r="AS9" s="1183"/>
      <c r="AT9" s="1183"/>
      <c r="AU9" s="1183"/>
      <c r="AV9" s="1183"/>
      <c r="AW9" s="1183"/>
      <c r="AX9" s="1183"/>
      <c r="AY9" s="1183"/>
      <c r="AZ9" s="1183"/>
      <c r="BA9" s="1183"/>
      <c r="BB9" s="1183"/>
      <c r="BC9" s="1183"/>
      <c r="BD9" s="1183"/>
      <c r="BE9" s="1183"/>
      <c r="BF9" s="1183"/>
      <c r="BG9" s="1183"/>
      <c r="BH9" s="1183"/>
      <c r="BI9" s="1183"/>
      <c r="BJ9" s="1183"/>
      <c r="BK9" s="1183"/>
      <c r="BL9" s="1183"/>
      <c r="BM9" s="1183"/>
      <c r="BN9" s="1183"/>
      <c r="BO9" s="1183"/>
      <c r="BP9" s="1183"/>
      <c r="BQ9" s="1183"/>
      <c r="BR9" s="1183"/>
      <c r="BS9" s="1183"/>
      <c r="BT9" s="1183"/>
      <c r="BU9" s="1183"/>
      <c r="BV9" s="1183"/>
      <c r="BW9" s="1183"/>
      <c r="BX9" s="1183"/>
      <c r="BY9" s="1183"/>
      <c r="BZ9" s="1183"/>
      <c r="CA9" s="1183"/>
      <c r="CB9" s="1183"/>
      <c r="CC9" s="1183"/>
      <c r="CD9" s="1183"/>
      <c r="CE9" s="1183"/>
      <c r="CF9" s="1183"/>
      <c r="CG9" s="1183"/>
      <c r="CH9" s="1183"/>
      <c r="CI9" s="1183"/>
      <c r="CJ9" s="1183"/>
      <c r="CK9" s="1183"/>
      <c r="CL9" s="1183"/>
      <c r="CM9" s="1183"/>
      <c r="CN9" s="1183"/>
      <c r="CO9" s="1183"/>
      <c r="CP9" s="1183"/>
      <c r="CQ9" s="1183"/>
      <c r="CR9" s="1183"/>
      <c r="CS9" s="1183"/>
      <c r="CT9" s="1183"/>
      <c r="CU9" s="1183"/>
      <c r="CV9" s="1183"/>
      <c r="CW9" s="1183"/>
      <c r="CX9" s="1183"/>
      <c r="CY9" s="1183"/>
      <c r="CZ9" s="1183"/>
      <c r="DA9" s="1183"/>
      <c r="DB9" s="1183"/>
      <c r="DC9" s="1183"/>
      <c r="DD9" s="1183"/>
      <c r="DE9" s="1183"/>
      <c r="DF9" s="1183"/>
      <c r="DG9" s="1183"/>
      <c r="DH9" s="1183"/>
      <c r="DI9" s="1183"/>
      <c r="DJ9" s="1183"/>
      <c r="DK9" s="1183"/>
      <c r="DL9" s="1183"/>
      <c r="DM9" s="1183"/>
      <c r="DN9" s="1183"/>
      <c r="DO9" s="1183"/>
      <c r="DP9" s="1183"/>
      <c r="DQ9" s="1183"/>
      <c r="DR9" s="1183"/>
      <c r="DS9" s="1183"/>
      <c r="DT9" s="1183"/>
      <c r="DU9" s="1183"/>
      <c r="DV9" s="1183"/>
      <c r="DW9" s="1183"/>
      <c r="DX9" s="1183"/>
      <c r="DY9" s="1183"/>
      <c r="DZ9" s="1183"/>
      <c r="EA9" s="1183"/>
      <c r="EB9" s="1183"/>
      <c r="EC9" s="1183"/>
      <c r="ED9" s="1183"/>
      <c r="EE9" s="1183"/>
      <c r="EF9" s="1183"/>
      <c r="EG9" s="1183"/>
      <c r="EH9" s="1183"/>
      <c r="EI9" s="1183"/>
      <c r="EJ9" s="1183"/>
      <c r="EK9" s="1183"/>
      <c r="EL9" s="1183"/>
      <c r="EM9" s="1183"/>
      <c r="EN9" s="1183"/>
      <c r="EO9" s="1183"/>
      <c r="EP9" s="1183"/>
      <c r="EQ9" s="1183"/>
      <c r="ER9" s="1183"/>
      <c r="ES9" s="1183"/>
      <c r="ET9" s="1183"/>
      <c r="EU9" s="1183"/>
      <c r="EV9" s="1183"/>
      <c r="EW9" s="1183"/>
      <c r="EX9" s="1183"/>
      <c r="EY9" s="1183"/>
      <c r="EZ9" s="1183"/>
      <c r="FA9" s="1183"/>
      <c r="FB9" s="1183"/>
      <c r="FC9" s="1183"/>
      <c r="FD9" s="1183"/>
      <c r="FE9" s="1183"/>
      <c r="FF9" s="1183"/>
      <c r="FG9" s="1183"/>
    </row>
    <row r="10" spans="1:163" hidden="1">
      <c r="A10" s="1183"/>
      <c r="B10" s="1183"/>
      <c r="C10" s="1183"/>
      <c r="D10" s="1183"/>
      <c r="E10" s="1183"/>
      <c r="F10" s="1183"/>
      <c r="G10" s="1183"/>
      <c r="H10" s="1183"/>
      <c r="I10" s="1183"/>
      <c r="J10" s="1183"/>
      <c r="K10" s="1183"/>
      <c r="L10" s="1259"/>
      <c r="M10" s="1260"/>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c r="AT10" s="1183"/>
      <c r="AU10" s="1183"/>
      <c r="AV10" s="1183"/>
      <c r="AW10" s="1183"/>
      <c r="AX10" s="1183"/>
      <c r="AY10" s="1183"/>
      <c r="AZ10" s="1183"/>
      <c r="BA10" s="1183"/>
      <c r="BB10" s="1183"/>
      <c r="BC10" s="1183"/>
      <c r="BD10" s="1183"/>
      <c r="BE10" s="1183"/>
      <c r="BF10" s="1183"/>
      <c r="BG10" s="1183"/>
      <c r="BH10" s="1183"/>
      <c r="BI10" s="1183"/>
      <c r="BJ10" s="1183"/>
      <c r="BK10" s="1183"/>
      <c r="BL10" s="1183"/>
      <c r="BM10" s="1183"/>
      <c r="BN10" s="1183"/>
      <c r="BO10" s="1183"/>
      <c r="BP10" s="1183"/>
      <c r="BQ10" s="1183"/>
      <c r="BR10" s="1183"/>
      <c r="BS10" s="1183"/>
      <c r="BT10" s="1183"/>
      <c r="BU10" s="1183"/>
      <c r="BV10" s="1183"/>
      <c r="BW10" s="1183"/>
      <c r="BX10" s="1183"/>
      <c r="BY10" s="1183"/>
      <c r="BZ10" s="1183"/>
      <c r="CA10" s="1183"/>
      <c r="CB10" s="1183"/>
      <c r="CC10" s="1183"/>
      <c r="CD10" s="1183"/>
      <c r="CE10" s="1183"/>
      <c r="CF10" s="1183"/>
      <c r="CG10" s="1183"/>
      <c r="CH10" s="1183"/>
      <c r="CI10" s="1183"/>
      <c r="CJ10" s="1183"/>
      <c r="CK10" s="1183"/>
      <c r="CL10" s="1183"/>
      <c r="CM10" s="1183"/>
      <c r="CN10" s="1183"/>
      <c r="CO10" s="1183"/>
      <c r="CP10" s="1183"/>
      <c r="CQ10" s="1183"/>
      <c r="CR10" s="1183"/>
      <c r="CS10" s="1183"/>
      <c r="CT10" s="1183"/>
      <c r="CU10" s="1183"/>
      <c r="CV10" s="1183"/>
      <c r="CW10" s="1183"/>
      <c r="CX10" s="1183"/>
      <c r="CY10" s="1183"/>
      <c r="CZ10" s="1183"/>
      <c r="DA10" s="1183"/>
      <c r="DB10" s="1183"/>
      <c r="DC10" s="1183"/>
      <c r="DD10" s="1183"/>
      <c r="DE10" s="1183"/>
      <c r="DF10" s="1183"/>
      <c r="DG10" s="1183"/>
      <c r="DH10" s="1183"/>
      <c r="DI10" s="1183"/>
      <c r="DJ10" s="1183"/>
      <c r="DK10" s="1183"/>
      <c r="DL10" s="1183"/>
      <c r="DM10" s="1183"/>
      <c r="DN10" s="1183"/>
      <c r="DO10" s="1183"/>
      <c r="DP10" s="1183"/>
      <c r="DQ10" s="1183"/>
      <c r="DR10" s="1183"/>
      <c r="DS10" s="1183"/>
      <c r="DT10" s="1183"/>
      <c r="DU10" s="1183"/>
      <c r="DV10" s="1183"/>
      <c r="DW10" s="1183"/>
      <c r="DX10" s="1183"/>
      <c r="DY10" s="1183"/>
      <c r="DZ10" s="1183"/>
      <c r="EA10" s="1183"/>
      <c r="EB10" s="1183"/>
      <c r="EC10" s="1183"/>
      <c r="ED10" s="1183"/>
      <c r="EE10" s="1183"/>
      <c r="EF10" s="1183"/>
      <c r="EG10" s="1183"/>
      <c r="EH10" s="1183"/>
      <c r="EI10" s="1183"/>
      <c r="EJ10" s="1183"/>
      <c r="EK10" s="1183"/>
      <c r="EL10" s="1183"/>
      <c r="EM10" s="1183"/>
      <c r="EN10" s="1183"/>
      <c r="EO10" s="1183"/>
      <c r="EP10" s="1183"/>
      <c r="EQ10" s="1183"/>
      <c r="ER10" s="1183"/>
      <c r="ES10" s="1183"/>
      <c r="ET10" s="1183"/>
      <c r="EU10" s="1183"/>
      <c r="EV10" s="1183"/>
      <c r="EW10" s="1183"/>
      <c r="EX10" s="1183"/>
      <c r="EY10" s="1183"/>
      <c r="EZ10" s="1183"/>
      <c r="FA10" s="1183"/>
      <c r="FB10" s="1183"/>
      <c r="FC10" s="1183"/>
      <c r="FD10" s="1183"/>
      <c r="FE10" s="1183"/>
      <c r="FF10" s="1183"/>
      <c r="FG10" s="1183"/>
    </row>
    <row r="11" spans="1:163" ht="15" hidden="1" customHeight="1">
      <c r="A11" s="1183"/>
      <c r="B11" s="1183"/>
      <c r="C11" s="1183"/>
      <c r="D11" s="1183"/>
      <c r="E11" s="1183"/>
      <c r="F11" s="1183"/>
      <c r="G11" s="1183"/>
      <c r="H11" s="1183"/>
      <c r="I11" s="1183"/>
      <c r="J11" s="1183"/>
      <c r="K11" s="1183"/>
      <c r="L11" s="1261"/>
      <c r="M11" s="1260"/>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c r="AJ11" s="1183"/>
      <c r="AK11" s="1183"/>
      <c r="AL11" s="1183"/>
      <c r="AM11" s="1183"/>
      <c r="AN11" s="1183"/>
      <c r="AO11" s="1183"/>
      <c r="AP11" s="1183"/>
      <c r="AQ11" s="1183"/>
      <c r="AR11" s="1183"/>
      <c r="AS11" s="1183"/>
      <c r="AT11" s="1183"/>
      <c r="AU11" s="1183"/>
      <c r="AV11" s="1183"/>
      <c r="AW11" s="1183"/>
      <c r="AX11" s="1183"/>
      <c r="AY11" s="1183"/>
      <c r="AZ11" s="1183"/>
      <c r="BA11" s="1183"/>
      <c r="BB11" s="1183"/>
      <c r="BC11" s="1183"/>
      <c r="BD11" s="1183"/>
      <c r="BE11" s="1183"/>
      <c r="BF11" s="1183"/>
      <c r="BG11" s="1183"/>
      <c r="BH11" s="1183"/>
      <c r="BI11" s="1183"/>
      <c r="BJ11" s="1183"/>
      <c r="BK11" s="1183"/>
      <c r="BL11" s="1183"/>
      <c r="BM11" s="1183"/>
      <c r="BN11" s="1183"/>
      <c r="BO11" s="1183"/>
      <c r="BP11" s="1183"/>
      <c r="BQ11" s="1183"/>
      <c r="BR11" s="1183"/>
      <c r="BS11" s="1183"/>
      <c r="BT11" s="1183"/>
      <c r="BU11" s="1183"/>
      <c r="BV11" s="1183"/>
      <c r="BW11" s="1183"/>
      <c r="BX11" s="1183"/>
      <c r="BY11" s="1183"/>
      <c r="BZ11" s="1183"/>
      <c r="CA11" s="1183"/>
      <c r="CB11" s="1183"/>
      <c r="CC11" s="1183"/>
      <c r="CD11" s="1183"/>
      <c r="CE11" s="1183"/>
      <c r="CF11" s="1183"/>
      <c r="CG11" s="1183"/>
      <c r="CH11" s="1183"/>
      <c r="CI11" s="1183"/>
      <c r="CJ11" s="1183"/>
      <c r="CK11" s="1183"/>
      <c r="CL11" s="1183"/>
      <c r="CM11" s="1183"/>
      <c r="CN11" s="1183"/>
      <c r="CO11" s="1183"/>
      <c r="CP11" s="1183"/>
      <c r="CQ11" s="1183"/>
      <c r="CR11" s="1183"/>
      <c r="CS11" s="1183"/>
      <c r="CT11" s="1183"/>
      <c r="CU11" s="1183"/>
      <c r="CV11" s="1183"/>
      <c r="CW11" s="1183"/>
      <c r="CX11" s="1183"/>
      <c r="CY11" s="1183"/>
      <c r="CZ11" s="1183"/>
      <c r="DA11" s="1183"/>
      <c r="DB11" s="1183"/>
      <c r="DC11" s="1183"/>
      <c r="DD11" s="1183"/>
      <c r="DE11" s="1183"/>
      <c r="DF11" s="1183"/>
      <c r="DG11" s="1183"/>
      <c r="DH11" s="1183"/>
      <c r="DI11" s="1183"/>
      <c r="DJ11" s="1183"/>
      <c r="DK11" s="1183"/>
      <c r="DL11" s="1183"/>
      <c r="DM11" s="1183"/>
      <c r="DN11" s="1183"/>
      <c r="DO11" s="1183"/>
      <c r="DP11" s="1183"/>
      <c r="DQ11" s="1183"/>
      <c r="DR11" s="1183"/>
      <c r="DS11" s="1183"/>
      <c r="DT11" s="1183"/>
      <c r="DU11" s="1183"/>
      <c r="DV11" s="1183"/>
      <c r="DW11" s="1183"/>
      <c r="DX11" s="1183"/>
      <c r="DY11" s="1183"/>
      <c r="DZ11" s="1183"/>
      <c r="EA11" s="1183"/>
      <c r="EB11" s="1183"/>
      <c r="EC11" s="1183"/>
      <c r="ED11" s="1183"/>
      <c r="EE11" s="1183"/>
      <c r="EF11" s="1183"/>
      <c r="EG11" s="1183"/>
      <c r="EH11" s="1183"/>
      <c r="EI11" s="1183"/>
      <c r="EJ11" s="1183"/>
      <c r="EK11" s="1183"/>
      <c r="EL11" s="1183"/>
      <c r="EM11" s="1183"/>
      <c r="EN11" s="1183"/>
      <c r="EO11" s="1183"/>
      <c r="EP11" s="1183"/>
      <c r="EQ11" s="1183"/>
      <c r="ER11" s="1183"/>
      <c r="ES11" s="1183"/>
      <c r="ET11" s="1183"/>
      <c r="EU11" s="1183"/>
      <c r="EV11" s="1183"/>
      <c r="EW11" s="1183"/>
      <c r="EX11" s="1183"/>
      <c r="EY11" s="1183"/>
      <c r="EZ11" s="1183"/>
      <c r="FA11" s="1183"/>
      <c r="FB11" s="1183"/>
      <c r="FC11" s="1183"/>
      <c r="FD11" s="1183"/>
      <c r="FE11" s="1183"/>
      <c r="FF11" s="1183"/>
      <c r="FG11" s="1183"/>
    </row>
    <row r="12" spans="1:163" s="296" customFormat="1" ht="24" customHeight="1">
      <c r="A12" s="1052"/>
      <c r="B12" s="1052"/>
      <c r="C12" s="1052"/>
      <c r="D12" s="1052"/>
      <c r="E12" s="1052"/>
      <c r="F12" s="1052"/>
      <c r="G12" s="1052"/>
      <c r="H12" s="1052"/>
      <c r="I12" s="1052"/>
      <c r="J12" s="1052"/>
      <c r="K12" s="1052"/>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83"/>
      <c r="B13" s="1183"/>
      <c r="C13" s="1183"/>
      <c r="D13" s="1183"/>
      <c r="E13" s="1183"/>
      <c r="F13" s="1183"/>
      <c r="G13" s="1183"/>
      <c r="H13" s="1183"/>
      <c r="I13" s="1183"/>
      <c r="J13" s="1183"/>
      <c r="K13" s="1183"/>
      <c r="L13" s="1260"/>
      <c r="M13" s="1260"/>
      <c r="N13" s="1260"/>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c r="AJ13" s="1183"/>
      <c r="AK13" s="1183"/>
      <c r="AL13" s="1183"/>
      <c r="AM13" s="1183"/>
      <c r="AN13" s="1183"/>
      <c r="AO13" s="1183"/>
      <c r="AP13" s="1183"/>
      <c r="AQ13" s="1183"/>
      <c r="AR13" s="1183"/>
      <c r="AS13" s="1183"/>
      <c r="AT13" s="1183"/>
      <c r="AU13" s="1183"/>
      <c r="AV13" s="1183"/>
      <c r="AW13" s="1183"/>
      <c r="AX13" s="1183"/>
      <c r="AY13" s="1183"/>
      <c r="AZ13" s="1183"/>
      <c r="BA13" s="1183"/>
      <c r="BB13" s="1183"/>
      <c r="BC13" s="1183"/>
      <c r="BD13" s="1183"/>
      <c r="BE13" s="1183"/>
      <c r="BF13" s="1183"/>
      <c r="BG13" s="1183"/>
      <c r="BH13" s="1183"/>
      <c r="BI13" s="1183"/>
      <c r="BJ13" s="1183"/>
      <c r="BK13" s="1183"/>
      <c r="BL13" s="1183"/>
      <c r="BM13" s="1183"/>
      <c r="BN13" s="1183"/>
      <c r="BO13" s="1183"/>
      <c r="BP13" s="1183"/>
      <c r="BQ13" s="1183"/>
      <c r="BR13" s="1183"/>
      <c r="BS13" s="1183"/>
      <c r="BT13" s="1183"/>
      <c r="BU13" s="1183"/>
      <c r="BV13" s="1183"/>
      <c r="BW13" s="1183"/>
      <c r="BX13" s="1183"/>
      <c r="BY13" s="1183"/>
      <c r="BZ13" s="1183"/>
      <c r="CA13" s="1183"/>
      <c r="CB13" s="1183"/>
      <c r="CC13" s="1183"/>
      <c r="CD13" s="1183"/>
      <c r="CE13" s="1183"/>
      <c r="CF13" s="1183"/>
      <c r="CG13" s="1183"/>
      <c r="CH13" s="1183"/>
      <c r="CI13" s="1183"/>
      <c r="CJ13" s="1183"/>
      <c r="CK13" s="1183"/>
      <c r="CL13" s="1183"/>
      <c r="CM13" s="1183"/>
      <c r="CN13" s="1183"/>
      <c r="CO13" s="1183"/>
      <c r="CP13" s="1183"/>
      <c r="CQ13" s="1183"/>
      <c r="CR13" s="1183"/>
      <c r="CS13" s="1183"/>
      <c r="CT13" s="1183"/>
      <c r="CU13" s="1183"/>
      <c r="CV13" s="1183"/>
      <c r="CW13" s="1183"/>
      <c r="CX13" s="1183"/>
      <c r="CY13" s="1183"/>
      <c r="CZ13" s="1183"/>
      <c r="DA13" s="1183"/>
      <c r="DB13" s="1183"/>
      <c r="DC13" s="1183"/>
      <c r="DD13" s="1183"/>
      <c r="DE13" s="1183"/>
      <c r="DF13" s="1183"/>
      <c r="DG13" s="1183"/>
      <c r="DH13" s="1183"/>
      <c r="DI13" s="1183"/>
      <c r="DJ13" s="1183"/>
      <c r="DK13" s="1183"/>
      <c r="DL13" s="1183"/>
      <c r="DM13" s="1183"/>
      <c r="DN13" s="1183"/>
      <c r="DO13" s="1183"/>
      <c r="DP13" s="1183"/>
      <c r="DQ13" s="1183"/>
      <c r="DR13" s="1183"/>
      <c r="DS13" s="1183"/>
      <c r="DT13" s="1183"/>
      <c r="DU13" s="1183"/>
      <c r="DV13" s="1183"/>
      <c r="DW13" s="1183"/>
      <c r="DX13" s="1183"/>
      <c r="DY13" s="1183"/>
      <c r="DZ13" s="1183"/>
      <c r="EA13" s="1183"/>
      <c r="EB13" s="1183"/>
      <c r="EC13" s="1183"/>
      <c r="ED13" s="1183"/>
      <c r="EE13" s="1183"/>
      <c r="EF13" s="1183"/>
      <c r="EG13" s="1183"/>
      <c r="EH13" s="1183"/>
      <c r="EI13" s="1183"/>
      <c r="EJ13" s="1183"/>
      <c r="EK13" s="1183"/>
      <c r="EL13" s="1183"/>
      <c r="EM13" s="1183"/>
      <c r="EN13" s="1183"/>
      <c r="EO13" s="1183"/>
      <c r="EP13" s="1183"/>
      <c r="EQ13" s="1183"/>
      <c r="ER13" s="1183"/>
      <c r="ES13" s="1183"/>
      <c r="ET13" s="1183"/>
      <c r="EU13" s="1183"/>
      <c r="EV13" s="1183"/>
      <c r="EW13" s="1183"/>
      <c r="EX13" s="1183"/>
      <c r="EY13" s="1183"/>
      <c r="EZ13" s="1183"/>
      <c r="FA13" s="1183"/>
      <c r="FB13" s="1183"/>
      <c r="FC13" s="1183"/>
      <c r="FD13" s="1183"/>
      <c r="FE13" s="1183"/>
      <c r="FF13" s="1183"/>
      <c r="FG13" s="1183"/>
    </row>
    <row r="14" spans="1:163" s="296" customFormat="1" ht="19.5">
      <c r="A14" s="1052"/>
      <c r="B14" s="1052"/>
      <c r="C14" s="1052"/>
      <c r="D14" s="1052"/>
      <c r="E14" s="1052"/>
      <c r="F14" s="1052"/>
      <c r="G14" s="1052" t="b">
        <v>1</v>
      </c>
      <c r="H14" s="1052"/>
      <c r="I14" s="1052"/>
      <c r="J14" s="1052"/>
      <c r="K14" s="1262"/>
      <c r="L14" s="1263" t="s">
        <v>1341</v>
      </c>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5"/>
      <c r="AR14" s="1265"/>
      <c r="AS14" s="1265"/>
      <c r="AT14" s="1265"/>
      <c r="AU14" s="1265"/>
      <c r="AV14" s="1265"/>
      <c r="AW14" s="1265"/>
      <c r="AX14" s="1265"/>
      <c r="AY14" s="1265"/>
      <c r="AZ14" s="1265"/>
      <c r="BA14" s="1265"/>
      <c r="BB14" s="1265"/>
      <c r="BC14" s="1265"/>
      <c r="BD14" s="1265"/>
      <c r="BE14" s="1265"/>
      <c r="BF14" s="1265"/>
      <c r="BG14" s="1265"/>
      <c r="BH14" s="1265"/>
      <c r="BI14" s="1265"/>
      <c r="BJ14" s="1265"/>
      <c r="BK14" s="1265"/>
      <c r="BL14" s="1265"/>
      <c r="BM14" s="1265"/>
      <c r="BN14" s="1265"/>
      <c r="BO14" s="1265"/>
      <c r="BP14" s="1265"/>
      <c r="BQ14" s="1265"/>
      <c r="BR14" s="1265"/>
      <c r="BS14" s="1265"/>
      <c r="BT14" s="1265"/>
      <c r="BU14" s="1265"/>
      <c r="BV14" s="1265"/>
      <c r="BW14" s="1265"/>
      <c r="BX14" s="1265"/>
      <c r="BY14" s="1265"/>
      <c r="BZ14" s="1265"/>
      <c r="CA14" s="1265"/>
      <c r="CB14" s="1265"/>
      <c r="CC14" s="1265"/>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c r="DB14" s="1265"/>
      <c r="DC14" s="1265"/>
      <c r="DD14" s="1265"/>
      <c r="DE14" s="1265"/>
      <c r="DF14" s="1265"/>
      <c r="DG14" s="1265"/>
      <c r="DH14" s="1265"/>
      <c r="DI14" s="1265"/>
      <c r="DJ14" s="1265"/>
      <c r="DK14" s="1265"/>
      <c r="DL14" s="1265"/>
      <c r="DM14" s="1265"/>
      <c r="DN14" s="1265"/>
      <c r="DO14" s="1265"/>
      <c r="DP14" s="1265"/>
      <c r="DQ14" s="1265"/>
      <c r="DR14" s="1265"/>
      <c r="DS14" s="1265"/>
      <c r="DT14" s="1265"/>
      <c r="DU14" s="1265"/>
      <c r="DV14" s="1265"/>
      <c r="DW14" s="1265"/>
      <c r="DX14" s="1265"/>
      <c r="DY14" s="1265"/>
      <c r="DZ14" s="1265"/>
      <c r="EA14" s="1265"/>
      <c r="EB14" s="1265"/>
      <c r="EC14" s="1265"/>
      <c r="ED14" s="1265"/>
      <c r="EE14" s="1265"/>
      <c r="EF14" s="1265"/>
      <c r="EG14" s="1265"/>
      <c r="EH14" s="1265"/>
      <c r="EI14" s="1265"/>
      <c r="EJ14" s="1265"/>
      <c r="EK14" s="1265"/>
      <c r="EL14" s="1265"/>
      <c r="EM14" s="1265"/>
      <c r="EN14" s="1265"/>
      <c r="EO14" s="1265"/>
      <c r="EP14" s="1265"/>
      <c r="EQ14" s="1265"/>
      <c r="ER14" s="1265"/>
      <c r="ES14" s="1265"/>
      <c r="ET14" s="1265"/>
      <c r="EU14" s="1265"/>
      <c r="EV14" s="1265"/>
      <c r="EW14" s="1265"/>
      <c r="EX14" s="1265"/>
      <c r="EY14" s="1265"/>
      <c r="EZ14" s="1265"/>
      <c r="FA14" s="1265"/>
      <c r="FB14" s="1265"/>
      <c r="FC14" s="1265"/>
      <c r="FD14" s="1265"/>
      <c r="FE14" s="1265"/>
      <c r="FF14" s="1265"/>
      <c r="FG14" s="1265"/>
    </row>
    <row r="15" spans="1:163">
      <c r="A15" s="1183"/>
      <c r="B15" s="1183"/>
      <c r="C15" s="1183"/>
      <c r="D15" s="1183"/>
      <c r="E15" s="1183"/>
      <c r="F15" s="1183"/>
      <c r="G15" s="1052" t="b">
        <v>1</v>
      </c>
      <c r="H15" s="1183"/>
      <c r="I15" s="1183"/>
      <c r="J15" s="1183"/>
      <c r="K15" s="1183"/>
      <c r="L15" s="1266" t="s">
        <v>121</v>
      </c>
      <c r="M15" s="1266" t="s">
        <v>135</v>
      </c>
      <c r="N15" s="1267" t="s">
        <v>3039</v>
      </c>
      <c r="O15" s="1268"/>
      <c r="P15" s="1269"/>
      <c r="Q15" s="1267" t="s">
        <v>3079</v>
      </c>
      <c r="R15" s="1268"/>
      <c r="S15" s="1269"/>
      <c r="T15" s="1267" t="s">
        <v>3080</v>
      </c>
      <c r="U15" s="1268"/>
      <c r="V15" s="1269"/>
      <c r="W15" s="1267" t="s">
        <v>3081</v>
      </c>
      <c r="X15" s="1268"/>
      <c r="Y15" s="1269"/>
      <c r="Z15" s="1267" t="s">
        <v>3082</v>
      </c>
      <c r="AA15" s="1268"/>
      <c r="AB15" s="1269"/>
      <c r="AC15" s="1267" t="s">
        <v>3083</v>
      </c>
      <c r="AD15" s="1268"/>
      <c r="AE15" s="1269"/>
      <c r="AF15" s="1267" t="s">
        <v>3084</v>
      </c>
      <c r="AG15" s="1268"/>
      <c r="AH15" s="1269"/>
      <c r="AI15" s="1267" t="s">
        <v>3085</v>
      </c>
      <c r="AJ15" s="1268"/>
      <c r="AK15" s="1269"/>
      <c r="AL15" s="1267" t="s">
        <v>3086</v>
      </c>
      <c r="AM15" s="1268"/>
      <c r="AN15" s="1269"/>
      <c r="AO15" s="1267" t="s">
        <v>3087</v>
      </c>
      <c r="AP15" s="1268"/>
      <c r="AQ15" s="1269"/>
      <c r="AR15" s="1267" t="s">
        <v>3238</v>
      </c>
      <c r="AS15" s="1268"/>
      <c r="AT15" s="1269"/>
      <c r="AU15" s="1267" t="s">
        <v>3239</v>
      </c>
      <c r="AV15" s="1268"/>
      <c r="AW15" s="1269"/>
      <c r="AX15" s="1267" t="s">
        <v>3240</v>
      </c>
      <c r="AY15" s="1268"/>
      <c r="AZ15" s="1269"/>
      <c r="BA15" s="1267" t="s">
        <v>3241</v>
      </c>
      <c r="BB15" s="1268"/>
      <c r="BC15" s="1269"/>
      <c r="BD15" s="1267" t="s">
        <v>3242</v>
      </c>
      <c r="BE15" s="1268"/>
      <c r="BF15" s="1269"/>
      <c r="BG15" s="1267" t="s">
        <v>3243</v>
      </c>
      <c r="BH15" s="1268"/>
      <c r="BI15" s="1269"/>
      <c r="BJ15" s="1267" t="s">
        <v>3244</v>
      </c>
      <c r="BK15" s="1268"/>
      <c r="BL15" s="1269"/>
      <c r="BM15" s="1267" t="s">
        <v>3245</v>
      </c>
      <c r="BN15" s="1268"/>
      <c r="BO15" s="1269"/>
      <c r="BP15" s="1267" t="s">
        <v>3246</v>
      </c>
      <c r="BQ15" s="1268"/>
      <c r="BR15" s="1269"/>
      <c r="BS15" s="1267" t="s">
        <v>3247</v>
      </c>
      <c r="BT15" s="1268"/>
      <c r="BU15" s="1269"/>
      <c r="BV15" s="1267" t="s">
        <v>3248</v>
      </c>
      <c r="BW15" s="1268"/>
      <c r="BX15" s="1269"/>
      <c r="BY15" s="1267" t="s">
        <v>3249</v>
      </c>
      <c r="BZ15" s="1268"/>
      <c r="CA15" s="1269"/>
      <c r="CB15" s="1267" t="s">
        <v>3250</v>
      </c>
      <c r="CC15" s="1268"/>
      <c r="CD15" s="1269"/>
      <c r="CE15" s="1267" t="s">
        <v>3251</v>
      </c>
      <c r="CF15" s="1268"/>
      <c r="CG15" s="1269"/>
      <c r="CH15" s="1267" t="s">
        <v>3252</v>
      </c>
      <c r="CI15" s="1268"/>
      <c r="CJ15" s="1269"/>
      <c r="CK15" s="1267" t="s">
        <v>3253</v>
      </c>
      <c r="CL15" s="1268"/>
      <c r="CM15" s="1269"/>
      <c r="CN15" s="1267" t="s">
        <v>3254</v>
      </c>
      <c r="CO15" s="1268"/>
      <c r="CP15" s="1269"/>
      <c r="CQ15" s="1267" t="s">
        <v>3255</v>
      </c>
      <c r="CR15" s="1268"/>
      <c r="CS15" s="1269"/>
      <c r="CT15" s="1267" t="s">
        <v>3256</v>
      </c>
      <c r="CU15" s="1268"/>
      <c r="CV15" s="1269"/>
      <c r="CW15" s="1267" t="s">
        <v>3257</v>
      </c>
      <c r="CX15" s="1268"/>
      <c r="CY15" s="1269"/>
      <c r="CZ15" s="1267" t="s">
        <v>3258</v>
      </c>
      <c r="DA15" s="1268"/>
      <c r="DB15" s="1269"/>
      <c r="DC15" s="1267" t="s">
        <v>3259</v>
      </c>
      <c r="DD15" s="1268"/>
      <c r="DE15" s="1269"/>
      <c r="DF15" s="1267" t="s">
        <v>3260</v>
      </c>
      <c r="DG15" s="1268"/>
      <c r="DH15" s="1269"/>
      <c r="DI15" s="1267" t="s">
        <v>3261</v>
      </c>
      <c r="DJ15" s="1268"/>
      <c r="DK15" s="1269"/>
      <c r="DL15" s="1267" t="s">
        <v>3262</v>
      </c>
      <c r="DM15" s="1268"/>
      <c r="DN15" s="1269"/>
      <c r="DO15" s="1267" t="s">
        <v>3263</v>
      </c>
      <c r="DP15" s="1268"/>
      <c r="DQ15" s="1269"/>
      <c r="DR15" s="1267" t="s">
        <v>3264</v>
      </c>
      <c r="DS15" s="1268"/>
      <c r="DT15" s="1269"/>
      <c r="DU15" s="1267" t="s">
        <v>3265</v>
      </c>
      <c r="DV15" s="1268"/>
      <c r="DW15" s="1269"/>
      <c r="DX15" s="1267" t="s">
        <v>3266</v>
      </c>
      <c r="DY15" s="1268"/>
      <c r="DZ15" s="1269"/>
      <c r="EA15" s="1267" t="s">
        <v>3267</v>
      </c>
      <c r="EB15" s="1268"/>
      <c r="EC15" s="1269"/>
      <c r="ED15" s="1267" t="s">
        <v>3268</v>
      </c>
      <c r="EE15" s="1268"/>
      <c r="EF15" s="1269"/>
      <c r="EG15" s="1267" t="s">
        <v>3269</v>
      </c>
      <c r="EH15" s="1268"/>
      <c r="EI15" s="1269"/>
      <c r="EJ15" s="1267" t="s">
        <v>3270</v>
      </c>
      <c r="EK15" s="1268"/>
      <c r="EL15" s="1269"/>
      <c r="EM15" s="1267" t="s">
        <v>3271</v>
      </c>
      <c r="EN15" s="1268"/>
      <c r="EO15" s="1269"/>
      <c r="EP15" s="1267" t="s">
        <v>3272</v>
      </c>
      <c r="EQ15" s="1268"/>
      <c r="ER15" s="1269"/>
      <c r="ES15" s="1267" t="s">
        <v>3273</v>
      </c>
      <c r="ET15" s="1268"/>
      <c r="EU15" s="1269"/>
      <c r="EV15" s="1267" t="s">
        <v>3274</v>
      </c>
      <c r="EW15" s="1268"/>
      <c r="EX15" s="1269"/>
      <c r="EY15" s="1267" t="s">
        <v>3275</v>
      </c>
      <c r="EZ15" s="1268"/>
      <c r="FA15" s="1269"/>
      <c r="FB15" s="1267" t="s">
        <v>3276</v>
      </c>
      <c r="FC15" s="1268"/>
      <c r="FD15" s="1269"/>
      <c r="FE15" s="1267" t="s">
        <v>3277</v>
      </c>
      <c r="FF15" s="1268"/>
      <c r="FG15" s="1269"/>
    </row>
    <row r="16" spans="1:163" ht="33.75">
      <c r="A16" s="1183"/>
      <c r="B16" s="1183"/>
      <c r="C16" s="1183"/>
      <c r="D16" s="1183"/>
      <c r="E16" s="1183"/>
      <c r="F16" s="1183"/>
      <c r="G16" s="1052" t="b">
        <v>1</v>
      </c>
      <c r="H16" s="1183"/>
      <c r="I16" s="1183"/>
      <c r="J16" s="1183"/>
      <c r="K16" s="1183"/>
      <c r="L16" s="1266"/>
      <c r="M16" s="1266"/>
      <c r="N16" s="1270" t="s">
        <v>268</v>
      </c>
      <c r="O16" s="1270" t="s">
        <v>267</v>
      </c>
      <c r="P16" s="1270" t="s">
        <v>1359</v>
      </c>
      <c r="Q16" s="1270" t="s">
        <v>268</v>
      </c>
      <c r="R16" s="1270" t="s">
        <v>267</v>
      </c>
      <c r="S16" s="1270" t="s">
        <v>1359</v>
      </c>
      <c r="T16" s="1270" t="s">
        <v>268</v>
      </c>
      <c r="U16" s="1270" t="s">
        <v>267</v>
      </c>
      <c r="V16" s="1270" t="s">
        <v>1359</v>
      </c>
      <c r="W16" s="1270" t="s">
        <v>268</v>
      </c>
      <c r="X16" s="1270" t="s">
        <v>267</v>
      </c>
      <c r="Y16" s="1270" t="s">
        <v>1359</v>
      </c>
      <c r="Z16" s="1270" t="s">
        <v>268</v>
      </c>
      <c r="AA16" s="1270" t="s">
        <v>267</v>
      </c>
      <c r="AB16" s="1270" t="s">
        <v>1359</v>
      </c>
      <c r="AC16" s="1270" t="s">
        <v>268</v>
      </c>
      <c r="AD16" s="1270" t="s">
        <v>267</v>
      </c>
      <c r="AE16" s="1270" t="s">
        <v>1359</v>
      </c>
      <c r="AF16" s="1270" t="s">
        <v>268</v>
      </c>
      <c r="AG16" s="1270" t="s">
        <v>267</v>
      </c>
      <c r="AH16" s="1270" t="s">
        <v>1359</v>
      </c>
      <c r="AI16" s="1270" t="s">
        <v>268</v>
      </c>
      <c r="AJ16" s="1270" t="s">
        <v>267</v>
      </c>
      <c r="AK16" s="1270" t="s">
        <v>1359</v>
      </c>
      <c r="AL16" s="1270" t="s">
        <v>268</v>
      </c>
      <c r="AM16" s="1270" t="s">
        <v>267</v>
      </c>
      <c r="AN16" s="1270" t="s">
        <v>1359</v>
      </c>
      <c r="AO16" s="1270" t="s">
        <v>268</v>
      </c>
      <c r="AP16" s="1270" t="s">
        <v>267</v>
      </c>
      <c r="AQ16" s="1270" t="s">
        <v>1359</v>
      </c>
      <c r="AR16" s="1270" t="s">
        <v>268</v>
      </c>
      <c r="AS16" s="1270" t="s">
        <v>267</v>
      </c>
      <c r="AT16" s="1270" t="s">
        <v>1359</v>
      </c>
      <c r="AU16" s="1270" t="s">
        <v>268</v>
      </c>
      <c r="AV16" s="1270" t="s">
        <v>267</v>
      </c>
      <c r="AW16" s="1270" t="s">
        <v>1359</v>
      </c>
      <c r="AX16" s="1270" t="s">
        <v>268</v>
      </c>
      <c r="AY16" s="1270" t="s">
        <v>267</v>
      </c>
      <c r="AZ16" s="1270" t="s">
        <v>1359</v>
      </c>
      <c r="BA16" s="1270" t="s">
        <v>268</v>
      </c>
      <c r="BB16" s="1270" t="s">
        <v>267</v>
      </c>
      <c r="BC16" s="1270" t="s">
        <v>1359</v>
      </c>
      <c r="BD16" s="1270" t="s">
        <v>268</v>
      </c>
      <c r="BE16" s="1270" t="s">
        <v>267</v>
      </c>
      <c r="BF16" s="1270" t="s">
        <v>1359</v>
      </c>
      <c r="BG16" s="1270" t="s">
        <v>268</v>
      </c>
      <c r="BH16" s="1270" t="s">
        <v>267</v>
      </c>
      <c r="BI16" s="1270" t="s">
        <v>1359</v>
      </c>
      <c r="BJ16" s="1270" t="s">
        <v>268</v>
      </c>
      <c r="BK16" s="1270" t="s">
        <v>267</v>
      </c>
      <c r="BL16" s="1270" t="s">
        <v>1359</v>
      </c>
      <c r="BM16" s="1270" t="s">
        <v>268</v>
      </c>
      <c r="BN16" s="1270" t="s">
        <v>267</v>
      </c>
      <c r="BO16" s="1270" t="s">
        <v>1359</v>
      </c>
      <c r="BP16" s="1270" t="s">
        <v>268</v>
      </c>
      <c r="BQ16" s="1270" t="s">
        <v>267</v>
      </c>
      <c r="BR16" s="1270" t="s">
        <v>1359</v>
      </c>
      <c r="BS16" s="1270" t="s">
        <v>268</v>
      </c>
      <c r="BT16" s="1270" t="s">
        <v>267</v>
      </c>
      <c r="BU16" s="1270" t="s">
        <v>1359</v>
      </c>
      <c r="BV16" s="1270" t="s">
        <v>268</v>
      </c>
      <c r="BW16" s="1270" t="s">
        <v>267</v>
      </c>
      <c r="BX16" s="1270" t="s">
        <v>1359</v>
      </c>
      <c r="BY16" s="1270" t="s">
        <v>268</v>
      </c>
      <c r="BZ16" s="1270" t="s">
        <v>267</v>
      </c>
      <c r="CA16" s="1270" t="s">
        <v>1359</v>
      </c>
      <c r="CB16" s="1270" t="s">
        <v>268</v>
      </c>
      <c r="CC16" s="1270" t="s">
        <v>267</v>
      </c>
      <c r="CD16" s="1270" t="s">
        <v>1359</v>
      </c>
      <c r="CE16" s="1270" t="s">
        <v>268</v>
      </c>
      <c r="CF16" s="1270" t="s">
        <v>267</v>
      </c>
      <c r="CG16" s="1270" t="s">
        <v>1359</v>
      </c>
      <c r="CH16" s="1270" t="s">
        <v>268</v>
      </c>
      <c r="CI16" s="1270" t="s">
        <v>267</v>
      </c>
      <c r="CJ16" s="1270" t="s">
        <v>1359</v>
      </c>
      <c r="CK16" s="1270" t="s">
        <v>268</v>
      </c>
      <c r="CL16" s="1270" t="s">
        <v>267</v>
      </c>
      <c r="CM16" s="1270" t="s">
        <v>1359</v>
      </c>
      <c r="CN16" s="1270" t="s">
        <v>268</v>
      </c>
      <c r="CO16" s="1270" t="s">
        <v>267</v>
      </c>
      <c r="CP16" s="1270" t="s">
        <v>1359</v>
      </c>
      <c r="CQ16" s="1270" t="s">
        <v>268</v>
      </c>
      <c r="CR16" s="1270" t="s">
        <v>267</v>
      </c>
      <c r="CS16" s="1270" t="s">
        <v>1359</v>
      </c>
      <c r="CT16" s="1270" t="s">
        <v>268</v>
      </c>
      <c r="CU16" s="1270" t="s">
        <v>267</v>
      </c>
      <c r="CV16" s="1270" t="s">
        <v>1359</v>
      </c>
      <c r="CW16" s="1270" t="s">
        <v>268</v>
      </c>
      <c r="CX16" s="1270" t="s">
        <v>267</v>
      </c>
      <c r="CY16" s="1270" t="s">
        <v>1359</v>
      </c>
      <c r="CZ16" s="1270" t="s">
        <v>268</v>
      </c>
      <c r="DA16" s="1270" t="s">
        <v>267</v>
      </c>
      <c r="DB16" s="1270" t="s">
        <v>1359</v>
      </c>
      <c r="DC16" s="1270" t="s">
        <v>268</v>
      </c>
      <c r="DD16" s="1270" t="s">
        <v>267</v>
      </c>
      <c r="DE16" s="1270" t="s">
        <v>1359</v>
      </c>
      <c r="DF16" s="1270" t="s">
        <v>268</v>
      </c>
      <c r="DG16" s="1270" t="s">
        <v>267</v>
      </c>
      <c r="DH16" s="1270" t="s">
        <v>1359</v>
      </c>
      <c r="DI16" s="1270" t="s">
        <v>268</v>
      </c>
      <c r="DJ16" s="1270" t="s">
        <v>267</v>
      </c>
      <c r="DK16" s="1270" t="s">
        <v>1359</v>
      </c>
      <c r="DL16" s="1270" t="s">
        <v>268</v>
      </c>
      <c r="DM16" s="1270" t="s">
        <v>267</v>
      </c>
      <c r="DN16" s="1270" t="s">
        <v>1359</v>
      </c>
      <c r="DO16" s="1270" t="s">
        <v>268</v>
      </c>
      <c r="DP16" s="1270" t="s">
        <v>267</v>
      </c>
      <c r="DQ16" s="1270" t="s">
        <v>1359</v>
      </c>
      <c r="DR16" s="1270" t="s">
        <v>268</v>
      </c>
      <c r="DS16" s="1270" t="s">
        <v>267</v>
      </c>
      <c r="DT16" s="1270" t="s">
        <v>1359</v>
      </c>
      <c r="DU16" s="1270" t="s">
        <v>268</v>
      </c>
      <c r="DV16" s="1270" t="s">
        <v>267</v>
      </c>
      <c r="DW16" s="1270" t="s">
        <v>1359</v>
      </c>
      <c r="DX16" s="1270" t="s">
        <v>268</v>
      </c>
      <c r="DY16" s="1270" t="s">
        <v>267</v>
      </c>
      <c r="DZ16" s="1270" t="s">
        <v>1359</v>
      </c>
      <c r="EA16" s="1270" t="s">
        <v>268</v>
      </c>
      <c r="EB16" s="1270" t="s">
        <v>267</v>
      </c>
      <c r="EC16" s="1270" t="s">
        <v>1359</v>
      </c>
      <c r="ED16" s="1270" t="s">
        <v>268</v>
      </c>
      <c r="EE16" s="1270" t="s">
        <v>267</v>
      </c>
      <c r="EF16" s="1270" t="s">
        <v>1359</v>
      </c>
      <c r="EG16" s="1270" t="s">
        <v>268</v>
      </c>
      <c r="EH16" s="1270" t="s">
        <v>267</v>
      </c>
      <c r="EI16" s="1270" t="s">
        <v>1359</v>
      </c>
      <c r="EJ16" s="1270" t="s">
        <v>268</v>
      </c>
      <c r="EK16" s="1270" t="s">
        <v>267</v>
      </c>
      <c r="EL16" s="1270" t="s">
        <v>1359</v>
      </c>
      <c r="EM16" s="1270" t="s">
        <v>268</v>
      </c>
      <c r="EN16" s="1270" t="s">
        <v>267</v>
      </c>
      <c r="EO16" s="1270" t="s">
        <v>1359</v>
      </c>
      <c r="EP16" s="1270" t="s">
        <v>268</v>
      </c>
      <c r="EQ16" s="1270" t="s">
        <v>267</v>
      </c>
      <c r="ER16" s="1270" t="s">
        <v>1359</v>
      </c>
      <c r="ES16" s="1270" t="s">
        <v>268</v>
      </c>
      <c r="ET16" s="1270" t="s">
        <v>267</v>
      </c>
      <c r="EU16" s="1270" t="s">
        <v>1359</v>
      </c>
      <c r="EV16" s="1270" t="s">
        <v>268</v>
      </c>
      <c r="EW16" s="1270" t="s">
        <v>267</v>
      </c>
      <c r="EX16" s="1270" t="s">
        <v>1359</v>
      </c>
      <c r="EY16" s="1270" t="s">
        <v>268</v>
      </c>
      <c r="EZ16" s="1270" t="s">
        <v>267</v>
      </c>
      <c r="FA16" s="1270" t="s">
        <v>1359</v>
      </c>
      <c r="FB16" s="1270" t="s">
        <v>268</v>
      </c>
      <c r="FC16" s="1270" t="s">
        <v>267</v>
      </c>
      <c r="FD16" s="1270" t="s">
        <v>1359</v>
      </c>
      <c r="FE16" s="1270" t="s">
        <v>268</v>
      </c>
      <c r="FF16" s="1270" t="s">
        <v>267</v>
      </c>
      <c r="FG16" s="1270" t="s">
        <v>1359</v>
      </c>
    </row>
    <row r="17" spans="1:163" s="665" customFormat="1">
      <c r="A17" s="946" t="s">
        <v>18</v>
      </c>
      <c r="B17" s="1183"/>
      <c r="C17" s="1183"/>
      <c r="D17" s="1183"/>
      <c r="E17" s="1183"/>
      <c r="F17" s="1183" t="s">
        <v>995</v>
      </c>
      <c r="G17" s="1052"/>
      <c r="H17" s="1183"/>
      <c r="I17" s="1183"/>
      <c r="J17" s="1183"/>
      <c r="K17" s="1183"/>
      <c r="L17" s="1271" t="s">
        <v>16</v>
      </c>
      <c r="M17" s="1272"/>
      <c r="N17" s="1273" t="s">
        <v>3034</v>
      </c>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1274"/>
      <c r="DG17" s="1274"/>
      <c r="DH17" s="1274"/>
      <c r="DI17" s="1274"/>
      <c r="DJ17" s="1274"/>
      <c r="DK17" s="1274"/>
      <c r="DL17" s="1274"/>
      <c r="DM17" s="1274"/>
      <c r="DN17" s="1274"/>
      <c r="DO17" s="1274"/>
      <c r="DP17" s="1274"/>
      <c r="DQ17" s="1274"/>
      <c r="DR17" s="1274"/>
      <c r="DS17" s="1274"/>
      <c r="DT17" s="1274"/>
      <c r="DU17" s="1274"/>
      <c r="DV17" s="1274"/>
      <c r="DW17" s="1274"/>
      <c r="DX17" s="1274"/>
      <c r="DY17" s="1274"/>
      <c r="DZ17" s="1274"/>
      <c r="EA17" s="1274"/>
      <c r="EB17" s="1274"/>
      <c r="EC17" s="1274"/>
      <c r="ED17" s="1274"/>
      <c r="EE17" s="1274"/>
      <c r="EF17" s="1274"/>
      <c r="EG17" s="1274"/>
      <c r="EH17" s="1274"/>
      <c r="EI17" s="1274"/>
      <c r="EJ17" s="1274"/>
      <c r="EK17" s="1274"/>
      <c r="EL17" s="1274"/>
      <c r="EM17" s="1274"/>
      <c r="EN17" s="1274"/>
      <c r="EO17" s="1274"/>
      <c r="EP17" s="1274"/>
      <c r="EQ17" s="1274"/>
      <c r="ER17" s="1274"/>
      <c r="ES17" s="1274"/>
      <c r="ET17" s="1274"/>
      <c r="EU17" s="1274"/>
      <c r="EV17" s="1274"/>
      <c r="EW17" s="1274"/>
      <c r="EX17" s="1274"/>
      <c r="EY17" s="1274"/>
      <c r="EZ17" s="1274"/>
      <c r="FA17" s="1274"/>
      <c r="FB17" s="1274"/>
      <c r="FC17" s="1274"/>
      <c r="FD17" s="1274"/>
      <c r="FE17" s="1274"/>
      <c r="FF17" s="1274"/>
      <c r="FG17" s="1275"/>
    </row>
    <row r="18" spans="1:163" s="665" customFormat="1">
      <c r="A18" s="1183">
        <v>1</v>
      </c>
      <c r="B18" s="1183"/>
      <c r="C18" s="1183"/>
      <c r="D18" s="1183"/>
      <c r="E18" s="1183"/>
      <c r="F18" s="1183"/>
      <c r="G18" s="1183"/>
      <c r="H18" s="1183"/>
      <c r="I18" s="1183"/>
      <c r="J18" s="1183"/>
      <c r="K18" s="1183"/>
      <c r="L18" s="1276" t="s">
        <v>656</v>
      </c>
      <c r="M18" s="1277"/>
      <c r="N18" s="1273" t="s">
        <v>997</v>
      </c>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1278"/>
      <c r="DG18" s="1278"/>
      <c r="DH18" s="1278"/>
      <c r="DI18" s="1278"/>
      <c r="DJ18" s="1278"/>
      <c r="DK18" s="1278"/>
      <c r="DL18" s="1278"/>
      <c r="DM18" s="1278"/>
      <c r="DN18" s="1278"/>
      <c r="DO18" s="1278"/>
      <c r="DP18" s="1278"/>
      <c r="DQ18" s="1278"/>
      <c r="DR18" s="1278"/>
      <c r="DS18" s="1278"/>
      <c r="DT18" s="1278"/>
      <c r="DU18" s="1278"/>
      <c r="DV18" s="1278"/>
      <c r="DW18" s="1278"/>
      <c r="DX18" s="1278"/>
      <c r="DY18" s="1278"/>
      <c r="DZ18" s="1278"/>
      <c r="EA18" s="1278"/>
      <c r="EB18" s="1278"/>
      <c r="EC18" s="1278"/>
      <c r="ED18" s="1278"/>
      <c r="EE18" s="1278"/>
      <c r="EF18" s="1278"/>
      <c r="EG18" s="1278"/>
      <c r="EH18" s="1278"/>
      <c r="EI18" s="1278"/>
      <c r="EJ18" s="1278"/>
      <c r="EK18" s="1278"/>
      <c r="EL18" s="1278"/>
      <c r="EM18" s="1278"/>
      <c r="EN18" s="1278"/>
      <c r="EO18" s="1278"/>
      <c r="EP18" s="1278"/>
      <c r="EQ18" s="1278"/>
      <c r="ER18" s="1278"/>
      <c r="ES18" s="1278"/>
      <c r="ET18" s="1278"/>
      <c r="EU18" s="1278"/>
      <c r="EV18" s="1278"/>
      <c r="EW18" s="1278"/>
      <c r="EX18" s="1278"/>
      <c r="EY18" s="1278"/>
      <c r="EZ18" s="1278"/>
      <c r="FA18" s="1278"/>
      <c r="FB18" s="1278"/>
      <c r="FC18" s="1278"/>
      <c r="FD18" s="1278"/>
      <c r="FE18" s="1278"/>
      <c r="FF18" s="1278"/>
      <c r="FG18" s="1279"/>
    </row>
    <row r="19" spans="1:163" s="665" customFormat="1">
      <c r="A19" s="1183">
        <v>1</v>
      </c>
      <c r="B19" s="1183"/>
      <c r="C19" s="1183"/>
      <c r="D19" s="1183"/>
      <c r="E19" s="1183"/>
      <c r="F19" s="1183"/>
      <c r="G19" s="1183"/>
      <c r="H19" s="1183"/>
      <c r="I19" s="1183"/>
      <c r="J19" s="1183"/>
      <c r="K19" s="1183"/>
      <c r="L19" s="1276" t="s">
        <v>657</v>
      </c>
      <c r="M19" s="1277"/>
      <c r="N19" s="1273" t="s">
        <v>1097</v>
      </c>
      <c r="O19" s="1278"/>
      <c r="P19" s="1278"/>
      <c r="Q19" s="1278"/>
      <c r="R19" s="1278"/>
      <c r="S19" s="1278"/>
      <c r="T19" s="1278"/>
      <c r="U19" s="1278"/>
      <c r="V19" s="1278"/>
      <c r="W19" s="1278"/>
      <c r="X19" s="1278"/>
      <c r="Y19" s="1278"/>
      <c r="Z19" s="1278"/>
      <c r="AA19" s="1278"/>
      <c r="AB19" s="1278"/>
      <c r="AC19" s="1278"/>
      <c r="AD19" s="1278"/>
      <c r="AE19" s="1278"/>
      <c r="AF19" s="1278"/>
      <c r="AG19" s="1278"/>
      <c r="AH19" s="1278"/>
      <c r="AI19" s="1278"/>
      <c r="AJ19" s="1278"/>
      <c r="AK19" s="1278"/>
      <c r="AL19" s="1278"/>
      <c r="AM19" s="1278"/>
      <c r="AN19" s="1278"/>
      <c r="AO19" s="1278"/>
      <c r="AP19" s="1278"/>
      <c r="AQ19" s="1278"/>
      <c r="AR19" s="1278"/>
      <c r="AS19" s="1278"/>
      <c r="AT19" s="1278"/>
      <c r="AU19" s="1278"/>
      <c r="AV19" s="1278"/>
      <c r="AW19" s="1278"/>
      <c r="AX19" s="1278"/>
      <c r="AY19" s="1278"/>
      <c r="AZ19" s="1278"/>
      <c r="BA19" s="1278"/>
      <c r="BB19" s="1278"/>
      <c r="BC19" s="1278"/>
      <c r="BD19" s="1278"/>
      <c r="BE19" s="1278"/>
      <c r="BF19" s="1278"/>
      <c r="BG19" s="1278"/>
      <c r="BH19" s="1278"/>
      <c r="BI19" s="1278"/>
      <c r="BJ19" s="1278"/>
      <c r="BK19" s="1278"/>
      <c r="BL19" s="1278"/>
      <c r="BM19" s="1278"/>
      <c r="BN19" s="1278"/>
      <c r="BO19" s="1278"/>
      <c r="BP19" s="1278"/>
      <c r="BQ19" s="1278"/>
      <c r="BR19" s="1278"/>
      <c r="BS19" s="1278"/>
      <c r="BT19" s="1278"/>
      <c r="BU19" s="1278"/>
      <c r="BV19" s="1278"/>
      <c r="BW19" s="1278"/>
      <c r="BX19" s="1278"/>
      <c r="BY19" s="1278"/>
      <c r="BZ19" s="1278"/>
      <c r="CA19" s="1278"/>
      <c r="CB19" s="1278"/>
      <c r="CC19" s="1278"/>
      <c r="CD19" s="1278"/>
      <c r="CE19" s="1278"/>
      <c r="CF19" s="1278"/>
      <c r="CG19" s="1278"/>
      <c r="CH19" s="1278"/>
      <c r="CI19" s="1278"/>
      <c r="CJ19" s="1278"/>
      <c r="CK19" s="1278"/>
      <c r="CL19" s="1278"/>
      <c r="CM19" s="1278"/>
      <c r="CN19" s="1278"/>
      <c r="CO19" s="1278"/>
      <c r="CP19" s="1278"/>
      <c r="CQ19" s="1278"/>
      <c r="CR19" s="1278"/>
      <c r="CS19" s="1278"/>
      <c r="CT19" s="1278"/>
      <c r="CU19" s="1278"/>
      <c r="CV19" s="1278"/>
      <c r="CW19" s="1278"/>
      <c r="CX19" s="1278"/>
      <c r="CY19" s="1278"/>
      <c r="CZ19" s="1278"/>
      <c r="DA19" s="1278"/>
      <c r="DB19" s="1278"/>
      <c r="DC19" s="1278"/>
      <c r="DD19" s="1278"/>
      <c r="DE19" s="1278"/>
      <c r="DF19" s="1278"/>
      <c r="DG19" s="1278"/>
      <c r="DH19" s="1278"/>
      <c r="DI19" s="1278"/>
      <c r="DJ19" s="1278"/>
      <c r="DK19" s="1278"/>
      <c r="DL19" s="1278"/>
      <c r="DM19" s="1278"/>
      <c r="DN19" s="1278"/>
      <c r="DO19" s="1278"/>
      <c r="DP19" s="1278"/>
      <c r="DQ19" s="1278"/>
      <c r="DR19" s="1278"/>
      <c r="DS19" s="1278"/>
      <c r="DT19" s="1278"/>
      <c r="DU19" s="1278"/>
      <c r="DV19" s="1278"/>
      <c r="DW19" s="1278"/>
      <c r="DX19" s="1278"/>
      <c r="DY19" s="1278"/>
      <c r="DZ19" s="1278"/>
      <c r="EA19" s="1278"/>
      <c r="EB19" s="1278"/>
      <c r="EC19" s="1278"/>
      <c r="ED19" s="1278"/>
      <c r="EE19" s="1278"/>
      <c r="EF19" s="1278"/>
      <c r="EG19" s="1278"/>
      <c r="EH19" s="1278"/>
      <c r="EI19" s="1278"/>
      <c r="EJ19" s="1278"/>
      <c r="EK19" s="1278"/>
      <c r="EL19" s="1278"/>
      <c r="EM19" s="1278"/>
      <c r="EN19" s="1278"/>
      <c r="EO19" s="1278"/>
      <c r="EP19" s="1278"/>
      <c r="EQ19" s="1278"/>
      <c r="ER19" s="1278"/>
      <c r="ES19" s="1278"/>
      <c r="ET19" s="1278"/>
      <c r="EU19" s="1278"/>
      <c r="EV19" s="1278"/>
      <c r="EW19" s="1278"/>
      <c r="EX19" s="1278"/>
      <c r="EY19" s="1278"/>
      <c r="EZ19" s="1278"/>
      <c r="FA19" s="1278"/>
      <c r="FB19" s="1278"/>
      <c r="FC19" s="1278"/>
      <c r="FD19" s="1278"/>
      <c r="FE19" s="1278"/>
      <c r="FF19" s="1278"/>
      <c r="FG19" s="1279"/>
    </row>
    <row r="20" spans="1:163" s="665" customFormat="1">
      <c r="A20" s="1183">
        <v>1</v>
      </c>
      <c r="B20" s="1183"/>
      <c r="C20" s="1183"/>
      <c r="D20" s="1183"/>
      <c r="E20" s="1183"/>
      <c r="F20" s="1183"/>
      <c r="G20" s="1183"/>
      <c r="H20" s="1183"/>
      <c r="I20" s="1183"/>
      <c r="J20" s="1183"/>
      <c r="K20" s="1183"/>
      <c r="L20" s="1276" t="s">
        <v>263</v>
      </c>
      <c r="M20" s="1277"/>
      <c r="N20" s="1273">
        <v>0</v>
      </c>
      <c r="O20" s="1278"/>
      <c r="P20" s="1278"/>
      <c r="Q20" s="1278"/>
      <c r="R20" s="1278"/>
      <c r="S20" s="1278"/>
      <c r="T20" s="1278"/>
      <c r="U20" s="1278"/>
      <c r="V20" s="1278"/>
      <c r="W20" s="1278"/>
      <c r="X20" s="1278"/>
      <c r="Y20" s="1278"/>
      <c r="Z20" s="1278"/>
      <c r="AA20" s="1278"/>
      <c r="AB20" s="1278"/>
      <c r="AC20" s="1278"/>
      <c r="AD20" s="1278"/>
      <c r="AE20" s="1278"/>
      <c r="AF20" s="1278"/>
      <c r="AG20" s="1278"/>
      <c r="AH20" s="1278"/>
      <c r="AI20" s="1278"/>
      <c r="AJ20" s="1278"/>
      <c r="AK20" s="1278"/>
      <c r="AL20" s="1278"/>
      <c r="AM20" s="1278"/>
      <c r="AN20" s="1278"/>
      <c r="AO20" s="1278"/>
      <c r="AP20" s="1278"/>
      <c r="AQ20" s="1278"/>
      <c r="AR20" s="1278"/>
      <c r="AS20" s="1278"/>
      <c r="AT20" s="1278"/>
      <c r="AU20" s="1278"/>
      <c r="AV20" s="1278"/>
      <c r="AW20" s="1278"/>
      <c r="AX20" s="1278"/>
      <c r="AY20" s="1278"/>
      <c r="AZ20" s="1278"/>
      <c r="BA20" s="1278"/>
      <c r="BB20" s="1278"/>
      <c r="BC20" s="1278"/>
      <c r="BD20" s="1278"/>
      <c r="BE20" s="1278"/>
      <c r="BF20" s="1278"/>
      <c r="BG20" s="1278"/>
      <c r="BH20" s="1278"/>
      <c r="BI20" s="1278"/>
      <c r="BJ20" s="1278"/>
      <c r="BK20" s="1278"/>
      <c r="BL20" s="1278"/>
      <c r="BM20" s="1278"/>
      <c r="BN20" s="1278"/>
      <c r="BO20" s="1278"/>
      <c r="BP20" s="1278"/>
      <c r="BQ20" s="1278"/>
      <c r="BR20" s="1278"/>
      <c r="BS20" s="1278"/>
      <c r="BT20" s="1278"/>
      <c r="BU20" s="1278"/>
      <c r="BV20" s="1278"/>
      <c r="BW20" s="1278"/>
      <c r="BX20" s="1278"/>
      <c r="BY20" s="1278"/>
      <c r="BZ20" s="1278"/>
      <c r="CA20" s="1278"/>
      <c r="CB20" s="1278"/>
      <c r="CC20" s="1278"/>
      <c r="CD20" s="1278"/>
      <c r="CE20" s="1278"/>
      <c r="CF20" s="1278"/>
      <c r="CG20" s="1278"/>
      <c r="CH20" s="1278"/>
      <c r="CI20" s="1278"/>
      <c r="CJ20" s="1278"/>
      <c r="CK20" s="1278"/>
      <c r="CL20" s="1278"/>
      <c r="CM20" s="1278"/>
      <c r="CN20" s="1278"/>
      <c r="CO20" s="1278"/>
      <c r="CP20" s="1278"/>
      <c r="CQ20" s="1278"/>
      <c r="CR20" s="1278"/>
      <c r="CS20" s="1278"/>
      <c r="CT20" s="1278"/>
      <c r="CU20" s="1278"/>
      <c r="CV20" s="1278"/>
      <c r="CW20" s="1278"/>
      <c r="CX20" s="1278"/>
      <c r="CY20" s="1278"/>
      <c r="CZ20" s="1278"/>
      <c r="DA20" s="1278"/>
      <c r="DB20" s="1278"/>
      <c r="DC20" s="1278"/>
      <c r="DD20" s="1278"/>
      <c r="DE20" s="1278"/>
      <c r="DF20" s="1278"/>
      <c r="DG20" s="1278"/>
      <c r="DH20" s="1278"/>
      <c r="DI20" s="1278"/>
      <c r="DJ20" s="1278"/>
      <c r="DK20" s="1278"/>
      <c r="DL20" s="1278"/>
      <c r="DM20" s="1278"/>
      <c r="DN20" s="1278"/>
      <c r="DO20" s="1278"/>
      <c r="DP20" s="1278"/>
      <c r="DQ20" s="1278"/>
      <c r="DR20" s="1278"/>
      <c r="DS20" s="1278"/>
      <c r="DT20" s="1278"/>
      <c r="DU20" s="1278"/>
      <c r="DV20" s="1278"/>
      <c r="DW20" s="1278"/>
      <c r="DX20" s="1278"/>
      <c r="DY20" s="1278"/>
      <c r="DZ20" s="1278"/>
      <c r="EA20" s="1278"/>
      <c r="EB20" s="1278"/>
      <c r="EC20" s="1278"/>
      <c r="ED20" s="1278"/>
      <c r="EE20" s="1278"/>
      <c r="EF20" s="1278"/>
      <c r="EG20" s="1278"/>
      <c r="EH20" s="1278"/>
      <c r="EI20" s="1278"/>
      <c r="EJ20" s="1278"/>
      <c r="EK20" s="1278"/>
      <c r="EL20" s="1278"/>
      <c r="EM20" s="1278"/>
      <c r="EN20" s="1278"/>
      <c r="EO20" s="1278"/>
      <c r="EP20" s="1278"/>
      <c r="EQ20" s="1278"/>
      <c r="ER20" s="1278"/>
      <c r="ES20" s="1278"/>
      <c r="ET20" s="1278"/>
      <c r="EU20" s="1278"/>
      <c r="EV20" s="1278"/>
      <c r="EW20" s="1278"/>
      <c r="EX20" s="1278"/>
      <c r="EY20" s="1278"/>
      <c r="EZ20" s="1278"/>
      <c r="FA20" s="1278"/>
      <c r="FB20" s="1278"/>
      <c r="FC20" s="1278"/>
      <c r="FD20" s="1278"/>
      <c r="FE20" s="1278"/>
      <c r="FF20" s="1278"/>
      <c r="FG20" s="1279"/>
    </row>
    <row r="21" spans="1:163" s="665" customFormat="1">
      <c r="A21" s="1183">
        <v>1</v>
      </c>
      <c r="B21" s="1183"/>
      <c r="C21" s="1183"/>
      <c r="D21" s="1183"/>
      <c r="E21" s="1183"/>
      <c r="F21" s="1183"/>
      <c r="G21" s="1183" t="b">
        <v>1</v>
      </c>
      <c r="H21" s="1183"/>
      <c r="I21" s="1183"/>
      <c r="J21" s="1183"/>
      <c r="K21" s="1183"/>
      <c r="L21" s="1280" t="s">
        <v>658</v>
      </c>
      <c r="M21" s="1281"/>
      <c r="N21" s="1282"/>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3"/>
      <c r="AX21" s="1282"/>
      <c r="AY21" s="1282"/>
      <c r="AZ21" s="1283"/>
      <c r="BA21" s="1282"/>
      <c r="BB21" s="1282"/>
      <c r="BC21" s="1283"/>
      <c r="BD21" s="1282"/>
      <c r="BE21" s="1282"/>
      <c r="BF21" s="1283"/>
      <c r="BG21" s="1282"/>
      <c r="BH21" s="1282"/>
      <c r="BI21" s="1283"/>
      <c r="BJ21" s="1282"/>
      <c r="BK21" s="1282"/>
      <c r="BL21" s="1283"/>
      <c r="BM21" s="1282"/>
      <c r="BN21" s="1282"/>
      <c r="BO21" s="1283"/>
      <c r="BP21" s="1282"/>
      <c r="BQ21" s="1282"/>
      <c r="BR21" s="1283"/>
      <c r="BS21" s="1282"/>
      <c r="BT21" s="1282"/>
      <c r="BU21" s="1283"/>
      <c r="BV21" s="1282"/>
      <c r="BW21" s="1282"/>
      <c r="BX21" s="1283"/>
      <c r="BY21" s="1282"/>
      <c r="BZ21" s="1282"/>
      <c r="CA21" s="1283"/>
      <c r="CB21" s="1282"/>
      <c r="CC21" s="1282"/>
      <c r="CD21" s="1283"/>
      <c r="CE21" s="1282"/>
      <c r="CF21" s="1282"/>
      <c r="CG21" s="1283"/>
      <c r="CH21" s="1282"/>
      <c r="CI21" s="1282"/>
      <c r="CJ21" s="1283"/>
      <c r="CK21" s="1282"/>
      <c r="CL21" s="1282"/>
      <c r="CM21" s="1283"/>
      <c r="CN21" s="1282"/>
      <c r="CO21" s="1282"/>
      <c r="CP21" s="1283"/>
      <c r="CQ21" s="1282"/>
      <c r="CR21" s="1282"/>
      <c r="CS21" s="1283"/>
      <c r="CT21" s="1282"/>
      <c r="CU21" s="1282"/>
      <c r="CV21" s="1283"/>
      <c r="CW21" s="1282"/>
      <c r="CX21" s="1282"/>
      <c r="CY21" s="1283"/>
      <c r="CZ21" s="1282"/>
      <c r="DA21" s="1282"/>
      <c r="DB21" s="1283"/>
      <c r="DC21" s="1282"/>
      <c r="DD21" s="1282"/>
      <c r="DE21" s="1283"/>
      <c r="DF21" s="1282"/>
      <c r="DG21" s="1282"/>
      <c r="DH21" s="1283"/>
      <c r="DI21" s="1282"/>
      <c r="DJ21" s="1282"/>
      <c r="DK21" s="1283"/>
      <c r="DL21" s="1282"/>
      <c r="DM21" s="1282"/>
      <c r="DN21" s="1283"/>
      <c r="DO21" s="1282"/>
      <c r="DP21" s="1282"/>
      <c r="DQ21" s="1283"/>
      <c r="DR21" s="1282"/>
      <c r="DS21" s="1282"/>
      <c r="DT21" s="1283"/>
      <c r="DU21" s="1282"/>
      <c r="DV21" s="1282"/>
      <c r="DW21" s="1283"/>
      <c r="DX21" s="1282"/>
      <c r="DY21" s="1282"/>
      <c r="DZ21" s="1283"/>
      <c r="EA21" s="1282"/>
      <c r="EB21" s="1282"/>
      <c r="EC21" s="1283"/>
      <c r="ED21" s="1282"/>
      <c r="EE21" s="1282"/>
      <c r="EF21" s="1283"/>
      <c r="EG21" s="1282"/>
      <c r="EH21" s="1282"/>
      <c r="EI21" s="1283"/>
      <c r="EJ21" s="1282"/>
      <c r="EK21" s="1282"/>
      <c r="EL21" s="1283"/>
      <c r="EM21" s="1282"/>
      <c r="EN21" s="1282"/>
      <c r="EO21" s="1283"/>
      <c r="EP21" s="1282"/>
      <c r="EQ21" s="1282"/>
      <c r="ER21" s="1283"/>
      <c r="ES21" s="1282"/>
      <c r="ET21" s="1282"/>
      <c r="EU21" s="1283"/>
      <c r="EV21" s="1282"/>
      <c r="EW21" s="1282"/>
      <c r="EX21" s="1283"/>
      <c r="EY21" s="1282"/>
      <c r="EZ21" s="1282"/>
      <c r="FA21" s="1283"/>
      <c r="FB21" s="1282"/>
      <c r="FC21" s="1282"/>
      <c r="FD21" s="1283"/>
      <c r="FE21" s="1282"/>
      <c r="FF21" s="1282"/>
      <c r="FG21" s="1283"/>
    </row>
    <row r="22" spans="1:163" s="354" customFormat="1">
      <c r="A22" s="1183">
        <v>1</v>
      </c>
      <c r="B22" s="1183" t="s">
        <v>1167</v>
      </c>
      <c r="C22" s="1183" t="s">
        <v>1491</v>
      </c>
      <c r="D22" s="1183" t="s">
        <v>1718</v>
      </c>
      <c r="E22" s="1284"/>
      <c r="F22" s="1284"/>
      <c r="G22" s="1183" t="b">
        <v>1</v>
      </c>
      <c r="H22" s="1284"/>
      <c r="I22" s="1284"/>
      <c r="J22" s="1284"/>
      <c r="K22" s="1284"/>
      <c r="L22" s="1285" t="s">
        <v>1105</v>
      </c>
      <c r="M22" s="1286" t="s">
        <v>652</v>
      </c>
      <c r="N22" s="1287">
        <v>79.599999999999994</v>
      </c>
      <c r="O22" s="1287">
        <v>35.18</v>
      </c>
      <c r="P22" s="1288">
        <v>-55.804020100502505</v>
      </c>
      <c r="Q22" s="1287">
        <v>79.599999999999994</v>
      </c>
      <c r="R22" s="1287">
        <v>38.321666666666665</v>
      </c>
      <c r="S22" s="1288">
        <v>-51.857202680067005</v>
      </c>
      <c r="T22" s="1287">
        <v>-18.249999999999989</v>
      </c>
      <c r="U22" s="1287">
        <v>41.59317466666667</v>
      </c>
      <c r="V22" s="1288">
        <v>-327.90780639269423</v>
      </c>
      <c r="W22" s="1287">
        <v>79.599999999999994</v>
      </c>
      <c r="X22" s="1287">
        <v>42.573555970133334</v>
      </c>
      <c r="Y22" s="1288">
        <v>-46.515633203350077</v>
      </c>
      <c r="Z22" s="1287">
        <v>-18.249999999999989</v>
      </c>
      <c r="AA22" s="1287">
        <v>42.602276560182624</v>
      </c>
      <c r="AB22" s="1288">
        <v>-333.43713183661725</v>
      </c>
      <c r="AC22" s="1287">
        <v>0</v>
      </c>
      <c r="AD22" s="1287">
        <v>0</v>
      </c>
      <c r="AE22" s="1288">
        <v>0</v>
      </c>
      <c r="AF22" s="1287">
        <v>0</v>
      </c>
      <c r="AG22" s="1287">
        <v>0</v>
      </c>
      <c r="AH22" s="1288">
        <v>0</v>
      </c>
      <c r="AI22" s="1287">
        <v>0</v>
      </c>
      <c r="AJ22" s="1287">
        <v>0</v>
      </c>
      <c r="AK22" s="1288">
        <v>0</v>
      </c>
      <c r="AL22" s="1287">
        <v>0</v>
      </c>
      <c r="AM22" s="1287">
        <v>0</v>
      </c>
      <c r="AN22" s="1288">
        <v>0</v>
      </c>
      <c r="AO22" s="1287">
        <v>0</v>
      </c>
      <c r="AP22" s="1287">
        <v>0</v>
      </c>
      <c r="AQ22" s="1288">
        <v>0</v>
      </c>
      <c r="AR22" s="1287"/>
      <c r="AS22" s="1287"/>
      <c r="AT22" s="1288">
        <v>0</v>
      </c>
      <c r="AU22" s="1287"/>
      <c r="AV22" s="1287"/>
      <c r="AW22" s="1288">
        <v>0</v>
      </c>
      <c r="AX22" s="1287"/>
      <c r="AY22" s="1287"/>
      <c r="AZ22" s="1288">
        <v>0</v>
      </c>
      <c r="BA22" s="1287"/>
      <c r="BB22" s="1287"/>
      <c r="BC22" s="1288">
        <v>0</v>
      </c>
      <c r="BD22" s="1287"/>
      <c r="BE22" s="1287"/>
      <c r="BF22" s="1288">
        <v>0</v>
      </c>
      <c r="BG22" s="1287"/>
      <c r="BH22" s="1287"/>
      <c r="BI22" s="1288">
        <v>0</v>
      </c>
      <c r="BJ22" s="1287"/>
      <c r="BK22" s="1287"/>
      <c r="BL22" s="1288">
        <v>0</v>
      </c>
      <c r="BM22" s="1287"/>
      <c r="BN22" s="1287"/>
      <c r="BO22" s="1288">
        <v>0</v>
      </c>
      <c r="BP22" s="1287"/>
      <c r="BQ22" s="1287"/>
      <c r="BR22" s="1288">
        <v>0</v>
      </c>
      <c r="BS22" s="1287"/>
      <c r="BT22" s="1287"/>
      <c r="BU22" s="1288">
        <v>0</v>
      </c>
      <c r="BV22" s="1287"/>
      <c r="BW22" s="1287"/>
      <c r="BX22" s="1288">
        <v>0</v>
      </c>
      <c r="BY22" s="1287"/>
      <c r="BZ22" s="1287"/>
      <c r="CA22" s="1288">
        <v>0</v>
      </c>
      <c r="CB22" s="1287"/>
      <c r="CC22" s="1287"/>
      <c r="CD22" s="1288">
        <v>0</v>
      </c>
      <c r="CE22" s="1287"/>
      <c r="CF22" s="1287"/>
      <c r="CG22" s="1288">
        <v>0</v>
      </c>
      <c r="CH22" s="1287"/>
      <c r="CI22" s="1287"/>
      <c r="CJ22" s="1288">
        <v>0</v>
      </c>
      <c r="CK22" s="1287"/>
      <c r="CL22" s="1287"/>
      <c r="CM22" s="1288">
        <v>0</v>
      </c>
      <c r="CN22" s="1287"/>
      <c r="CO22" s="1287"/>
      <c r="CP22" s="1288">
        <v>0</v>
      </c>
      <c r="CQ22" s="1287"/>
      <c r="CR22" s="1287"/>
      <c r="CS22" s="1288">
        <v>0</v>
      </c>
      <c r="CT22" s="1287"/>
      <c r="CU22" s="1287"/>
      <c r="CV22" s="1288">
        <v>0</v>
      </c>
      <c r="CW22" s="1287"/>
      <c r="CX22" s="1287"/>
      <c r="CY22" s="1288">
        <v>0</v>
      </c>
      <c r="CZ22" s="1287"/>
      <c r="DA22" s="1287"/>
      <c r="DB22" s="1288">
        <v>0</v>
      </c>
      <c r="DC22" s="1287"/>
      <c r="DD22" s="1287"/>
      <c r="DE22" s="1288">
        <v>0</v>
      </c>
      <c r="DF22" s="1287"/>
      <c r="DG22" s="1287"/>
      <c r="DH22" s="1288">
        <v>0</v>
      </c>
      <c r="DI22" s="1287"/>
      <c r="DJ22" s="1287"/>
      <c r="DK22" s="1288">
        <v>0</v>
      </c>
      <c r="DL22" s="1287"/>
      <c r="DM22" s="1287"/>
      <c r="DN22" s="1288">
        <v>0</v>
      </c>
      <c r="DO22" s="1287"/>
      <c r="DP22" s="1287"/>
      <c r="DQ22" s="1288">
        <v>0</v>
      </c>
      <c r="DR22" s="1287"/>
      <c r="DS22" s="1287"/>
      <c r="DT22" s="1288">
        <v>0</v>
      </c>
      <c r="DU22" s="1287"/>
      <c r="DV22" s="1287"/>
      <c r="DW22" s="1288">
        <v>0</v>
      </c>
      <c r="DX22" s="1287"/>
      <c r="DY22" s="1287"/>
      <c r="DZ22" s="1288">
        <v>0</v>
      </c>
      <c r="EA22" s="1287"/>
      <c r="EB22" s="1287"/>
      <c r="EC22" s="1288">
        <v>0</v>
      </c>
      <c r="ED22" s="1287"/>
      <c r="EE22" s="1287"/>
      <c r="EF22" s="1288">
        <v>0</v>
      </c>
      <c r="EG22" s="1287"/>
      <c r="EH22" s="1287"/>
      <c r="EI22" s="1288">
        <v>0</v>
      </c>
      <c r="EJ22" s="1287"/>
      <c r="EK22" s="1287"/>
      <c r="EL22" s="1288">
        <v>0</v>
      </c>
      <c r="EM22" s="1287"/>
      <c r="EN22" s="1287"/>
      <c r="EO22" s="1288">
        <v>0</v>
      </c>
      <c r="EP22" s="1287"/>
      <c r="EQ22" s="1287"/>
      <c r="ER22" s="1288">
        <v>0</v>
      </c>
      <c r="ES22" s="1287"/>
      <c r="ET22" s="1287"/>
      <c r="EU22" s="1288">
        <v>0</v>
      </c>
      <c r="EV22" s="1287"/>
      <c r="EW22" s="1287"/>
      <c r="EX22" s="1288">
        <v>0</v>
      </c>
      <c r="EY22" s="1287"/>
      <c r="EZ22" s="1287"/>
      <c r="FA22" s="1288">
        <v>0</v>
      </c>
      <c r="FB22" s="1287"/>
      <c r="FC22" s="1287"/>
      <c r="FD22" s="1288">
        <v>0</v>
      </c>
      <c r="FE22" s="1287"/>
      <c r="FF22" s="1287"/>
      <c r="FG22" s="1288">
        <v>0</v>
      </c>
    </row>
    <row r="23" spans="1:163" s="354" customFormat="1">
      <c r="A23" s="1183">
        <v>1</v>
      </c>
      <c r="B23" s="1183" t="s">
        <v>1168</v>
      </c>
      <c r="C23" s="1183" t="s">
        <v>1491</v>
      </c>
      <c r="D23" s="1183" t="s">
        <v>1719</v>
      </c>
      <c r="E23" s="1284"/>
      <c r="F23" s="1284"/>
      <c r="G23" s="1183" t="b">
        <v>1</v>
      </c>
      <c r="H23" s="1284"/>
      <c r="I23" s="1284"/>
      <c r="J23" s="1284"/>
      <c r="K23" s="1284"/>
      <c r="L23" s="1285" t="s">
        <v>1106</v>
      </c>
      <c r="M23" s="1286" t="s">
        <v>652</v>
      </c>
      <c r="N23" s="1287">
        <v>79.599999999999994</v>
      </c>
      <c r="O23" s="1287">
        <v>38.321666666666665</v>
      </c>
      <c r="P23" s="1288">
        <v>-51.857202680067005</v>
      </c>
      <c r="Q23" s="1287">
        <v>-18.249999999999989</v>
      </c>
      <c r="R23" s="1287">
        <v>41.59317466666667</v>
      </c>
      <c r="S23" s="1288">
        <v>-327.90780639269423</v>
      </c>
      <c r="T23" s="1287">
        <v>79.599999999999994</v>
      </c>
      <c r="U23" s="1287">
        <v>42.573555970133334</v>
      </c>
      <c r="V23" s="1288">
        <v>-46.515633203350077</v>
      </c>
      <c r="W23" s="1287">
        <v>-18.249999999999989</v>
      </c>
      <c r="X23" s="1287">
        <v>42.602276560182624</v>
      </c>
      <c r="Y23" s="1288">
        <v>-333.43713183661725</v>
      </c>
      <c r="Z23" s="1287">
        <v>79.599999999999994</v>
      </c>
      <c r="AA23" s="1287">
        <v>43.676731279697357</v>
      </c>
      <c r="AB23" s="1288">
        <v>-45.129734573244527</v>
      </c>
      <c r="AC23" s="1287">
        <v>58.383333333333333</v>
      </c>
      <c r="AD23" s="1287">
        <v>0</v>
      </c>
      <c r="AE23" s="1288">
        <v>-100</v>
      </c>
      <c r="AF23" s="1287">
        <v>58.383333333333333</v>
      </c>
      <c r="AG23" s="1287">
        <v>0</v>
      </c>
      <c r="AH23" s="1288">
        <v>-100</v>
      </c>
      <c r="AI23" s="1287">
        <v>58.383333333333333</v>
      </c>
      <c r="AJ23" s="1287">
        <v>0</v>
      </c>
      <c r="AK23" s="1288">
        <v>-100</v>
      </c>
      <c r="AL23" s="1287">
        <v>58.383333333333333</v>
      </c>
      <c r="AM23" s="1287">
        <v>0</v>
      </c>
      <c r="AN23" s="1288">
        <v>-100</v>
      </c>
      <c r="AO23" s="1287">
        <v>58.383333333333333</v>
      </c>
      <c r="AP23" s="1287">
        <v>0</v>
      </c>
      <c r="AQ23" s="1288">
        <v>-100</v>
      </c>
      <c r="AR23" s="1287"/>
      <c r="AS23" s="1287"/>
      <c r="AT23" s="1288">
        <v>0</v>
      </c>
      <c r="AU23" s="1287"/>
      <c r="AV23" s="1287"/>
      <c r="AW23" s="1288">
        <v>0</v>
      </c>
      <c r="AX23" s="1287"/>
      <c r="AY23" s="1287"/>
      <c r="AZ23" s="1288">
        <v>0</v>
      </c>
      <c r="BA23" s="1287"/>
      <c r="BB23" s="1287"/>
      <c r="BC23" s="1288">
        <v>0</v>
      </c>
      <c r="BD23" s="1287"/>
      <c r="BE23" s="1287"/>
      <c r="BF23" s="1288">
        <v>0</v>
      </c>
      <c r="BG23" s="1287"/>
      <c r="BH23" s="1287"/>
      <c r="BI23" s="1288">
        <v>0</v>
      </c>
      <c r="BJ23" s="1287"/>
      <c r="BK23" s="1287"/>
      <c r="BL23" s="1288">
        <v>0</v>
      </c>
      <c r="BM23" s="1287"/>
      <c r="BN23" s="1287"/>
      <c r="BO23" s="1288">
        <v>0</v>
      </c>
      <c r="BP23" s="1287"/>
      <c r="BQ23" s="1287"/>
      <c r="BR23" s="1288">
        <v>0</v>
      </c>
      <c r="BS23" s="1287"/>
      <c r="BT23" s="1287"/>
      <c r="BU23" s="1288">
        <v>0</v>
      </c>
      <c r="BV23" s="1287"/>
      <c r="BW23" s="1287"/>
      <c r="BX23" s="1288">
        <v>0</v>
      </c>
      <c r="BY23" s="1287"/>
      <c r="BZ23" s="1287"/>
      <c r="CA23" s="1288">
        <v>0</v>
      </c>
      <c r="CB23" s="1287"/>
      <c r="CC23" s="1287"/>
      <c r="CD23" s="1288">
        <v>0</v>
      </c>
      <c r="CE23" s="1287"/>
      <c r="CF23" s="1287"/>
      <c r="CG23" s="1288">
        <v>0</v>
      </c>
      <c r="CH23" s="1287"/>
      <c r="CI23" s="1287"/>
      <c r="CJ23" s="1288">
        <v>0</v>
      </c>
      <c r="CK23" s="1287"/>
      <c r="CL23" s="1287"/>
      <c r="CM23" s="1288">
        <v>0</v>
      </c>
      <c r="CN23" s="1287"/>
      <c r="CO23" s="1287"/>
      <c r="CP23" s="1288">
        <v>0</v>
      </c>
      <c r="CQ23" s="1287"/>
      <c r="CR23" s="1287"/>
      <c r="CS23" s="1288">
        <v>0</v>
      </c>
      <c r="CT23" s="1287"/>
      <c r="CU23" s="1287"/>
      <c r="CV23" s="1288">
        <v>0</v>
      </c>
      <c r="CW23" s="1287"/>
      <c r="CX23" s="1287"/>
      <c r="CY23" s="1288">
        <v>0</v>
      </c>
      <c r="CZ23" s="1287"/>
      <c r="DA23" s="1287"/>
      <c r="DB23" s="1288">
        <v>0</v>
      </c>
      <c r="DC23" s="1287"/>
      <c r="DD23" s="1287"/>
      <c r="DE23" s="1288">
        <v>0</v>
      </c>
      <c r="DF23" s="1287"/>
      <c r="DG23" s="1287"/>
      <c r="DH23" s="1288">
        <v>0</v>
      </c>
      <c r="DI23" s="1287"/>
      <c r="DJ23" s="1287"/>
      <c r="DK23" s="1288">
        <v>0</v>
      </c>
      <c r="DL23" s="1287"/>
      <c r="DM23" s="1287"/>
      <c r="DN23" s="1288">
        <v>0</v>
      </c>
      <c r="DO23" s="1287"/>
      <c r="DP23" s="1287"/>
      <c r="DQ23" s="1288">
        <v>0</v>
      </c>
      <c r="DR23" s="1287"/>
      <c r="DS23" s="1287"/>
      <c r="DT23" s="1288">
        <v>0</v>
      </c>
      <c r="DU23" s="1287"/>
      <c r="DV23" s="1287"/>
      <c r="DW23" s="1288">
        <v>0</v>
      </c>
      <c r="DX23" s="1287"/>
      <c r="DY23" s="1287"/>
      <c r="DZ23" s="1288">
        <v>0</v>
      </c>
      <c r="EA23" s="1287"/>
      <c r="EB23" s="1287"/>
      <c r="EC23" s="1288">
        <v>0</v>
      </c>
      <c r="ED23" s="1287"/>
      <c r="EE23" s="1287"/>
      <c r="EF23" s="1288">
        <v>0</v>
      </c>
      <c r="EG23" s="1287"/>
      <c r="EH23" s="1287"/>
      <c r="EI23" s="1288">
        <v>0</v>
      </c>
      <c r="EJ23" s="1287"/>
      <c r="EK23" s="1287"/>
      <c r="EL23" s="1288">
        <v>0</v>
      </c>
      <c r="EM23" s="1287"/>
      <c r="EN23" s="1287"/>
      <c r="EO23" s="1288">
        <v>0</v>
      </c>
      <c r="EP23" s="1287"/>
      <c r="EQ23" s="1287"/>
      <c r="ER23" s="1288">
        <v>0</v>
      </c>
      <c r="ES23" s="1287"/>
      <c r="ET23" s="1287"/>
      <c r="EU23" s="1288">
        <v>0</v>
      </c>
      <c r="EV23" s="1287"/>
      <c r="EW23" s="1287"/>
      <c r="EX23" s="1288">
        <v>0</v>
      </c>
      <c r="EY23" s="1287"/>
      <c r="EZ23" s="1287"/>
      <c r="FA23" s="1288">
        <v>0</v>
      </c>
      <c r="FB23" s="1287"/>
      <c r="FC23" s="1287"/>
      <c r="FD23" s="1288">
        <v>0</v>
      </c>
      <c r="FE23" s="1287"/>
      <c r="FF23" s="1287"/>
      <c r="FG23" s="1288">
        <v>0</v>
      </c>
    </row>
    <row r="24" spans="1:163" s="665" customFormat="1">
      <c r="A24" s="1183">
        <v>1</v>
      </c>
      <c r="B24" s="1183"/>
      <c r="C24" s="1183" t="s">
        <v>1489</v>
      </c>
      <c r="D24" s="1183" t="s">
        <v>1720</v>
      </c>
      <c r="E24" s="1183"/>
      <c r="F24" s="1183"/>
      <c r="G24" s="1183" t="b">
        <v>1</v>
      </c>
      <c r="H24" s="1183"/>
      <c r="I24" s="1183"/>
      <c r="J24" s="1183"/>
      <c r="K24" s="1183"/>
      <c r="L24" s="1289" t="s">
        <v>659</v>
      </c>
      <c r="M24" s="1290" t="s">
        <v>137</v>
      </c>
      <c r="N24" s="1291">
        <v>100</v>
      </c>
      <c r="O24" s="1291">
        <v>108.93026340723897</v>
      </c>
      <c r="P24" s="1292"/>
      <c r="Q24" s="1291">
        <v>-22.927135678391945</v>
      </c>
      <c r="R24" s="1291">
        <v>108.53696690297048</v>
      </c>
      <c r="S24" s="1292"/>
      <c r="T24" s="1291">
        <v>-436.16438356164406</v>
      </c>
      <c r="U24" s="1291">
        <v>102.35707255174333</v>
      </c>
      <c r="V24" s="1292"/>
      <c r="W24" s="1291">
        <v>-22.927135678391945</v>
      </c>
      <c r="X24" s="1291">
        <v>100.06746110207341</v>
      </c>
      <c r="Y24" s="1292"/>
      <c r="Z24" s="1291">
        <v>-436.16438356164406</v>
      </c>
      <c r="AA24" s="1291">
        <v>102.52205939745235</v>
      </c>
      <c r="AB24" s="1292"/>
      <c r="AC24" s="1291">
        <v>0</v>
      </c>
      <c r="AD24" s="1291">
        <v>0</v>
      </c>
      <c r="AE24" s="1292"/>
      <c r="AF24" s="1291">
        <v>0</v>
      </c>
      <c r="AG24" s="1291">
        <v>0</v>
      </c>
      <c r="AH24" s="1292"/>
      <c r="AI24" s="1291">
        <v>0</v>
      </c>
      <c r="AJ24" s="1291">
        <v>0</v>
      </c>
      <c r="AK24" s="1292"/>
      <c r="AL24" s="1291">
        <v>0</v>
      </c>
      <c r="AM24" s="1291">
        <v>0</v>
      </c>
      <c r="AN24" s="1292"/>
      <c r="AO24" s="1291">
        <v>0</v>
      </c>
      <c r="AP24" s="1291">
        <v>0</v>
      </c>
      <c r="AQ24" s="1292"/>
      <c r="AR24" s="1291">
        <v>0</v>
      </c>
      <c r="AS24" s="1291">
        <v>0</v>
      </c>
      <c r="AT24" s="1292"/>
      <c r="AU24" s="1291">
        <v>0</v>
      </c>
      <c r="AV24" s="1291">
        <v>0</v>
      </c>
      <c r="AW24" s="1292"/>
      <c r="AX24" s="1291">
        <v>0</v>
      </c>
      <c r="AY24" s="1291">
        <v>0</v>
      </c>
      <c r="AZ24" s="1292"/>
      <c r="BA24" s="1291">
        <v>0</v>
      </c>
      <c r="BB24" s="1291">
        <v>0</v>
      </c>
      <c r="BC24" s="1292"/>
      <c r="BD24" s="1291">
        <v>0</v>
      </c>
      <c r="BE24" s="1291">
        <v>0</v>
      </c>
      <c r="BF24" s="1292"/>
      <c r="BG24" s="1291">
        <v>0</v>
      </c>
      <c r="BH24" s="1291">
        <v>0</v>
      </c>
      <c r="BI24" s="1292"/>
      <c r="BJ24" s="1291">
        <v>0</v>
      </c>
      <c r="BK24" s="1291">
        <v>0</v>
      </c>
      <c r="BL24" s="1292"/>
      <c r="BM24" s="1291">
        <v>0</v>
      </c>
      <c r="BN24" s="1291">
        <v>0</v>
      </c>
      <c r="BO24" s="1292"/>
      <c r="BP24" s="1291">
        <v>0</v>
      </c>
      <c r="BQ24" s="1291">
        <v>0</v>
      </c>
      <c r="BR24" s="1292"/>
      <c r="BS24" s="1291">
        <v>0</v>
      </c>
      <c r="BT24" s="1291">
        <v>0</v>
      </c>
      <c r="BU24" s="1292"/>
      <c r="BV24" s="1291">
        <v>0</v>
      </c>
      <c r="BW24" s="1291">
        <v>0</v>
      </c>
      <c r="BX24" s="1292"/>
      <c r="BY24" s="1291">
        <v>0</v>
      </c>
      <c r="BZ24" s="1291">
        <v>0</v>
      </c>
      <c r="CA24" s="1292"/>
      <c r="CB24" s="1291">
        <v>0</v>
      </c>
      <c r="CC24" s="1291">
        <v>0</v>
      </c>
      <c r="CD24" s="1292"/>
      <c r="CE24" s="1291">
        <v>0</v>
      </c>
      <c r="CF24" s="1291">
        <v>0</v>
      </c>
      <c r="CG24" s="1292"/>
      <c r="CH24" s="1291">
        <v>0</v>
      </c>
      <c r="CI24" s="1291">
        <v>0</v>
      </c>
      <c r="CJ24" s="1292"/>
      <c r="CK24" s="1291">
        <v>0</v>
      </c>
      <c r="CL24" s="1291">
        <v>0</v>
      </c>
      <c r="CM24" s="1292"/>
      <c r="CN24" s="1291">
        <v>0</v>
      </c>
      <c r="CO24" s="1291">
        <v>0</v>
      </c>
      <c r="CP24" s="1292"/>
      <c r="CQ24" s="1291">
        <v>0</v>
      </c>
      <c r="CR24" s="1291">
        <v>0</v>
      </c>
      <c r="CS24" s="1292"/>
      <c r="CT24" s="1291">
        <v>0</v>
      </c>
      <c r="CU24" s="1291">
        <v>0</v>
      </c>
      <c r="CV24" s="1292"/>
      <c r="CW24" s="1291">
        <v>0</v>
      </c>
      <c r="CX24" s="1291">
        <v>0</v>
      </c>
      <c r="CY24" s="1292"/>
      <c r="CZ24" s="1291">
        <v>0</v>
      </c>
      <c r="DA24" s="1291">
        <v>0</v>
      </c>
      <c r="DB24" s="1292"/>
      <c r="DC24" s="1291">
        <v>0</v>
      </c>
      <c r="DD24" s="1291">
        <v>0</v>
      </c>
      <c r="DE24" s="1292"/>
      <c r="DF24" s="1291">
        <v>0</v>
      </c>
      <c r="DG24" s="1291">
        <v>0</v>
      </c>
      <c r="DH24" s="1292"/>
      <c r="DI24" s="1291">
        <v>0</v>
      </c>
      <c r="DJ24" s="1291">
        <v>0</v>
      </c>
      <c r="DK24" s="1292"/>
      <c r="DL24" s="1291">
        <v>0</v>
      </c>
      <c r="DM24" s="1291">
        <v>0</v>
      </c>
      <c r="DN24" s="1292"/>
      <c r="DO24" s="1291">
        <v>0</v>
      </c>
      <c r="DP24" s="1291">
        <v>0</v>
      </c>
      <c r="DQ24" s="1292"/>
      <c r="DR24" s="1291">
        <v>0</v>
      </c>
      <c r="DS24" s="1291">
        <v>0</v>
      </c>
      <c r="DT24" s="1292"/>
      <c r="DU24" s="1291">
        <v>0</v>
      </c>
      <c r="DV24" s="1291">
        <v>0</v>
      </c>
      <c r="DW24" s="1292"/>
      <c r="DX24" s="1291">
        <v>0</v>
      </c>
      <c r="DY24" s="1291">
        <v>0</v>
      </c>
      <c r="DZ24" s="1292"/>
      <c r="EA24" s="1291">
        <v>0</v>
      </c>
      <c r="EB24" s="1291">
        <v>0</v>
      </c>
      <c r="EC24" s="1292"/>
      <c r="ED24" s="1291">
        <v>0</v>
      </c>
      <c r="EE24" s="1291">
        <v>0</v>
      </c>
      <c r="EF24" s="1292"/>
      <c r="EG24" s="1291">
        <v>0</v>
      </c>
      <c r="EH24" s="1291">
        <v>0</v>
      </c>
      <c r="EI24" s="1292"/>
      <c r="EJ24" s="1291">
        <v>0</v>
      </c>
      <c r="EK24" s="1291">
        <v>0</v>
      </c>
      <c r="EL24" s="1292"/>
      <c r="EM24" s="1291">
        <v>0</v>
      </c>
      <c r="EN24" s="1291">
        <v>0</v>
      </c>
      <c r="EO24" s="1292"/>
      <c r="EP24" s="1291">
        <v>0</v>
      </c>
      <c r="EQ24" s="1291">
        <v>0</v>
      </c>
      <c r="ER24" s="1292"/>
      <c r="ES24" s="1291">
        <v>0</v>
      </c>
      <c r="ET24" s="1291">
        <v>0</v>
      </c>
      <c r="EU24" s="1292"/>
      <c r="EV24" s="1291">
        <v>0</v>
      </c>
      <c r="EW24" s="1291">
        <v>0</v>
      </c>
      <c r="EX24" s="1292"/>
      <c r="EY24" s="1291">
        <v>0</v>
      </c>
      <c r="EZ24" s="1291">
        <v>0</v>
      </c>
      <c r="FA24" s="1292"/>
      <c r="FB24" s="1291">
        <v>0</v>
      </c>
      <c r="FC24" s="1291">
        <v>0</v>
      </c>
      <c r="FD24" s="1292"/>
      <c r="FE24" s="1291">
        <v>0</v>
      </c>
      <c r="FF24" s="1291">
        <v>0</v>
      </c>
      <c r="FG24" s="1292"/>
    </row>
    <row r="25" spans="1:163" s="665" customFormat="1">
      <c r="A25" s="1183">
        <v>1</v>
      </c>
      <c r="B25" s="1101" t="s">
        <v>1176</v>
      </c>
      <c r="C25" s="1183" t="s">
        <v>1490</v>
      </c>
      <c r="D25" s="1183" t="s">
        <v>1720</v>
      </c>
      <c r="E25" s="1183"/>
      <c r="F25" s="1183"/>
      <c r="G25" s="1183" t="b">
        <v>1</v>
      </c>
      <c r="H25" s="1183"/>
      <c r="I25" s="1183"/>
      <c r="J25" s="1183"/>
      <c r="K25" s="1183"/>
      <c r="L25" s="1289" t="s">
        <v>660</v>
      </c>
      <c r="M25" s="1290" t="s">
        <v>310</v>
      </c>
      <c r="N25" s="1293">
        <v>24</v>
      </c>
      <c r="O25" s="1293">
        <v>24</v>
      </c>
      <c r="P25" s="1294">
        <v>0</v>
      </c>
      <c r="Q25" s="1293">
        <v>24</v>
      </c>
      <c r="R25" s="1293">
        <v>24</v>
      </c>
      <c r="S25" s="1294">
        <v>0</v>
      </c>
      <c r="T25" s="1293">
        <v>24</v>
      </c>
      <c r="U25" s="1293">
        <v>24</v>
      </c>
      <c r="V25" s="1294">
        <v>0</v>
      </c>
      <c r="W25" s="1293">
        <v>24</v>
      </c>
      <c r="X25" s="1293">
        <v>24</v>
      </c>
      <c r="Y25" s="1294">
        <v>0</v>
      </c>
      <c r="Z25" s="1293">
        <v>24</v>
      </c>
      <c r="AA25" s="1293">
        <v>24</v>
      </c>
      <c r="AB25" s="1294">
        <v>0</v>
      </c>
      <c r="AC25" s="1293">
        <v>24</v>
      </c>
      <c r="AD25" s="1293">
        <v>0</v>
      </c>
      <c r="AE25" s="1294">
        <v>-100</v>
      </c>
      <c r="AF25" s="1293">
        <v>24</v>
      </c>
      <c r="AG25" s="1293">
        <v>0</v>
      </c>
      <c r="AH25" s="1294">
        <v>-100</v>
      </c>
      <c r="AI25" s="1293">
        <v>24</v>
      </c>
      <c r="AJ25" s="1293">
        <v>0</v>
      </c>
      <c r="AK25" s="1294">
        <v>-100</v>
      </c>
      <c r="AL25" s="1293">
        <v>24</v>
      </c>
      <c r="AM25" s="1293">
        <v>0</v>
      </c>
      <c r="AN25" s="1294">
        <v>-100</v>
      </c>
      <c r="AO25" s="1293">
        <v>24</v>
      </c>
      <c r="AP25" s="1293">
        <v>0</v>
      </c>
      <c r="AQ25" s="1294">
        <v>-100</v>
      </c>
      <c r="AR25" s="1293"/>
      <c r="AS25" s="1293"/>
      <c r="AT25" s="1294">
        <v>0</v>
      </c>
      <c r="AU25" s="1293"/>
      <c r="AV25" s="1293"/>
      <c r="AW25" s="1294">
        <v>0</v>
      </c>
      <c r="AX25" s="1293"/>
      <c r="AY25" s="1293"/>
      <c r="AZ25" s="1294">
        <v>0</v>
      </c>
      <c r="BA25" s="1293"/>
      <c r="BB25" s="1293"/>
      <c r="BC25" s="1294">
        <v>0</v>
      </c>
      <c r="BD25" s="1293"/>
      <c r="BE25" s="1293"/>
      <c r="BF25" s="1294">
        <v>0</v>
      </c>
      <c r="BG25" s="1293"/>
      <c r="BH25" s="1293"/>
      <c r="BI25" s="1294">
        <v>0</v>
      </c>
      <c r="BJ25" s="1293"/>
      <c r="BK25" s="1293"/>
      <c r="BL25" s="1294">
        <v>0</v>
      </c>
      <c r="BM25" s="1293"/>
      <c r="BN25" s="1293"/>
      <c r="BO25" s="1294">
        <v>0</v>
      </c>
      <c r="BP25" s="1293"/>
      <c r="BQ25" s="1293"/>
      <c r="BR25" s="1294">
        <v>0</v>
      </c>
      <c r="BS25" s="1293"/>
      <c r="BT25" s="1293"/>
      <c r="BU25" s="1294">
        <v>0</v>
      </c>
      <c r="BV25" s="1293"/>
      <c r="BW25" s="1293"/>
      <c r="BX25" s="1294">
        <v>0</v>
      </c>
      <c r="BY25" s="1293"/>
      <c r="BZ25" s="1293"/>
      <c r="CA25" s="1294">
        <v>0</v>
      </c>
      <c r="CB25" s="1293"/>
      <c r="CC25" s="1293"/>
      <c r="CD25" s="1294">
        <v>0</v>
      </c>
      <c r="CE25" s="1293"/>
      <c r="CF25" s="1293"/>
      <c r="CG25" s="1294">
        <v>0</v>
      </c>
      <c r="CH25" s="1293"/>
      <c r="CI25" s="1293"/>
      <c r="CJ25" s="1294">
        <v>0</v>
      </c>
      <c r="CK25" s="1293"/>
      <c r="CL25" s="1293"/>
      <c r="CM25" s="1294">
        <v>0</v>
      </c>
      <c r="CN25" s="1293"/>
      <c r="CO25" s="1293"/>
      <c r="CP25" s="1294">
        <v>0</v>
      </c>
      <c r="CQ25" s="1293"/>
      <c r="CR25" s="1293"/>
      <c r="CS25" s="1294">
        <v>0</v>
      </c>
      <c r="CT25" s="1293"/>
      <c r="CU25" s="1293"/>
      <c r="CV25" s="1294">
        <v>0</v>
      </c>
      <c r="CW25" s="1293"/>
      <c r="CX25" s="1293"/>
      <c r="CY25" s="1294">
        <v>0</v>
      </c>
      <c r="CZ25" s="1293"/>
      <c r="DA25" s="1293"/>
      <c r="DB25" s="1294">
        <v>0</v>
      </c>
      <c r="DC25" s="1293"/>
      <c r="DD25" s="1293"/>
      <c r="DE25" s="1294">
        <v>0</v>
      </c>
      <c r="DF25" s="1293"/>
      <c r="DG25" s="1293"/>
      <c r="DH25" s="1294">
        <v>0</v>
      </c>
      <c r="DI25" s="1293"/>
      <c r="DJ25" s="1293"/>
      <c r="DK25" s="1294">
        <v>0</v>
      </c>
      <c r="DL25" s="1293"/>
      <c r="DM25" s="1293"/>
      <c r="DN25" s="1294">
        <v>0</v>
      </c>
      <c r="DO25" s="1293"/>
      <c r="DP25" s="1293"/>
      <c r="DQ25" s="1294">
        <v>0</v>
      </c>
      <c r="DR25" s="1293"/>
      <c r="DS25" s="1293"/>
      <c r="DT25" s="1294">
        <v>0</v>
      </c>
      <c r="DU25" s="1293"/>
      <c r="DV25" s="1293"/>
      <c r="DW25" s="1294">
        <v>0</v>
      </c>
      <c r="DX25" s="1293"/>
      <c r="DY25" s="1293"/>
      <c r="DZ25" s="1294">
        <v>0</v>
      </c>
      <c r="EA25" s="1293"/>
      <c r="EB25" s="1293"/>
      <c r="EC25" s="1294">
        <v>0</v>
      </c>
      <c r="ED25" s="1293"/>
      <c r="EE25" s="1293"/>
      <c r="EF25" s="1294">
        <v>0</v>
      </c>
      <c r="EG25" s="1293"/>
      <c r="EH25" s="1293"/>
      <c r="EI25" s="1294">
        <v>0</v>
      </c>
      <c r="EJ25" s="1293"/>
      <c r="EK25" s="1293"/>
      <c r="EL25" s="1294">
        <v>0</v>
      </c>
      <c r="EM25" s="1293"/>
      <c r="EN25" s="1293"/>
      <c r="EO25" s="1294">
        <v>0</v>
      </c>
      <c r="EP25" s="1293"/>
      <c r="EQ25" s="1293"/>
      <c r="ER25" s="1294">
        <v>0</v>
      </c>
      <c r="ES25" s="1293"/>
      <c r="ET25" s="1293"/>
      <c r="EU25" s="1294">
        <v>0</v>
      </c>
      <c r="EV25" s="1293"/>
      <c r="EW25" s="1293"/>
      <c r="EX25" s="1294">
        <v>0</v>
      </c>
      <c r="EY25" s="1293"/>
      <c r="EZ25" s="1293"/>
      <c r="FA25" s="1294">
        <v>0</v>
      </c>
      <c r="FB25" s="1293"/>
      <c r="FC25" s="1293"/>
      <c r="FD25" s="1294">
        <v>0</v>
      </c>
      <c r="FE25" s="1293"/>
      <c r="FF25" s="1293"/>
      <c r="FG25" s="1294">
        <v>0</v>
      </c>
    </row>
    <row r="26" spans="1:163" s="354" customFormat="1">
      <c r="A26" s="1183">
        <v>1</v>
      </c>
      <c r="B26" s="1101" t="s">
        <v>1170</v>
      </c>
      <c r="C26" s="1183" t="s">
        <v>1491</v>
      </c>
      <c r="D26" s="1183" t="s">
        <v>1721</v>
      </c>
      <c r="E26" s="1284"/>
      <c r="F26" s="1284"/>
      <c r="G26" s="1183" t="b">
        <v>1</v>
      </c>
      <c r="H26" s="1284"/>
      <c r="I26" s="1284"/>
      <c r="J26" s="1284"/>
      <c r="K26" s="1284"/>
      <c r="L26" s="1285" t="s">
        <v>661</v>
      </c>
      <c r="M26" s="1286" t="s">
        <v>652</v>
      </c>
      <c r="N26" s="1287">
        <v>79.599999999999994</v>
      </c>
      <c r="O26" s="1287">
        <v>35.18</v>
      </c>
      <c r="P26" s="1288">
        <v>-55.804020100502505</v>
      </c>
      <c r="Q26" s="1287">
        <v>79.599999999999994</v>
      </c>
      <c r="R26" s="1287">
        <v>38.321666666666665</v>
      </c>
      <c r="S26" s="1288">
        <v>-51.857202680067005</v>
      </c>
      <c r="T26" s="1287">
        <v>-18.249999999999989</v>
      </c>
      <c r="U26" s="1287">
        <v>41.59317466666667</v>
      </c>
      <c r="V26" s="1288">
        <v>-327.90780639269423</v>
      </c>
      <c r="W26" s="1287">
        <v>79.599999999999994</v>
      </c>
      <c r="X26" s="1287">
        <v>42.573555970133334</v>
      </c>
      <c r="Y26" s="1288">
        <v>-46.515633203350077</v>
      </c>
      <c r="Z26" s="1287">
        <v>-18.249999999999989</v>
      </c>
      <c r="AA26" s="1287">
        <v>42.602276560182624</v>
      </c>
      <c r="AB26" s="1288">
        <v>-333.43713183661725</v>
      </c>
      <c r="AC26" s="1287">
        <v>0</v>
      </c>
      <c r="AD26" s="1287">
        <v>0</v>
      </c>
      <c r="AE26" s="1288">
        <v>0</v>
      </c>
      <c r="AF26" s="1287">
        <v>0</v>
      </c>
      <c r="AG26" s="1287">
        <v>0</v>
      </c>
      <c r="AH26" s="1288">
        <v>0</v>
      </c>
      <c r="AI26" s="1287">
        <v>0</v>
      </c>
      <c r="AJ26" s="1287">
        <v>0</v>
      </c>
      <c r="AK26" s="1288">
        <v>0</v>
      </c>
      <c r="AL26" s="1287">
        <v>0</v>
      </c>
      <c r="AM26" s="1287">
        <v>0</v>
      </c>
      <c r="AN26" s="1288">
        <v>0</v>
      </c>
      <c r="AO26" s="1287">
        <v>0</v>
      </c>
      <c r="AP26" s="1287">
        <v>0</v>
      </c>
      <c r="AQ26" s="1288">
        <v>0</v>
      </c>
      <c r="AR26" s="1287"/>
      <c r="AS26" s="1287"/>
      <c r="AT26" s="1288">
        <v>0</v>
      </c>
      <c r="AU26" s="1287"/>
      <c r="AV26" s="1287"/>
      <c r="AW26" s="1288">
        <v>0</v>
      </c>
      <c r="AX26" s="1287"/>
      <c r="AY26" s="1287"/>
      <c r="AZ26" s="1288">
        <v>0</v>
      </c>
      <c r="BA26" s="1287"/>
      <c r="BB26" s="1287"/>
      <c r="BC26" s="1288">
        <v>0</v>
      </c>
      <c r="BD26" s="1287"/>
      <c r="BE26" s="1287"/>
      <c r="BF26" s="1288">
        <v>0</v>
      </c>
      <c r="BG26" s="1287"/>
      <c r="BH26" s="1287"/>
      <c r="BI26" s="1288">
        <v>0</v>
      </c>
      <c r="BJ26" s="1287"/>
      <c r="BK26" s="1287"/>
      <c r="BL26" s="1288">
        <v>0</v>
      </c>
      <c r="BM26" s="1287"/>
      <c r="BN26" s="1287"/>
      <c r="BO26" s="1288">
        <v>0</v>
      </c>
      <c r="BP26" s="1287"/>
      <c r="BQ26" s="1287"/>
      <c r="BR26" s="1288">
        <v>0</v>
      </c>
      <c r="BS26" s="1287"/>
      <c r="BT26" s="1287"/>
      <c r="BU26" s="1288">
        <v>0</v>
      </c>
      <c r="BV26" s="1287"/>
      <c r="BW26" s="1287"/>
      <c r="BX26" s="1288">
        <v>0</v>
      </c>
      <c r="BY26" s="1287"/>
      <c r="BZ26" s="1287"/>
      <c r="CA26" s="1288">
        <v>0</v>
      </c>
      <c r="CB26" s="1287"/>
      <c r="CC26" s="1287"/>
      <c r="CD26" s="1288">
        <v>0</v>
      </c>
      <c r="CE26" s="1287"/>
      <c r="CF26" s="1287"/>
      <c r="CG26" s="1288">
        <v>0</v>
      </c>
      <c r="CH26" s="1287"/>
      <c r="CI26" s="1287"/>
      <c r="CJ26" s="1288">
        <v>0</v>
      </c>
      <c r="CK26" s="1287"/>
      <c r="CL26" s="1287"/>
      <c r="CM26" s="1288">
        <v>0</v>
      </c>
      <c r="CN26" s="1287"/>
      <c r="CO26" s="1287"/>
      <c r="CP26" s="1288">
        <v>0</v>
      </c>
      <c r="CQ26" s="1287"/>
      <c r="CR26" s="1287"/>
      <c r="CS26" s="1288">
        <v>0</v>
      </c>
      <c r="CT26" s="1287"/>
      <c r="CU26" s="1287"/>
      <c r="CV26" s="1288">
        <v>0</v>
      </c>
      <c r="CW26" s="1287"/>
      <c r="CX26" s="1287"/>
      <c r="CY26" s="1288">
        <v>0</v>
      </c>
      <c r="CZ26" s="1287"/>
      <c r="DA26" s="1287"/>
      <c r="DB26" s="1288">
        <v>0</v>
      </c>
      <c r="DC26" s="1287"/>
      <c r="DD26" s="1287"/>
      <c r="DE26" s="1288">
        <v>0</v>
      </c>
      <c r="DF26" s="1287"/>
      <c r="DG26" s="1287"/>
      <c r="DH26" s="1288">
        <v>0</v>
      </c>
      <c r="DI26" s="1287"/>
      <c r="DJ26" s="1287"/>
      <c r="DK26" s="1288">
        <v>0</v>
      </c>
      <c r="DL26" s="1287"/>
      <c r="DM26" s="1287"/>
      <c r="DN26" s="1288">
        <v>0</v>
      </c>
      <c r="DO26" s="1287"/>
      <c r="DP26" s="1287"/>
      <c r="DQ26" s="1288">
        <v>0</v>
      </c>
      <c r="DR26" s="1287"/>
      <c r="DS26" s="1287"/>
      <c r="DT26" s="1288">
        <v>0</v>
      </c>
      <c r="DU26" s="1287"/>
      <c r="DV26" s="1287"/>
      <c r="DW26" s="1288">
        <v>0</v>
      </c>
      <c r="DX26" s="1287"/>
      <c r="DY26" s="1287"/>
      <c r="DZ26" s="1288">
        <v>0</v>
      </c>
      <c r="EA26" s="1287"/>
      <c r="EB26" s="1287"/>
      <c r="EC26" s="1288">
        <v>0</v>
      </c>
      <c r="ED26" s="1287"/>
      <c r="EE26" s="1287"/>
      <c r="EF26" s="1288">
        <v>0</v>
      </c>
      <c r="EG26" s="1287"/>
      <c r="EH26" s="1287"/>
      <c r="EI26" s="1288">
        <v>0</v>
      </c>
      <c r="EJ26" s="1287"/>
      <c r="EK26" s="1287"/>
      <c r="EL26" s="1288">
        <v>0</v>
      </c>
      <c r="EM26" s="1287"/>
      <c r="EN26" s="1287"/>
      <c r="EO26" s="1288">
        <v>0</v>
      </c>
      <c r="EP26" s="1287"/>
      <c r="EQ26" s="1287"/>
      <c r="ER26" s="1288">
        <v>0</v>
      </c>
      <c r="ES26" s="1287"/>
      <c r="ET26" s="1287"/>
      <c r="EU26" s="1288">
        <v>0</v>
      </c>
      <c r="EV26" s="1287"/>
      <c r="EW26" s="1287"/>
      <c r="EX26" s="1288">
        <v>0</v>
      </c>
      <c r="EY26" s="1287"/>
      <c r="EZ26" s="1287"/>
      <c r="FA26" s="1288">
        <v>0</v>
      </c>
      <c r="FB26" s="1287"/>
      <c r="FC26" s="1287"/>
      <c r="FD26" s="1288">
        <v>0</v>
      </c>
      <c r="FE26" s="1287"/>
      <c r="FF26" s="1287"/>
      <c r="FG26" s="1288">
        <v>0</v>
      </c>
    </row>
    <row r="27" spans="1:163" s="354" customFormat="1">
      <c r="A27" s="1183">
        <v>1</v>
      </c>
      <c r="B27" s="1101" t="s">
        <v>1169</v>
      </c>
      <c r="C27" s="1183" t="s">
        <v>1491</v>
      </c>
      <c r="D27" s="1183" t="s">
        <v>1722</v>
      </c>
      <c r="E27" s="1284"/>
      <c r="F27" s="1284"/>
      <c r="G27" s="1183" t="b">
        <v>1</v>
      </c>
      <c r="H27" s="1284"/>
      <c r="I27" s="1284"/>
      <c r="J27" s="1284"/>
      <c r="K27" s="1284"/>
      <c r="L27" s="1285" t="s">
        <v>662</v>
      </c>
      <c r="M27" s="1286" t="s">
        <v>652</v>
      </c>
      <c r="N27" s="1287">
        <v>79.599999999999994</v>
      </c>
      <c r="O27" s="1287">
        <v>38.321666666666665</v>
      </c>
      <c r="P27" s="1288">
        <v>-51.857202680067005</v>
      </c>
      <c r="Q27" s="1287">
        <v>-18.249999999999989</v>
      </c>
      <c r="R27" s="1287">
        <v>41.59317466666667</v>
      </c>
      <c r="S27" s="1288">
        <v>-327.90780639269423</v>
      </c>
      <c r="T27" s="1287">
        <v>79.599999999999994</v>
      </c>
      <c r="U27" s="1287">
        <v>42.573555970133334</v>
      </c>
      <c r="V27" s="1288">
        <v>-46.515633203350077</v>
      </c>
      <c r="W27" s="1287">
        <v>-18.249999999999989</v>
      </c>
      <c r="X27" s="1287">
        <v>42.602276560182624</v>
      </c>
      <c r="Y27" s="1288">
        <v>-333.43713183661725</v>
      </c>
      <c r="Z27" s="1287">
        <v>79.599999999999994</v>
      </c>
      <c r="AA27" s="1287">
        <v>43.676731279697357</v>
      </c>
      <c r="AB27" s="1288">
        <v>-45.129734573244527</v>
      </c>
      <c r="AC27" s="1287">
        <v>58.383333333333333</v>
      </c>
      <c r="AD27" s="1287">
        <v>0</v>
      </c>
      <c r="AE27" s="1288">
        <v>-100</v>
      </c>
      <c r="AF27" s="1287">
        <v>58.383333333333333</v>
      </c>
      <c r="AG27" s="1287">
        <v>0</v>
      </c>
      <c r="AH27" s="1288">
        <v>-100</v>
      </c>
      <c r="AI27" s="1287">
        <v>58.383333333333333</v>
      </c>
      <c r="AJ27" s="1287">
        <v>0</v>
      </c>
      <c r="AK27" s="1288">
        <v>-100</v>
      </c>
      <c r="AL27" s="1287">
        <v>58.383333333333333</v>
      </c>
      <c r="AM27" s="1287">
        <v>0</v>
      </c>
      <c r="AN27" s="1288">
        <v>-100</v>
      </c>
      <c r="AO27" s="1287">
        <v>58.383333333333333</v>
      </c>
      <c r="AP27" s="1287">
        <v>0</v>
      </c>
      <c r="AQ27" s="1288">
        <v>-100</v>
      </c>
      <c r="AR27" s="1287"/>
      <c r="AS27" s="1287"/>
      <c r="AT27" s="1288">
        <v>0</v>
      </c>
      <c r="AU27" s="1287"/>
      <c r="AV27" s="1287"/>
      <c r="AW27" s="1288">
        <v>0</v>
      </c>
      <c r="AX27" s="1287"/>
      <c r="AY27" s="1287"/>
      <c r="AZ27" s="1288">
        <v>0</v>
      </c>
      <c r="BA27" s="1287"/>
      <c r="BB27" s="1287"/>
      <c r="BC27" s="1288">
        <v>0</v>
      </c>
      <c r="BD27" s="1287"/>
      <c r="BE27" s="1287"/>
      <c r="BF27" s="1288">
        <v>0</v>
      </c>
      <c r="BG27" s="1287"/>
      <c r="BH27" s="1287"/>
      <c r="BI27" s="1288">
        <v>0</v>
      </c>
      <c r="BJ27" s="1287"/>
      <c r="BK27" s="1287"/>
      <c r="BL27" s="1288">
        <v>0</v>
      </c>
      <c r="BM27" s="1287"/>
      <c r="BN27" s="1287"/>
      <c r="BO27" s="1288">
        <v>0</v>
      </c>
      <c r="BP27" s="1287"/>
      <c r="BQ27" s="1287"/>
      <c r="BR27" s="1288">
        <v>0</v>
      </c>
      <c r="BS27" s="1287"/>
      <c r="BT27" s="1287"/>
      <c r="BU27" s="1288">
        <v>0</v>
      </c>
      <c r="BV27" s="1287"/>
      <c r="BW27" s="1287"/>
      <c r="BX27" s="1288">
        <v>0</v>
      </c>
      <c r="BY27" s="1287"/>
      <c r="BZ27" s="1287"/>
      <c r="CA27" s="1288">
        <v>0</v>
      </c>
      <c r="CB27" s="1287"/>
      <c r="CC27" s="1287"/>
      <c r="CD27" s="1288">
        <v>0</v>
      </c>
      <c r="CE27" s="1287"/>
      <c r="CF27" s="1287"/>
      <c r="CG27" s="1288">
        <v>0</v>
      </c>
      <c r="CH27" s="1287"/>
      <c r="CI27" s="1287"/>
      <c r="CJ27" s="1288">
        <v>0</v>
      </c>
      <c r="CK27" s="1287"/>
      <c r="CL27" s="1287"/>
      <c r="CM27" s="1288">
        <v>0</v>
      </c>
      <c r="CN27" s="1287"/>
      <c r="CO27" s="1287"/>
      <c r="CP27" s="1288">
        <v>0</v>
      </c>
      <c r="CQ27" s="1287"/>
      <c r="CR27" s="1287"/>
      <c r="CS27" s="1288">
        <v>0</v>
      </c>
      <c r="CT27" s="1287"/>
      <c r="CU27" s="1287"/>
      <c r="CV27" s="1288">
        <v>0</v>
      </c>
      <c r="CW27" s="1287"/>
      <c r="CX27" s="1287"/>
      <c r="CY27" s="1288">
        <v>0</v>
      </c>
      <c r="CZ27" s="1287"/>
      <c r="DA27" s="1287"/>
      <c r="DB27" s="1288">
        <v>0</v>
      </c>
      <c r="DC27" s="1287"/>
      <c r="DD27" s="1287"/>
      <c r="DE27" s="1288">
        <v>0</v>
      </c>
      <c r="DF27" s="1287"/>
      <c r="DG27" s="1287"/>
      <c r="DH27" s="1288">
        <v>0</v>
      </c>
      <c r="DI27" s="1287"/>
      <c r="DJ27" s="1287"/>
      <c r="DK27" s="1288">
        <v>0</v>
      </c>
      <c r="DL27" s="1287"/>
      <c r="DM27" s="1287"/>
      <c r="DN27" s="1288">
        <v>0</v>
      </c>
      <c r="DO27" s="1287"/>
      <c r="DP27" s="1287"/>
      <c r="DQ27" s="1288">
        <v>0</v>
      </c>
      <c r="DR27" s="1287"/>
      <c r="DS27" s="1287"/>
      <c r="DT27" s="1288">
        <v>0</v>
      </c>
      <c r="DU27" s="1287"/>
      <c r="DV27" s="1287"/>
      <c r="DW27" s="1288">
        <v>0</v>
      </c>
      <c r="DX27" s="1287"/>
      <c r="DY27" s="1287"/>
      <c r="DZ27" s="1288">
        <v>0</v>
      </c>
      <c r="EA27" s="1287"/>
      <c r="EB27" s="1287"/>
      <c r="EC27" s="1288">
        <v>0</v>
      </c>
      <c r="ED27" s="1287"/>
      <c r="EE27" s="1287"/>
      <c r="EF27" s="1288">
        <v>0</v>
      </c>
      <c r="EG27" s="1287"/>
      <c r="EH27" s="1287"/>
      <c r="EI27" s="1288">
        <v>0</v>
      </c>
      <c r="EJ27" s="1287"/>
      <c r="EK27" s="1287"/>
      <c r="EL27" s="1288">
        <v>0</v>
      </c>
      <c r="EM27" s="1287"/>
      <c r="EN27" s="1287"/>
      <c r="EO27" s="1288">
        <v>0</v>
      </c>
      <c r="EP27" s="1287"/>
      <c r="EQ27" s="1287"/>
      <c r="ER27" s="1288">
        <v>0</v>
      </c>
      <c r="ES27" s="1287"/>
      <c r="ET27" s="1287"/>
      <c r="EU27" s="1288">
        <v>0</v>
      </c>
      <c r="EV27" s="1287"/>
      <c r="EW27" s="1287"/>
      <c r="EX27" s="1288">
        <v>0</v>
      </c>
      <c r="EY27" s="1287"/>
      <c r="EZ27" s="1287"/>
      <c r="FA27" s="1288">
        <v>0</v>
      </c>
      <c r="FB27" s="1287"/>
      <c r="FC27" s="1287"/>
      <c r="FD27" s="1288">
        <v>0</v>
      </c>
      <c r="FE27" s="1287"/>
      <c r="FF27" s="1287"/>
      <c r="FG27" s="1288">
        <v>0</v>
      </c>
    </row>
    <row r="28" spans="1:163" s="665" customFormat="1">
      <c r="A28" s="1183">
        <v>1</v>
      </c>
      <c r="B28" s="1101"/>
      <c r="C28" s="1183" t="s">
        <v>1489</v>
      </c>
      <c r="D28" s="1183" t="s">
        <v>1723</v>
      </c>
      <c r="E28" s="1183"/>
      <c r="F28" s="1183"/>
      <c r="G28" s="1183" t="b">
        <v>1</v>
      </c>
      <c r="H28" s="1183"/>
      <c r="I28" s="1183"/>
      <c r="J28" s="1183"/>
      <c r="K28" s="1183"/>
      <c r="L28" s="1289" t="s">
        <v>659</v>
      </c>
      <c r="M28" s="1290" t="s">
        <v>137</v>
      </c>
      <c r="N28" s="1291">
        <v>100</v>
      </c>
      <c r="O28" s="1291">
        <v>108.93026340723897</v>
      </c>
      <c r="P28" s="1292"/>
      <c r="Q28" s="1291">
        <v>-22.927135678391945</v>
      </c>
      <c r="R28" s="1291">
        <v>108.53696690297048</v>
      </c>
      <c r="S28" s="1292"/>
      <c r="T28" s="1291">
        <v>-436.16438356164406</v>
      </c>
      <c r="U28" s="1291">
        <v>102.35707255174333</v>
      </c>
      <c r="V28" s="1292"/>
      <c r="W28" s="1291">
        <v>-22.927135678391945</v>
      </c>
      <c r="X28" s="1291">
        <v>100.06746110207341</v>
      </c>
      <c r="Y28" s="1292"/>
      <c r="Z28" s="1291">
        <v>-436.16438356164406</v>
      </c>
      <c r="AA28" s="1291">
        <v>102.52205939745235</v>
      </c>
      <c r="AB28" s="1292"/>
      <c r="AC28" s="1291">
        <v>0</v>
      </c>
      <c r="AD28" s="1291">
        <v>0</v>
      </c>
      <c r="AE28" s="1292"/>
      <c r="AF28" s="1291">
        <v>0</v>
      </c>
      <c r="AG28" s="1291">
        <v>0</v>
      </c>
      <c r="AH28" s="1292"/>
      <c r="AI28" s="1291">
        <v>0</v>
      </c>
      <c r="AJ28" s="1291">
        <v>0</v>
      </c>
      <c r="AK28" s="1292"/>
      <c r="AL28" s="1291">
        <v>0</v>
      </c>
      <c r="AM28" s="1291">
        <v>0</v>
      </c>
      <c r="AN28" s="1292"/>
      <c r="AO28" s="1291">
        <v>0</v>
      </c>
      <c r="AP28" s="1291">
        <v>0</v>
      </c>
      <c r="AQ28" s="1292"/>
      <c r="AR28" s="1291">
        <v>0</v>
      </c>
      <c r="AS28" s="1291">
        <v>0</v>
      </c>
      <c r="AT28" s="1292"/>
      <c r="AU28" s="1291">
        <v>0</v>
      </c>
      <c r="AV28" s="1291">
        <v>0</v>
      </c>
      <c r="AW28" s="1292"/>
      <c r="AX28" s="1291">
        <v>0</v>
      </c>
      <c r="AY28" s="1291">
        <v>0</v>
      </c>
      <c r="AZ28" s="1292"/>
      <c r="BA28" s="1291">
        <v>0</v>
      </c>
      <c r="BB28" s="1291">
        <v>0</v>
      </c>
      <c r="BC28" s="1292"/>
      <c r="BD28" s="1291">
        <v>0</v>
      </c>
      <c r="BE28" s="1291">
        <v>0</v>
      </c>
      <c r="BF28" s="1292"/>
      <c r="BG28" s="1291">
        <v>0</v>
      </c>
      <c r="BH28" s="1291">
        <v>0</v>
      </c>
      <c r="BI28" s="1292"/>
      <c r="BJ28" s="1291">
        <v>0</v>
      </c>
      <c r="BK28" s="1291">
        <v>0</v>
      </c>
      <c r="BL28" s="1292"/>
      <c r="BM28" s="1291">
        <v>0</v>
      </c>
      <c r="BN28" s="1291">
        <v>0</v>
      </c>
      <c r="BO28" s="1292"/>
      <c r="BP28" s="1291">
        <v>0</v>
      </c>
      <c r="BQ28" s="1291">
        <v>0</v>
      </c>
      <c r="BR28" s="1292"/>
      <c r="BS28" s="1291">
        <v>0</v>
      </c>
      <c r="BT28" s="1291">
        <v>0</v>
      </c>
      <c r="BU28" s="1292"/>
      <c r="BV28" s="1291">
        <v>0</v>
      </c>
      <c r="BW28" s="1291">
        <v>0</v>
      </c>
      <c r="BX28" s="1292"/>
      <c r="BY28" s="1291">
        <v>0</v>
      </c>
      <c r="BZ28" s="1291">
        <v>0</v>
      </c>
      <c r="CA28" s="1292"/>
      <c r="CB28" s="1291">
        <v>0</v>
      </c>
      <c r="CC28" s="1291">
        <v>0</v>
      </c>
      <c r="CD28" s="1292"/>
      <c r="CE28" s="1291">
        <v>0</v>
      </c>
      <c r="CF28" s="1291">
        <v>0</v>
      </c>
      <c r="CG28" s="1292"/>
      <c r="CH28" s="1291">
        <v>0</v>
      </c>
      <c r="CI28" s="1291">
        <v>0</v>
      </c>
      <c r="CJ28" s="1292"/>
      <c r="CK28" s="1291">
        <v>0</v>
      </c>
      <c r="CL28" s="1291">
        <v>0</v>
      </c>
      <c r="CM28" s="1292"/>
      <c r="CN28" s="1291">
        <v>0</v>
      </c>
      <c r="CO28" s="1291">
        <v>0</v>
      </c>
      <c r="CP28" s="1292"/>
      <c r="CQ28" s="1291">
        <v>0</v>
      </c>
      <c r="CR28" s="1291">
        <v>0</v>
      </c>
      <c r="CS28" s="1292"/>
      <c r="CT28" s="1291">
        <v>0</v>
      </c>
      <c r="CU28" s="1291">
        <v>0</v>
      </c>
      <c r="CV28" s="1292"/>
      <c r="CW28" s="1291">
        <v>0</v>
      </c>
      <c r="CX28" s="1291">
        <v>0</v>
      </c>
      <c r="CY28" s="1292"/>
      <c r="CZ28" s="1291">
        <v>0</v>
      </c>
      <c r="DA28" s="1291">
        <v>0</v>
      </c>
      <c r="DB28" s="1292"/>
      <c r="DC28" s="1291">
        <v>0</v>
      </c>
      <c r="DD28" s="1291">
        <v>0</v>
      </c>
      <c r="DE28" s="1292"/>
      <c r="DF28" s="1291">
        <v>0</v>
      </c>
      <c r="DG28" s="1291">
        <v>0</v>
      </c>
      <c r="DH28" s="1292"/>
      <c r="DI28" s="1291">
        <v>0</v>
      </c>
      <c r="DJ28" s="1291">
        <v>0</v>
      </c>
      <c r="DK28" s="1292"/>
      <c r="DL28" s="1291">
        <v>0</v>
      </c>
      <c r="DM28" s="1291">
        <v>0</v>
      </c>
      <c r="DN28" s="1292"/>
      <c r="DO28" s="1291">
        <v>0</v>
      </c>
      <c r="DP28" s="1291">
        <v>0</v>
      </c>
      <c r="DQ28" s="1292"/>
      <c r="DR28" s="1291">
        <v>0</v>
      </c>
      <c r="DS28" s="1291">
        <v>0</v>
      </c>
      <c r="DT28" s="1292"/>
      <c r="DU28" s="1291">
        <v>0</v>
      </c>
      <c r="DV28" s="1291">
        <v>0</v>
      </c>
      <c r="DW28" s="1292"/>
      <c r="DX28" s="1291">
        <v>0</v>
      </c>
      <c r="DY28" s="1291">
        <v>0</v>
      </c>
      <c r="DZ28" s="1292"/>
      <c r="EA28" s="1291">
        <v>0</v>
      </c>
      <c r="EB28" s="1291">
        <v>0</v>
      </c>
      <c r="EC28" s="1292"/>
      <c r="ED28" s="1291">
        <v>0</v>
      </c>
      <c r="EE28" s="1291">
        <v>0</v>
      </c>
      <c r="EF28" s="1292"/>
      <c r="EG28" s="1291">
        <v>0</v>
      </c>
      <c r="EH28" s="1291">
        <v>0</v>
      </c>
      <c r="EI28" s="1292"/>
      <c r="EJ28" s="1291">
        <v>0</v>
      </c>
      <c r="EK28" s="1291">
        <v>0</v>
      </c>
      <c r="EL28" s="1292"/>
      <c r="EM28" s="1291">
        <v>0</v>
      </c>
      <c r="EN28" s="1291">
        <v>0</v>
      </c>
      <c r="EO28" s="1292"/>
      <c r="EP28" s="1291">
        <v>0</v>
      </c>
      <c r="EQ28" s="1291">
        <v>0</v>
      </c>
      <c r="ER28" s="1292"/>
      <c r="ES28" s="1291">
        <v>0</v>
      </c>
      <c r="ET28" s="1291">
        <v>0</v>
      </c>
      <c r="EU28" s="1292"/>
      <c r="EV28" s="1291">
        <v>0</v>
      </c>
      <c r="EW28" s="1291">
        <v>0</v>
      </c>
      <c r="EX28" s="1292"/>
      <c r="EY28" s="1291">
        <v>0</v>
      </c>
      <c r="EZ28" s="1291">
        <v>0</v>
      </c>
      <c r="FA28" s="1292"/>
      <c r="FB28" s="1291">
        <v>0</v>
      </c>
      <c r="FC28" s="1291">
        <v>0</v>
      </c>
      <c r="FD28" s="1292"/>
      <c r="FE28" s="1291">
        <v>0</v>
      </c>
      <c r="FF28" s="1291">
        <v>0</v>
      </c>
      <c r="FG28" s="1292"/>
    </row>
    <row r="29" spans="1:163" s="665" customFormat="1">
      <c r="A29" s="1183">
        <v>1</v>
      </c>
      <c r="B29" s="1101" t="s">
        <v>1177</v>
      </c>
      <c r="C29" s="1183" t="s">
        <v>1490</v>
      </c>
      <c r="D29" s="1183" t="s">
        <v>1723</v>
      </c>
      <c r="E29" s="1183"/>
      <c r="F29" s="1183"/>
      <c r="G29" s="1183" t="b">
        <v>1</v>
      </c>
      <c r="H29" s="1183"/>
      <c r="I29" s="1183"/>
      <c r="J29" s="1183"/>
      <c r="K29" s="1183"/>
      <c r="L29" s="1289" t="s">
        <v>1171</v>
      </c>
      <c r="M29" s="1290" t="s">
        <v>310</v>
      </c>
      <c r="N29" s="1293">
        <v>22.5</v>
      </c>
      <c r="O29" s="1293">
        <v>22.5</v>
      </c>
      <c r="P29" s="1294">
        <v>0</v>
      </c>
      <c r="Q29" s="1293">
        <v>22.5</v>
      </c>
      <c r="R29" s="1293">
        <v>22.5</v>
      </c>
      <c r="S29" s="1294">
        <v>0</v>
      </c>
      <c r="T29" s="1293">
        <v>22.5</v>
      </c>
      <c r="U29" s="1293">
        <v>22.5</v>
      </c>
      <c r="V29" s="1294">
        <v>0</v>
      </c>
      <c r="W29" s="1293">
        <v>22.5</v>
      </c>
      <c r="X29" s="1293">
        <v>22.5</v>
      </c>
      <c r="Y29" s="1294">
        <v>0</v>
      </c>
      <c r="Z29" s="1293">
        <v>22.5</v>
      </c>
      <c r="AA29" s="1293">
        <v>22.5</v>
      </c>
      <c r="AB29" s="1294">
        <v>0</v>
      </c>
      <c r="AC29" s="1293">
        <v>22.5</v>
      </c>
      <c r="AD29" s="1293">
        <v>0</v>
      </c>
      <c r="AE29" s="1294">
        <v>-100</v>
      </c>
      <c r="AF29" s="1293">
        <v>22.5</v>
      </c>
      <c r="AG29" s="1293">
        <v>0</v>
      </c>
      <c r="AH29" s="1294">
        <v>-100</v>
      </c>
      <c r="AI29" s="1293">
        <v>22.5</v>
      </c>
      <c r="AJ29" s="1293">
        <v>0</v>
      </c>
      <c r="AK29" s="1294">
        <v>-100</v>
      </c>
      <c r="AL29" s="1293">
        <v>22.5</v>
      </c>
      <c r="AM29" s="1293">
        <v>0</v>
      </c>
      <c r="AN29" s="1294">
        <v>-100</v>
      </c>
      <c r="AO29" s="1293">
        <v>22.5</v>
      </c>
      <c r="AP29" s="1293">
        <v>0</v>
      </c>
      <c r="AQ29" s="1294">
        <v>-100</v>
      </c>
      <c r="AR29" s="1293"/>
      <c r="AS29" s="1293"/>
      <c r="AT29" s="1294">
        <v>0</v>
      </c>
      <c r="AU29" s="1293"/>
      <c r="AV29" s="1293"/>
      <c r="AW29" s="1294">
        <v>0</v>
      </c>
      <c r="AX29" s="1293"/>
      <c r="AY29" s="1293"/>
      <c r="AZ29" s="1294">
        <v>0</v>
      </c>
      <c r="BA29" s="1293"/>
      <c r="BB29" s="1293"/>
      <c r="BC29" s="1294">
        <v>0</v>
      </c>
      <c r="BD29" s="1293"/>
      <c r="BE29" s="1293"/>
      <c r="BF29" s="1294">
        <v>0</v>
      </c>
      <c r="BG29" s="1293"/>
      <c r="BH29" s="1293"/>
      <c r="BI29" s="1294">
        <v>0</v>
      </c>
      <c r="BJ29" s="1293"/>
      <c r="BK29" s="1293"/>
      <c r="BL29" s="1294">
        <v>0</v>
      </c>
      <c r="BM29" s="1293"/>
      <c r="BN29" s="1293"/>
      <c r="BO29" s="1294">
        <v>0</v>
      </c>
      <c r="BP29" s="1293"/>
      <c r="BQ29" s="1293"/>
      <c r="BR29" s="1294">
        <v>0</v>
      </c>
      <c r="BS29" s="1293"/>
      <c r="BT29" s="1293"/>
      <c r="BU29" s="1294">
        <v>0</v>
      </c>
      <c r="BV29" s="1293"/>
      <c r="BW29" s="1293"/>
      <c r="BX29" s="1294">
        <v>0</v>
      </c>
      <c r="BY29" s="1293"/>
      <c r="BZ29" s="1293"/>
      <c r="CA29" s="1294">
        <v>0</v>
      </c>
      <c r="CB29" s="1293"/>
      <c r="CC29" s="1293"/>
      <c r="CD29" s="1294">
        <v>0</v>
      </c>
      <c r="CE29" s="1293"/>
      <c r="CF29" s="1293"/>
      <c r="CG29" s="1294">
        <v>0</v>
      </c>
      <c r="CH29" s="1293"/>
      <c r="CI29" s="1293"/>
      <c r="CJ29" s="1294">
        <v>0</v>
      </c>
      <c r="CK29" s="1293"/>
      <c r="CL29" s="1293"/>
      <c r="CM29" s="1294">
        <v>0</v>
      </c>
      <c r="CN29" s="1293"/>
      <c r="CO29" s="1293"/>
      <c r="CP29" s="1294">
        <v>0</v>
      </c>
      <c r="CQ29" s="1293"/>
      <c r="CR29" s="1293"/>
      <c r="CS29" s="1294">
        <v>0</v>
      </c>
      <c r="CT29" s="1293"/>
      <c r="CU29" s="1293"/>
      <c r="CV29" s="1294">
        <v>0</v>
      </c>
      <c r="CW29" s="1293"/>
      <c r="CX29" s="1293"/>
      <c r="CY29" s="1294">
        <v>0</v>
      </c>
      <c r="CZ29" s="1293"/>
      <c r="DA29" s="1293"/>
      <c r="DB29" s="1294">
        <v>0</v>
      </c>
      <c r="DC29" s="1293"/>
      <c r="DD29" s="1293"/>
      <c r="DE29" s="1294">
        <v>0</v>
      </c>
      <c r="DF29" s="1293"/>
      <c r="DG29" s="1293"/>
      <c r="DH29" s="1294">
        <v>0</v>
      </c>
      <c r="DI29" s="1293"/>
      <c r="DJ29" s="1293"/>
      <c r="DK29" s="1294">
        <v>0</v>
      </c>
      <c r="DL29" s="1293"/>
      <c r="DM29" s="1293"/>
      <c r="DN29" s="1294">
        <v>0</v>
      </c>
      <c r="DO29" s="1293"/>
      <c r="DP29" s="1293"/>
      <c r="DQ29" s="1294">
        <v>0</v>
      </c>
      <c r="DR29" s="1293"/>
      <c r="DS29" s="1293"/>
      <c r="DT29" s="1294">
        <v>0</v>
      </c>
      <c r="DU29" s="1293"/>
      <c r="DV29" s="1293"/>
      <c r="DW29" s="1294">
        <v>0</v>
      </c>
      <c r="DX29" s="1293"/>
      <c r="DY29" s="1293"/>
      <c r="DZ29" s="1294">
        <v>0</v>
      </c>
      <c r="EA29" s="1293"/>
      <c r="EB29" s="1293"/>
      <c r="EC29" s="1294">
        <v>0</v>
      </c>
      <c r="ED29" s="1293"/>
      <c r="EE29" s="1293"/>
      <c r="EF29" s="1294">
        <v>0</v>
      </c>
      <c r="EG29" s="1293"/>
      <c r="EH29" s="1293"/>
      <c r="EI29" s="1294">
        <v>0</v>
      </c>
      <c r="EJ29" s="1293"/>
      <c r="EK29" s="1293"/>
      <c r="EL29" s="1294">
        <v>0</v>
      </c>
      <c r="EM29" s="1293"/>
      <c r="EN29" s="1293"/>
      <c r="EO29" s="1294">
        <v>0</v>
      </c>
      <c r="EP29" s="1293"/>
      <c r="EQ29" s="1293"/>
      <c r="ER29" s="1294">
        <v>0</v>
      </c>
      <c r="ES29" s="1293"/>
      <c r="ET29" s="1293"/>
      <c r="EU29" s="1294">
        <v>0</v>
      </c>
      <c r="EV29" s="1293"/>
      <c r="EW29" s="1293"/>
      <c r="EX29" s="1294">
        <v>0</v>
      </c>
      <c r="EY29" s="1293"/>
      <c r="EZ29" s="1293"/>
      <c r="FA29" s="1294">
        <v>0</v>
      </c>
      <c r="FB29" s="1293"/>
      <c r="FC29" s="1293"/>
      <c r="FD29" s="1294">
        <v>0</v>
      </c>
      <c r="FE29" s="1293"/>
      <c r="FF29" s="1293"/>
      <c r="FG29" s="1294">
        <v>0</v>
      </c>
    </row>
    <row r="30" spans="1:163" s="665" customFormat="1" ht="0.2" customHeight="1">
      <c r="A30" s="1183">
        <v>1</v>
      </c>
      <c r="B30" s="1183"/>
      <c r="C30" s="1183"/>
      <c r="D30" s="1183"/>
      <c r="E30" s="1183"/>
      <c r="F30" s="1183"/>
      <c r="G30" s="1183" t="b">
        <v>0</v>
      </c>
      <c r="H30" s="1183"/>
      <c r="I30" s="1183"/>
      <c r="J30" s="1183"/>
      <c r="K30" s="1183"/>
      <c r="L30" s="1280" t="s">
        <v>663</v>
      </c>
      <c r="M30" s="1281"/>
      <c r="N30" s="1282"/>
      <c r="O30" s="1282"/>
      <c r="P30" s="1282"/>
      <c r="Q30" s="1282"/>
      <c r="R30" s="1282"/>
      <c r="S30" s="1282"/>
      <c r="T30" s="1282"/>
      <c r="U30" s="1282"/>
      <c r="V30" s="1282"/>
      <c r="W30" s="1282"/>
      <c r="X30" s="1282"/>
      <c r="Y30" s="1282"/>
      <c r="Z30" s="1282"/>
      <c r="AA30" s="1282"/>
      <c r="AB30" s="1282"/>
      <c r="AC30" s="1282"/>
      <c r="AD30" s="1282"/>
      <c r="AE30" s="1282"/>
      <c r="AF30" s="1282"/>
      <c r="AG30" s="1282"/>
      <c r="AH30" s="1282"/>
      <c r="AI30" s="1282"/>
      <c r="AJ30" s="1282"/>
      <c r="AK30" s="1282"/>
      <c r="AL30" s="1282"/>
      <c r="AM30" s="1282"/>
      <c r="AN30" s="1282"/>
      <c r="AO30" s="1282"/>
      <c r="AP30" s="1282"/>
      <c r="AQ30" s="1282"/>
      <c r="AR30" s="1282"/>
      <c r="AS30" s="1282"/>
      <c r="AT30" s="1282"/>
      <c r="AU30" s="1282"/>
      <c r="AV30" s="1282"/>
      <c r="AW30" s="1282"/>
      <c r="AX30" s="1282"/>
      <c r="AY30" s="1282"/>
      <c r="AZ30" s="1282"/>
      <c r="BA30" s="1282"/>
      <c r="BB30" s="1282"/>
      <c r="BC30" s="1282"/>
      <c r="BD30" s="1282"/>
      <c r="BE30" s="1282"/>
      <c r="BF30" s="1282"/>
      <c r="BG30" s="1282"/>
      <c r="BH30" s="1282"/>
      <c r="BI30" s="1282"/>
      <c r="BJ30" s="1282"/>
      <c r="BK30" s="1282"/>
      <c r="BL30" s="1282"/>
      <c r="BM30" s="1282"/>
      <c r="BN30" s="1282"/>
      <c r="BO30" s="1282"/>
      <c r="BP30" s="1282"/>
      <c r="BQ30" s="1282"/>
      <c r="BR30" s="1282"/>
      <c r="BS30" s="1282"/>
      <c r="BT30" s="1282"/>
      <c r="BU30" s="1282"/>
      <c r="BV30" s="1282"/>
      <c r="BW30" s="1282"/>
      <c r="BX30" s="1282"/>
      <c r="BY30" s="1282"/>
      <c r="BZ30" s="1282"/>
      <c r="CA30" s="1282"/>
      <c r="CB30" s="1282"/>
      <c r="CC30" s="1282"/>
      <c r="CD30" s="1282"/>
      <c r="CE30" s="1282"/>
      <c r="CF30" s="1282"/>
      <c r="CG30" s="1282"/>
      <c r="CH30" s="1282"/>
      <c r="CI30" s="1282"/>
      <c r="CJ30" s="1282"/>
      <c r="CK30" s="1282"/>
      <c r="CL30" s="1282"/>
      <c r="CM30" s="1282"/>
      <c r="CN30" s="1282"/>
      <c r="CO30" s="1282"/>
      <c r="CP30" s="1282"/>
      <c r="CQ30" s="1282"/>
      <c r="CR30" s="1282"/>
      <c r="CS30" s="1282"/>
      <c r="CT30" s="1282"/>
      <c r="CU30" s="1282"/>
      <c r="CV30" s="1282"/>
      <c r="CW30" s="1282"/>
      <c r="CX30" s="1282"/>
      <c r="CY30" s="1282"/>
      <c r="CZ30" s="1282"/>
      <c r="DA30" s="1282"/>
      <c r="DB30" s="1282"/>
      <c r="DC30" s="1282"/>
      <c r="DD30" s="1282"/>
      <c r="DE30" s="1282"/>
      <c r="DF30" s="1282"/>
      <c r="DG30" s="1282"/>
      <c r="DH30" s="1282"/>
      <c r="DI30" s="1282"/>
      <c r="DJ30" s="1282"/>
      <c r="DK30" s="1282"/>
      <c r="DL30" s="1282"/>
      <c r="DM30" s="1282"/>
      <c r="DN30" s="1282"/>
      <c r="DO30" s="1282"/>
      <c r="DP30" s="1282"/>
      <c r="DQ30" s="1282"/>
      <c r="DR30" s="1282"/>
      <c r="DS30" s="1282"/>
      <c r="DT30" s="1282"/>
      <c r="DU30" s="1282"/>
      <c r="DV30" s="1282"/>
      <c r="DW30" s="1282"/>
      <c r="DX30" s="1282"/>
      <c r="DY30" s="1282"/>
      <c r="DZ30" s="1282"/>
      <c r="EA30" s="1282"/>
      <c r="EB30" s="1282"/>
      <c r="EC30" s="1282"/>
      <c r="ED30" s="1282"/>
      <c r="EE30" s="1282"/>
      <c r="EF30" s="1282"/>
      <c r="EG30" s="1282"/>
      <c r="EH30" s="1282"/>
      <c r="EI30" s="1282"/>
      <c r="EJ30" s="1282"/>
      <c r="EK30" s="1282"/>
      <c r="EL30" s="1282"/>
      <c r="EM30" s="1282"/>
      <c r="EN30" s="1282"/>
      <c r="EO30" s="1282"/>
      <c r="EP30" s="1282"/>
      <c r="EQ30" s="1282"/>
      <c r="ER30" s="1282"/>
      <c r="ES30" s="1282"/>
      <c r="ET30" s="1282"/>
      <c r="EU30" s="1282"/>
      <c r="EV30" s="1282"/>
      <c r="EW30" s="1282"/>
      <c r="EX30" s="1282"/>
      <c r="EY30" s="1282"/>
      <c r="EZ30" s="1282"/>
      <c r="FA30" s="1282"/>
      <c r="FB30" s="1282"/>
      <c r="FC30" s="1282"/>
      <c r="FD30" s="1282"/>
      <c r="FE30" s="1282"/>
      <c r="FF30" s="1282"/>
      <c r="FG30" s="1283"/>
    </row>
    <row r="31" spans="1:163" s="665" customFormat="1" ht="0.2" customHeight="1">
      <c r="A31" s="1183">
        <v>1</v>
      </c>
      <c r="B31" s="1183"/>
      <c r="C31" s="1183"/>
      <c r="D31" s="1183"/>
      <c r="E31" s="1183"/>
      <c r="F31" s="1183"/>
      <c r="G31" s="1183" t="b">
        <v>0</v>
      </c>
      <c r="H31" s="1183"/>
      <c r="I31" s="1183"/>
      <c r="J31" s="1183"/>
      <c r="K31" s="1183"/>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83">
        <v>1</v>
      </c>
      <c r="B32" s="1183"/>
      <c r="C32" s="1183" t="s">
        <v>1604</v>
      </c>
      <c r="D32" s="1183" t="s">
        <v>1718</v>
      </c>
      <c r="E32" s="1183"/>
      <c r="F32" s="1183"/>
      <c r="G32" s="1183" t="b">
        <v>0</v>
      </c>
      <c r="H32" s="1183"/>
      <c r="I32" s="1183"/>
      <c r="J32" s="1183"/>
      <c r="K32" s="1183"/>
      <c r="L32" s="1295" t="s">
        <v>664</v>
      </c>
      <c r="M32" s="1290" t="s">
        <v>652</v>
      </c>
      <c r="N32" s="1296">
        <v>0</v>
      </c>
      <c r="O32" s="1296">
        <v>0</v>
      </c>
      <c r="P32" s="1292">
        <v>0</v>
      </c>
      <c r="Q32" s="1296">
        <v>0</v>
      </c>
      <c r="R32" s="1296">
        <v>0</v>
      </c>
      <c r="S32" s="1292">
        <v>0</v>
      </c>
      <c r="T32" s="1296">
        <v>0</v>
      </c>
      <c r="U32" s="1296">
        <v>0</v>
      </c>
      <c r="V32" s="1292">
        <v>0</v>
      </c>
      <c r="W32" s="1296">
        <v>0</v>
      </c>
      <c r="X32" s="1296">
        <v>0</v>
      </c>
      <c r="Y32" s="1292">
        <v>0</v>
      </c>
      <c r="Z32" s="1296">
        <v>0</v>
      </c>
      <c r="AA32" s="1296">
        <v>0</v>
      </c>
      <c r="AB32" s="1292">
        <v>0</v>
      </c>
      <c r="AC32" s="1296">
        <v>0</v>
      </c>
      <c r="AD32" s="1296">
        <v>0</v>
      </c>
      <c r="AE32" s="1292">
        <v>0</v>
      </c>
      <c r="AF32" s="1296">
        <v>0</v>
      </c>
      <c r="AG32" s="1296">
        <v>0</v>
      </c>
      <c r="AH32" s="1292">
        <v>0</v>
      </c>
      <c r="AI32" s="1296">
        <v>0</v>
      </c>
      <c r="AJ32" s="1296">
        <v>0</v>
      </c>
      <c r="AK32" s="1292">
        <v>0</v>
      </c>
      <c r="AL32" s="1296">
        <v>0</v>
      </c>
      <c r="AM32" s="1296">
        <v>0</v>
      </c>
      <c r="AN32" s="1292">
        <v>0</v>
      </c>
      <c r="AO32" s="1296">
        <v>0</v>
      </c>
      <c r="AP32" s="1296">
        <v>0</v>
      </c>
      <c r="AQ32" s="1292">
        <v>0</v>
      </c>
      <c r="AR32" s="1296">
        <v>0</v>
      </c>
      <c r="AS32" s="1296">
        <v>0</v>
      </c>
      <c r="AT32" s="1292">
        <v>0</v>
      </c>
      <c r="AU32" s="1296">
        <v>0</v>
      </c>
      <c r="AV32" s="1296">
        <v>0</v>
      </c>
      <c r="AW32" s="1292">
        <v>0</v>
      </c>
      <c r="AX32" s="1296">
        <v>0</v>
      </c>
      <c r="AY32" s="1296">
        <v>0</v>
      </c>
      <c r="AZ32" s="1292">
        <v>0</v>
      </c>
      <c r="BA32" s="1296">
        <v>0</v>
      </c>
      <c r="BB32" s="1296">
        <v>0</v>
      </c>
      <c r="BC32" s="1292">
        <v>0</v>
      </c>
      <c r="BD32" s="1296">
        <v>0</v>
      </c>
      <c r="BE32" s="1296">
        <v>0</v>
      </c>
      <c r="BF32" s="1292">
        <v>0</v>
      </c>
      <c r="BG32" s="1296">
        <v>0</v>
      </c>
      <c r="BH32" s="1296">
        <v>0</v>
      </c>
      <c r="BI32" s="1292">
        <v>0</v>
      </c>
      <c r="BJ32" s="1296">
        <v>0</v>
      </c>
      <c r="BK32" s="1296">
        <v>0</v>
      </c>
      <c r="BL32" s="1292">
        <v>0</v>
      </c>
      <c r="BM32" s="1296">
        <v>0</v>
      </c>
      <c r="BN32" s="1296">
        <v>0</v>
      </c>
      <c r="BO32" s="1292">
        <v>0</v>
      </c>
      <c r="BP32" s="1296">
        <v>0</v>
      </c>
      <c r="BQ32" s="1296">
        <v>0</v>
      </c>
      <c r="BR32" s="1292">
        <v>0</v>
      </c>
      <c r="BS32" s="1296">
        <v>0</v>
      </c>
      <c r="BT32" s="1296">
        <v>0</v>
      </c>
      <c r="BU32" s="1292">
        <v>0</v>
      </c>
      <c r="BV32" s="1296">
        <v>0</v>
      </c>
      <c r="BW32" s="1296">
        <v>0</v>
      </c>
      <c r="BX32" s="1292">
        <v>0</v>
      </c>
      <c r="BY32" s="1296">
        <v>0</v>
      </c>
      <c r="BZ32" s="1296">
        <v>0</v>
      </c>
      <c r="CA32" s="1292">
        <v>0</v>
      </c>
      <c r="CB32" s="1296">
        <v>0</v>
      </c>
      <c r="CC32" s="1296">
        <v>0</v>
      </c>
      <c r="CD32" s="1292">
        <v>0</v>
      </c>
      <c r="CE32" s="1296">
        <v>0</v>
      </c>
      <c r="CF32" s="1296">
        <v>0</v>
      </c>
      <c r="CG32" s="1292">
        <v>0</v>
      </c>
      <c r="CH32" s="1296">
        <v>0</v>
      </c>
      <c r="CI32" s="1296">
        <v>0</v>
      </c>
      <c r="CJ32" s="1292">
        <v>0</v>
      </c>
      <c r="CK32" s="1296">
        <v>0</v>
      </c>
      <c r="CL32" s="1296">
        <v>0</v>
      </c>
      <c r="CM32" s="1292">
        <v>0</v>
      </c>
      <c r="CN32" s="1296">
        <v>0</v>
      </c>
      <c r="CO32" s="1296">
        <v>0</v>
      </c>
      <c r="CP32" s="1292">
        <v>0</v>
      </c>
      <c r="CQ32" s="1296">
        <v>0</v>
      </c>
      <c r="CR32" s="1296">
        <v>0</v>
      </c>
      <c r="CS32" s="1292">
        <v>0</v>
      </c>
      <c r="CT32" s="1296">
        <v>0</v>
      </c>
      <c r="CU32" s="1296">
        <v>0</v>
      </c>
      <c r="CV32" s="1292">
        <v>0</v>
      </c>
      <c r="CW32" s="1296">
        <v>0</v>
      </c>
      <c r="CX32" s="1296">
        <v>0</v>
      </c>
      <c r="CY32" s="1292">
        <v>0</v>
      </c>
      <c r="CZ32" s="1296">
        <v>0</v>
      </c>
      <c r="DA32" s="1296">
        <v>0</v>
      </c>
      <c r="DB32" s="1292">
        <v>0</v>
      </c>
      <c r="DC32" s="1296">
        <v>0</v>
      </c>
      <c r="DD32" s="1296">
        <v>0</v>
      </c>
      <c r="DE32" s="1292">
        <v>0</v>
      </c>
      <c r="DF32" s="1296">
        <v>0</v>
      </c>
      <c r="DG32" s="1296">
        <v>0</v>
      </c>
      <c r="DH32" s="1292">
        <v>0</v>
      </c>
      <c r="DI32" s="1296">
        <v>0</v>
      </c>
      <c r="DJ32" s="1296">
        <v>0</v>
      </c>
      <c r="DK32" s="1292">
        <v>0</v>
      </c>
      <c r="DL32" s="1296">
        <v>0</v>
      </c>
      <c r="DM32" s="1296">
        <v>0</v>
      </c>
      <c r="DN32" s="1292">
        <v>0</v>
      </c>
      <c r="DO32" s="1296">
        <v>0</v>
      </c>
      <c r="DP32" s="1296">
        <v>0</v>
      </c>
      <c r="DQ32" s="1292">
        <v>0</v>
      </c>
      <c r="DR32" s="1296">
        <v>0</v>
      </c>
      <c r="DS32" s="1296">
        <v>0</v>
      </c>
      <c r="DT32" s="1292">
        <v>0</v>
      </c>
      <c r="DU32" s="1296">
        <v>0</v>
      </c>
      <c r="DV32" s="1296">
        <v>0</v>
      </c>
      <c r="DW32" s="1292">
        <v>0</v>
      </c>
      <c r="DX32" s="1296">
        <v>0</v>
      </c>
      <c r="DY32" s="1296">
        <v>0</v>
      </c>
      <c r="DZ32" s="1292">
        <v>0</v>
      </c>
      <c r="EA32" s="1296">
        <v>0</v>
      </c>
      <c r="EB32" s="1296">
        <v>0</v>
      </c>
      <c r="EC32" s="1292">
        <v>0</v>
      </c>
      <c r="ED32" s="1296">
        <v>0</v>
      </c>
      <c r="EE32" s="1296">
        <v>0</v>
      </c>
      <c r="EF32" s="1292">
        <v>0</v>
      </c>
      <c r="EG32" s="1296">
        <v>0</v>
      </c>
      <c r="EH32" s="1296">
        <v>0</v>
      </c>
      <c r="EI32" s="1292">
        <v>0</v>
      </c>
      <c r="EJ32" s="1296">
        <v>0</v>
      </c>
      <c r="EK32" s="1296">
        <v>0</v>
      </c>
      <c r="EL32" s="1292">
        <v>0</v>
      </c>
      <c r="EM32" s="1296">
        <v>0</v>
      </c>
      <c r="EN32" s="1296">
        <v>0</v>
      </c>
      <c r="EO32" s="1292">
        <v>0</v>
      </c>
      <c r="EP32" s="1296">
        <v>0</v>
      </c>
      <c r="EQ32" s="1296">
        <v>0</v>
      </c>
      <c r="ER32" s="1292">
        <v>0</v>
      </c>
      <c r="ES32" s="1296">
        <v>0</v>
      </c>
      <c r="ET32" s="1296">
        <v>0</v>
      </c>
      <c r="EU32" s="1292">
        <v>0</v>
      </c>
      <c r="EV32" s="1296">
        <v>0</v>
      </c>
      <c r="EW32" s="1296">
        <v>0</v>
      </c>
      <c r="EX32" s="1292">
        <v>0</v>
      </c>
      <c r="EY32" s="1296">
        <v>0</v>
      </c>
      <c r="EZ32" s="1296">
        <v>0</v>
      </c>
      <c r="FA32" s="1292">
        <v>0</v>
      </c>
      <c r="FB32" s="1296">
        <v>0</v>
      </c>
      <c r="FC32" s="1296">
        <v>0</v>
      </c>
      <c r="FD32" s="1292">
        <v>0</v>
      </c>
      <c r="FE32" s="1296">
        <v>0</v>
      </c>
      <c r="FF32" s="1296">
        <v>0</v>
      </c>
      <c r="FG32" s="1292">
        <v>0</v>
      </c>
    </row>
    <row r="33" spans="1:163" s="665" customFormat="1" ht="0.2" customHeight="1">
      <c r="A33" s="1183">
        <v>1</v>
      </c>
      <c r="B33" s="1183"/>
      <c r="C33" s="1183" t="s">
        <v>1605</v>
      </c>
      <c r="D33" s="1183" t="s">
        <v>1718</v>
      </c>
      <c r="E33" s="1183"/>
      <c r="F33" s="1183"/>
      <c r="G33" s="1183" t="b">
        <v>0</v>
      </c>
      <c r="H33" s="1183"/>
      <c r="I33" s="1183"/>
      <c r="J33" s="1183"/>
      <c r="K33" s="1183"/>
      <c r="L33" s="1295" t="s">
        <v>665</v>
      </c>
      <c r="M33" s="1290" t="s">
        <v>652</v>
      </c>
      <c r="N33" s="1296"/>
      <c r="O33" s="1296"/>
      <c r="P33" s="1292">
        <v>0</v>
      </c>
      <c r="Q33" s="1296"/>
      <c r="R33" s="1296"/>
      <c r="S33" s="1292">
        <v>0</v>
      </c>
      <c r="T33" s="1296"/>
      <c r="U33" s="1296"/>
      <c r="V33" s="1292">
        <v>0</v>
      </c>
      <c r="W33" s="1296"/>
      <c r="X33" s="1296"/>
      <c r="Y33" s="1292">
        <v>0</v>
      </c>
      <c r="Z33" s="1296"/>
      <c r="AA33" s="1296"/>
      <c r="AB33" s="1292">
        <v>0</v>
      </c>
      <c r="AC33" s="1296"/>
      <c r="AD33" s="1296"/>
      <c r="AE33" s="1292">
        <v>0</v>
      </c>
      <c r="AF33" s="1296"/>
      <c r="AG33" s="1296"/>
      <c r="AH33" s="1292">
        <v>0</v>
      </c>
      <c r="AI33" s="1296"/>
      <c r="AJ33" s="1296"/>
      <c r="AK33" s="1292">
        <v>0</v>
      </c>
      <c r="AL33" s="1296"/>
      <c r="AM33" s="1296"/>
      <c r="AN33" s="1292">
        <v>0</v>
      </c>
      <c r="AO33" s="1296"/>
      <c r="AP33" s="1296"/>
      <c r="AQ33" s="1292">
        <v>0</v>
      </c>
      <c r="AR33" s="1296"/>
      <c r="AS33" s="1296"/>
      <c r="AT33" s="1292">
        <v>0</v>
      </c>
      <c r="AU33" s="1296"/>
      <c r="AV33" s="1296"/>
      <c r="AW33" s="1292">
        <v>0</v>
      </c>
      <c r="AX33" s="1296"/>
      <c r="AY33" s="1296"/>
      <c r="AZ33" s="1292">
        <v>0</v>
      </c>
      <c r="BA33" s="1296"/>
      <c r="BB33" s="1296"/>
      <c r="BC33" s="1292">
        <v>0</v>
      </c>
      <c r="BD33" s="1296"/>
      <c r="BE33" s="1296"/>
      <c r="BF33" s="1292">
        <v>0</v>
      </c>
      <c r="BG33" s="1296"/>
      <c r="BH33" s="1296"/>
      <c r="BI33" s="1292">
        <v>0</v>
      </c>
      <c r="BJ33" s="1296"/>
      <c r="BK33" s="1296"/>
      <c r="BL33" s="1292">
        <v>0</v>
      </c>
      <c r="BM33" s="1296"/>
      <c r="BN33" s="1296"/>
      <c r="BO33" s="1292">
        <v>0</v>
      </c>
      <c r="BP33" s="1296"/>
      <c r="BQ33" s="1296"/>
      <c r="BR33" s="1292">
        <v>0</v>
      </c>
      <c r="BS33" s="1296"/>
      <c r="BT33" s="1296"/>
      <c r="BU33" s="1292">
        <v>0</v>
      </c>
      <c r="BV33" s="1296"/>
      <c r="BW33" s="1296"/>
      <c r="BX33" s="1292">
        <v>0</v>
      </c>
      <c r="BY33" s="1296"/>
      <c r="BZ33" s="1296"/>
      <c r="CA33" s="1292">
        <v>0</v>
      </c>
      <c r="CB33" s="1296"/>
      <c r="CC33" s="1296"/>
      <c r="CD33" s="1292">
        <v>0</v>
      </c>
      <c r="CE33" s="1296"/>
      <c r="CF33" s="1296"/>
      <c r="CG33" s="1292">
        <v>0</v>
      </c>
      <c r="CH33" s="1296"/>
      <c r="CI33" s="1296"/>
      <c r="CJ33" s="1292">
        <v>0</v>
      </c>
      <c r="CK33" s="1296"/>
      <c r="CL33" s="1296"/>
      <c r="CM33" s="1292">
        <v>0</v>
      </c>
      <c r="CN33" s="1296"/>
      <c r="CO33" s="1296"/>
      <c r="CP33" s="1292">
        <v>0</v>
      </c>
      <c r="CQ33" s="1296"/>
      <c r="CR33" s="1296"/>
      <c r="CS33" s="1292">
        <v>0</v>
      </c>
      <c r="CT33" s="1296"/>
      <c r="CU33" s="1296"/>
      <c r="CV33" s="1292">
        <v>0</v>
      </c>
      <c r="CW33" s="1296"/>
      <c r="CX33" s="1296"/>
      <c r="CY33" s="1292">
        <v>0</v>
      </c>
      <c r="CZ33" s="1296"/>
      <c r="DA33" s="1296"/>
      <c r="DB33" s="1292">
        <v>0</v>
      </c>
      <c r="DC33" s="1296"/>
      <c r="DD33" s="1296"/>
      <c r="DE33" s="1292">
        <v>0</v>
      </c>
      <c r="DF33" s="1296"/>
      <c r="DG33" s="1296"/>
      <c r="DH33" s="1292">
        <v>0</v>
      </c>
      <c r="DI33" s="1296"/>
      <c r="DJ33" s="1296"/>
      <c r="DK33" s="1292">
        <v>0</v>
      </c>
      <c r="DL33" s="1296"/>
      <c r="DM33" s="1296"/>
      <c r="DN33" s="1292">
        <v>0</v>
      </c>
      <c r="DO33" s="1296"/>
      <c r="DP33" s="1296"/>
      <c r="DQ33" s="1292">
        <v>0</v>
      </c>
      <c r="DR33" s="1296"/>
      <c r="DS33" s="1296"/>
      <c r="DT33" s="1292">
        <v>0</v>
      </c>
      <c r="DU33" s="1296"/>
      <c r="DV33" s="1296"/>
      <c r="DW33" s="1292">
        <v>0</v>
      </c>
      <c r="DX33" s="1296"/>
      <c r="DY33" s="1296"/>
      <c r="DZ33" s="1292">
        <v>0</v>
      </c>
      <c r="EA33" s="1296"/>
      <c r="EB33" s="1296"/>
      <c r="EC33" s="1292">
        <v>0</v>
      </c>
      <c r="ED33" s="1296"/>
      <c r="EE33" s="1296"/>
      <c r="EF33" s="1292">
        <v>0</v>
      </c>
      <c r="EG33" s="1296"/>
      <c r="EH33" s="1296"/>
      <c r="EI33" s="1292">
        <v>0</v>
      </c>
      <c r="EJ33" s="1296"/>
      <c r="EK33" s="1296"/>
      <c r="EL33" s="1292">
        <v>0</v>
      </c>
      <c r="EM33" s="1296"/>
      <c r="EN33" s="1296"/>
      <c r="EO33" s="1292">
        <v>0</v>
      </c>
      <c r="EP33" s="1296"/>
      <c r="EQ33" s="1296"/>
      <c r="ER33" s="1292">
        <v>0</v>
      </c>
      <c r="ES33" s="1296"/>
      <c r="ET33" s="1296"/>
      <c r="EU33" s="1292">
        <v>0</v>
      </c>
      <c r="EV33" s="1296"/>
      <c r="EW33" s="1296"/>
      <c r="EX33" s="1292">
        <v>0</v>
      </c>
      <c r="EY33" s="1296"/>
      <c r="EZ33" s="1296"/>
      <c r="FA33" s="1292">
        <v>0</v>
      </c>
      <c r="FB33" s="1296"/>
      <c r="FC33" s="1296"/>
      <c r="FD33" s="1292">
        <v>0</v>
      </c>
      <c r="FE33" s="1296"/>
      <c r="FF33" s="1296"/>
      <c r="FG33" s="1292">
        <v>0</v>
      </c>
    </row>
    <row r="34" spans="1:163" s="665" customFormat="1" ht="0.2" customHeight="1">
      <c r="A34" s="1183">
        <v>1</v>
      </c>
      <c r="B34" s="1101" t="s">
        <v>1172</v>
      </c>
      <c r="C34" s="1183" t="s">
        <v>1660</v>
      </c>
      <c r="D34" s="1183" t="s">
        <v>1718</v>
      </c>
      <c r="E34" s="1183"/>
      <c r="F34" s="1183"/>
      <c r="G34" s="1183" t="b">
        <v>0</v>
      </c>
      <c r="H34" s="1183"/>
      <c r="I34" s="1183"/>
      <c r="J34" s="1183"/>
      <c r="K34" s="1183"/>
      <c r="L34" s="1295" t="s">
        <v>666</v>
      </c>
      <c r="M34" s="1290" t="s">
        <v>310</v>
      </c>
      <c r="N34" s="1293">
        <v>12</v>
      </c>
      <c r="O34" s="1293">
        <v>12</v>
      </c>
      <c r="P34" s="1294">
        <v>0</v>
      </c>
      <c r="Q34" s="1293">
        <v>12</v>
      </c>
      <c r="R34" s="1293">
        <v>12</v>
      </c>
      <c r="S34" s="1294">
        <v>0</v>
      </c>
      <c r="T34" s="1293">
        <v>12</v>
      </c>
      <c r="U34" s="1293">
        <v>12</v>
      </c>
      <c r="V34" s="1294">
        <v>0</v>
      </c>
      <c r="W34" s="1293">
        <v>12</v>
      </c>
      <c r="X34" s="1293">
        <v>12</v>
      </c>
      <c r="Y34" s="1294">
        <v>0</v>
      </c>
      <c r="Z34" s="1293">
        <v>12</v>
      </c>
      <c r="AA34" s="1293">
        <v>12</v>
      </c>
      <c r="AB34" s="1294">
        <v>0</v>
      </c>
      <c r="AC34" s="1293">
        <v>12</v>
      </c>
      <c r="AD34" s="1293">
        <v>0</v>
      </c>
      <c r="AE34" s="1294">
        <v>-100</v>
      </c>
      <c r="AF34" s="1293">
        <v>12</v>
      </c>
      <c r="AG34" s="1293">
        <v>0</v>
      </c>
      <c r="AH34" s="1294">
        <v>-100</v>
      </c>
      <c r="AI34" s="1293">
        <v>12</v>
      </c>
      <c r="AJ34" s="1293">
        <v>0</v>
      </c>
      <c r="AK34" s="1294">
        <v>-100</v>
      </c>
      <c r="AL34" s="1293">
        <v>12</v>
      </c>
      <c r="AM34" s="1293">
        <v>0</v>
      </c>
      <c r="AN34" s="1294">
        <v>-100</v>
      </c>
      <c r="AO34" s="1293">
        <v>12</v>
      </c>
      <c r="AP34" s="1293">
        <v>0</v>
      </c>
      <c r="AQ34" s="1294">
        <v>-100</v>
      </c>
      <c r="AR34" s="1293"/>
      <c r="AS34" s="1293"/>
      <c r="AT34" s="1294">
        <v>0</v>
      </c>
      <c r="AU34" s="1293"/>
      <c r="AV34" s="1293"/>
      <c r="AW34" s="1294">
        <v>0</v>
      </c>
      <c r="AX34" s="1293"/>
      <c r="AY34" s="1293"/>
      <c r="AZ34" s="1294">
        <v>0</v>
      </c>
      <c r="BA34" s="1293"/>
      <c r="BB34" s="1293"/>
      <c r="BC34" s="1294">
        <v>0</v>
      </c>
      <c r="BD34" s="1293"/>
      <c r="BE34" s="1293"/>
      <c r="BF34" s="1294">
        <v>0</v>
      </c>
      <c r="BG34" s="1293"/>
      <c r="BH34" s="1293"/>
      <c r="BI34" s="1294">
        <v>0</v>
      </c>
      <c r="BJ34" s="1293"/>
      <c r="BK34" s="1293"/>
      <c r="BL34" s="1294">
        <v>0</v>
      </c>
      <c r="BM34" s="1293"/>
      <c r="BN34" s="1293"/>
      <c r="BO34" s="1294">
        <v>0</v>
      </c>
      <c r="BP34" s="1293"/>
      <c r="BQ34" s="1293"/>
      <c r="BR34" s="1294">
        <v>0</v>
      </c>
      <c r="BS34" s="1293"/>
      <c r="BT34" s="1293"/>
      <c r="BU34" s="1294">
        <v>0</v>
      </c>
      <c r="BV34" s="1293"/>
      <c r="BW34" s="1293"/>
      <c r="BX34" s="1294">
        <v>0</v>
      </c>
      <c r="BY34" s="1293"/>
      <c r="BZ34" s="1293"/>
      <c r="CA34" s="1294">
        <v>0</v>
      </c>
      <c r="CB34" s="1293"/>
      <c r="CC34" s="1293"/>
      <c r="CD34" s="1294">
        <v>0</v>
      </c>
      <c r="CE34" s="1293"/>
      <c r="CF34" s="1293"/>
      <c r="CG34" s="1294">
        <v>0</v>
      </c>
      <c r="CH34" s="1293"/>
      <c r="CI34" s="1293"/>
      <c r="CJ34" s="1294">
        <v>0</v>
      </c>
      <c r="CK34" s="1293"/>
      <c r="CL34" s="1293"/>
      <c r="CM34" s="1294">
        <v>0</v>
      </c>
      <c r="CN34" s="1293"/>
      <c r="CO34" s="1293"/>
      <c r="CP34" s="1294">
        <v>0</v>
      </c>
      <c r="CQ34" s="1293"/>
      <c r="CR34" s="1293"/>
      <c r="CS34" s="1294">
        <v>0</v>
      </c>
      <c r="CT34" s="1293"/>
      <c r="CU34" s="1293"/>
      <c r="CV34" s="1294">
        <v>0</v>
      </c>
      <c r="CW34" s="1293"/>
      <c r="CX34" s="1293"/>
      <c r="CY34" s="1294">
        <v>0</v>
      </c>
      <c r="CZ34" s="1293"/>
      <c r="DA34" s="1293"/>
      <c r="DB34" s="1294">
        <v>0</v>
      </c>
      <c r="DC34" s="1293"/>
      <c r="DD34" s="1293"/>
      <c r="DE34" s="1294">
        <v>0</v>
      </c>
      <c r="DF34" s="1293"/>
      <c r="DG34" s="1293"/>
      <c r="DH34" s="1294">
        <v>0</v>
      </c>
      <c r="DI34" s="1293"/>
      <c r="DJ34" s="1293"/>
      <c r="DK34" s="1294">
        <v>0</v>
      </c>
      <c r="DL34" s="1293"/>
      <c r="DM34" s="1293"/>
      <c r="DN34" s="1294">
        <v>0</v>
      </c>
      <c r="DO34" s="1293"/>
      <c r="DP34" s="1293"/>
      <c r="DQ34" s="1294">
        <v>0</v>
      </c>
      <c r="DR34" s="1293"/>
      <c r="DS34" s="1293"/>
      <c r="DT34" s="1294">
        <v>0</v>
      </c>
      <c r="DU34" s="1293"/>
      <c r="DV34" s="1293"/>
      <c r="DW34" s="1294">
        <v>0</v>
      </c>
      <c r="DX34" s="1293"/>
      <c r="DY34" s="1293"/>
      <c r="DZ34" s="1294">
        <v>0</v>
      </c>
      <c r="EA34" s="1293"/>
      <c r="EB34" s="1293"/>
      <c r="EC34" s="1294">
        <v>0</v>
      </c>
      <c r="ED34" s="1293"/>
      <c r="EE34" s="1293"/>
      <c r="EF34" s="1294">
        <v>0</v>
      </c>
      <c r="EG34" s="1293"/>
      <c r="EH34" s="1293"/>
      <c r="EI34" s="1294">
        <v>0</v>
      </c>
      <c r="EJ34" s="1293"/>
      <c r="EK34" s="1293"/>
      <c r="EL34" s="1294">
        <v>0</v>
      </c>
      <c r="EM34" s="1293"/>
      <c r="EN34" s="1293"/>
      <c r="EO34" s="1294">
        <v>0</v>
      </c>
      <c r="EP34" s="1293"/>
      <c r="EQ34" s="1293"/>
      <c r="ER34" s="1294">
        <v>0</v>
      </c>
      <c r="ES34" s="1293"/>
      <c r="ET34" s="1293"/>
      <c r="EU34" s="1294">
        <v>0</v>
      </c>
      <c r="EV34" s="1293"/>
      <c r="EW34" s="1293"/>
      <c r="EX34" s="1294">
        <v>0</v>
      </c>
      <c r="EY34" s="1293"/>
      <c r="EZ34" s="1293"/>
      <c r="FA34" s="1294">
        <v>0</v>
      </c>
      <c r="FB34" s="1293"/>
      <c r="FC34" s="1293"/>
      <c r="FD34" s="1294">
        <v>0</v>
      </c>
      <c r="FE34" s="1293"/>
      <c r="FF34" s="1293"/>
      <c r="FG34" s="1294">
        <v>0</v>
      </c>
    </row>
    <row r="35" spans="1:163" s="665" customFormat="1" ht="0.2" customHeight="1">
      <c r="A35" s="1183">
        <v>1</v>
      </c>
      <c r="B35" s="1183"/>
      <c r="C35" s="1183" t="s">
        <v>1661</v>
      </c>
      <c r="D35" s="1183" t="s">
        <v>1718</v>
      </c>
      <c r="E35" s="1183"/>
      <c r="F35" s="1183"/>
      <c r="G35" s="1183" t="b">
        <v>0</v>
      </c>
      <c r="H35" s="1183"/>
      <c r="I35" s="1183"/>
      <c r="J35" s="1183"/>
      <c r="K35" s="1183"/>
      <c r="L35" s="1295" t="s">
        <v>667</v>
      </c>
      <c r="M35" s="1290" t="s">
        <v>668</v>
      </c>
      <c r="N35" s="1296"/>
      <c r="O35" s="1296"/>
      <c r="P35" s="1292">
        <v>0</v>
      </c>
      <c r="Q35" s="1296"/>
      <c r="R35" s="1296"/>
      <c r="S35" s="1292">
        <v>0</v>
      </c>
      <c r="T35" s="1296"/>
      <c r="U35" s="1296"/>
      <c r="V35" s="1292">
        <v>0</v>
      </c>
      <c r="W35" s="1296"/>
      <c r="X35" s="1296"/>
      <c r="Y35" s="1292">
        <v>0</v>
      </c>
      <c r="Z35" s="1296"/>
      <c r="AA35" s="1296"/>
      <c r="AB35" s="1292">
        <v>0</v>
      </c>
      <c r="AC35" s="1296"/>
      <c r="AD35" s="1296"/>
      <c r="AE35" s="1292">
        <v>0</v>
      </c>
      <c r="AF35" s="1296"/>
      <c r="AG35" s="1296"/>
      <c r="AH35" s="1292">
        <v>0</v>
      </c>
      <c r="AI35" s="1296"/>
      <c r="AJ35" s="1296"/>
      <c r="AK35" s="1292">
        <v>0</v>
      </c>
      <c r="AL35" s="1296"/>
      <c r="AM35" s="1296"/>
      <c r="AN35" s="1292">
        <v>0</v>
      </c>
      <c r="AO35" s="1296"/>
      <c r="AP35" s="1296"/>
      <c r="AQ35" s="1292">
        <v>0</v>
      </c>
      <c r="AR35" s="1296"/>
      <c r="AS35" s="1296"/>
      <c r="AT35" s="1292">
        <v>0</v>
      </c>
      <c r="AU35" s="1296"/>
      <c r="AV35" s="1296"/>
      <c r="AW35" s="1292">
        <v>0</v>
      </c>
      <c r="AX35" s="1296"/>
      <c r="AY35" s="1296"/>
      <c r="AZ35" s="1292">
        <v>0</v>
      </c>
      <c r="BA35" s="1296"/>
      <c r="BB35" s="1296"/>
      <c r="BC35" s="1292">
        <v>0</v>
      </c>
      <c r="BD35" s="1296"/>
      <c r="BE35" s="1296"/>
      <c r="BF35" s="1292">
        <v>0</v>
      </c>
      <c r="BG35" s="1296"/>
      <c r="BH35" s="1296"/>
      <c r="BI35" s="1292">
        <v>0</v>
      </c>
      <c r="BJ35" s="1296"/>
      <c r="BK35" s="1296"/>
      <c r="BL35" s="1292">
        <v>0</v>
      </c>
      <c r="BM35" s="1296"/>
      <c r="BN35" s="1296"/>
      <c r="BO35" s="1292">
        <v>0</v>
      </c>
      <c r="BP35" s="1296"/>
      <c r="BQ35" s="1296"/>
      <c r="BR35" s="1292">
        <v>0</v>
      </c>
      <c r="BS35" s="1296"/>
      <c r="BT35" s="1296"/>
      <c r="BU35" s="1292">
        <v>0</v>
      </c>
      <c r="BV35" s="1296"/>
      <c r="BW35" s="1296"/>
      <c r="BX35" s="1292">
        <v>0</v>
      </c>
      <c r="BY35" s="1296"/>
      <c r="BZ35" s="1296"/>
      <c r="CA35" s="1292">
        <v>0</v>
      </c>
      <c r="CB35" s="1296"/>
      <c r="CC35" s="1296"/>
      <c r="CD35" s="1292">
        <v>0</v>
      </c>
      <c r="CE35" s="1296"/>
      <c r="CF35" s="1296"/>
      <c r="CG35" s="1292">
        <v>0</v>
      </c>
      <c r="CH35" s="1296"/>
      <c r="CI35" s="1296"/>
      <c r="CJ35" s="1292">
        <v>0</v>
      </c>
      <c r="CK35" s="1296"/>
      <c r="CL35" s="1296"/>
      <c r="CM35" s="1292">
        <v>0</v>
      </c>
      <c r="CN35" s="1296"/>
      <c r="CO35" s="1296"/>
      <c r="CP35" s="1292">
        <v>0</v>
      </c>
      <c r="CQ35" s="1296"/>
      <c r="CR35" s="1296"/>
      <c r="CS35" s="1292">
        <v>0</v>
      </c>
      <c r="CT35" s="1296"/>
      <c r="CU35" s="1296"/>
      <c r="CV35" s="1292">
        <v>0</v>
      </c>
      <c r="CW35" s="1296"/>
      <c r="CX35" s="1296"/>
      <c r="CY35" s="1292">
        <v>0</v>
      </c>
      <c r="CZ35" s="1296"/>
      <c r="DA35" s="1296"/>
      <c r="DB35" s="1292">
        <v>0</v>
      </c>
      <c r="DC35" s="1296"/>
      <c r="DD35" s="1296"/>
      <c r="DE35" s="1292">
        <v>0</v>
      </c>
      <c r="DF35" s="1296"/>
      <c r="DG35" s="1296"/>
      <c r="DH35" s="1292">
        <v>0</v>
      </c>
      <c r="DI35" s="1296"/>
      <c r="DJ35" s="1296"/>
      <c r="DK35" s="1292">
        <v>0</v>
      </c>
      <c r="DL35" s="1296"/>
      <c r="DM35" s="1296"/>
      <c r="DN35" s="1292">
        <v>0</v>
      </c>
      <c r="DO35" s="1296"/>
      <c r="DP35" s="1296"/>
      <c r="DQ35" s="1292">
        <v>0</v>
      </c>
      <c r="DR35" s="1296"/>
      <c r="DS35" s="1296"/>
      <c r="DT35" s="1292">
        <v>0</v>
      </c>
      <c r="DU35" s="1296"/>
      <c r="DV35" s="1296"/>
      <c r="DW35" s="1292">
        <v>0</v>
      </c>
      <c r="DX35" s="1296"/>
      <c r="DY35" s="1296"/>
      <c r="DZ35" s="1292">
        <v>0</v>
      </c>
      <c r="EA35" s="1296"/>
      <c r="EB35" s="1296"/>
      <c r="EC35" s="1292">
        <v>0</v>
      </c>
      <c r="ED35" s="1296"/>
      <c r="EE35" s="1296"/>
      <c r="EF35" s="1292">
        <v>0</v>
      </c>
      <c r="EG35" s="1296"/>
      <c r="EH35" s="1296"/>
      <c r="EI35" s="1292">
        <v>0</v>
      </c>
      <c r="EJ35" s="1296"/>
      <c r="EK35" s="1296"/>
      <c r="EL35" s="1292">
        <v>0</v>
      </c>
      <c r="EM35" s="1296"/>
      <c r="EN35" s="1296"/>
      <c r="EO35" s="1292">
        <v>0</v>
      </c>
      <c r="EP35" s="1296"/>
      <c r="EQ35" s="1296"/>
      <c r="ER35" s="1292">
        <v>0</v>
      </c>
      <c r="ES35" s="1296"/>
      <c r="ET35" s="1296"/>
      <c r="EU35" s="1292">
        <v>0</v>
      </c>
      <c r="EV35" s="1296"/>
      <c r="EW35" s="1296"/>
      <c r="EX35" s="1292">
        <v>0</v>
      </c>
      <c r="EY35" s="1296"/>
      <c r="EZ35" s="1296"/>
      <c r="FA35" s="1292">
        <v>0</v>
      </c>
      <c r="FB35" s="1296"/>
      <c r="FC35" s="1296"/>
      <c r="FD35" s="1292">
        <v>0</v>
      </c>
      <c r="FE35" s="1296"/>
      <c r="FF35" s="1296"/>
      <c r="FG35" s="1292">
        <v>0</v>
      </c>
    </row>
    <row r="36" spans="1:163" s="665" customFormat="1" ht="0.2" customHeight="1">
      <c r="A36" s="1183">
        <v>1</v>
      </c>
      <c r="B36" s="1183"/>
      <c r="C36" s="1183" t="s">
        <v>1662</v>
      </c>
      <c r="D36" s="1183" t="s">
        <v>1718</v>
      </c>
      <c r="E36" s="1183"/>
      <c r="F36" s="1183"/>
      <c r="G36" s="1183" t="b">
        <v>0</v>
      </c>
      <c r="H36" s="1183"/>
      <c r="I36" s="1183"/>
      <c r="J36" s="1183"/>
      <c r="K36" s="1183"/>
      <c r="L36" s="1295" t="s">
        <v>669</v>
      </c>
      <c r="M36" s="1290" t="s">
        <v>670</v>
      </c>
      <c r="N36" s="1296"/>
      <c r="O36" s="1296"/>
      <c r="P36" s="1292">
        <v>0</v>
      </c>
      <c r="Q36" s="1296"/>
      <c r="R36" s="1296"/>
      <c r="S36" s="1292">
        <v>0</v>
      </c>
      <c r="T36" s="1296"/>
      <c r="U36" s="1296"/>
      <c r="V36" s="1292">
        <v>0</v>
      </c>
      <c r="W36" s="1296"/>
      <c r="X36" s="1296"/>
      <c r="Y36" s="1292">
        <v>0</v>
      </c>
      <c r="Z36" s="1296"/>
      <c r="AA36" s="1296"/>
      <c r="AB36" s="1292">
        <v>0</v>
      </c>
      <c r="AC36" s="1296"/>
      <c r="AD36" s="1296"/>
      <c r="AE36" s="1292">
        <v>0</v>
      </c>
      <c r="AF36" s="1296"/>
      <c r="AG36" s="1296"/>
      <c r="AH36" s="1292">
        <v>0</v>
      </c>
      <c r="AI36" s="1296"/>
      <c r="AJ36" s="1296"/>
      <c r="AK36" s="1292">
        <v>0</v>
      </c>
      <c r="AL36" s="1296"/>
      <c r="AM36" s="1296"/>
      <c r="AN36" s="1292">
        <v>0</v>
      </c>
      <c r="AO36" s="1296"/>
      <c r="AP36" s="1296"/>
      <c r="AQ36" s="1292">
        <v>0</v>
      </c>
      <c r="AR36" s="1296"/>
      <c r="AS36" s="1296"/>
      <c r="AT36" s="1292">
        <v>0</v>
      </c>
      <c r="AU36" s="1296"/>
      <c r="AV36" s="1296"/>
      <c r="AW36" s="1292">
        <v>0</v>
      </c>
      <c r="AX36" s="1296"/>
      <c r="AY36" s="1296"/>
      <c r="AZ36" s="1292">
        <v>0</v>
      </c>
      <c r="BA36" s="1296"/>
      <c r="BB36" s="1296"/>
      <c r="BC36" s="1292">
        <v>0</v>
      </c>
      <c r="BD36" s="1296"/>
      <c r="BE36" s="1296"/>
      <c r="BF36" s="1292">
        <v>0</v>
      </c>
      <c r="BG36" s="1296"/>
      <c r="BH36" s="1296"/>
      <c r="BI36" s="1292">
        <v>0</v>
      </c>
      <c r="BJ36" s="1296"/>
      <c r="BK36" s="1296"/>
      <c r="BL36" s="1292">
        <v>0</v>
      </c>
      <c r="BM36" s="1296"/>
      <c r="BN36" s="1296"/>
      <c r="BO36" s="1292">
        <v>0</v>
      </c>
      <c r="BP36" s="1296"/>
      <c r="BQ36" s="1296"/>
      <c r="BR36" s="1292">
        <v>0</v>
      </c>
      <c r="BS36" s="1296"/>
      <c r="BT36" s="1296"/>
      <c r="BU36" s="1292">
        <v>0</v>
      </c>
      <c r="BV36" s="1296"/>
      <c r="BW36" s="1296"/>
      <c r="BX36" s="1292">
        <v>0</v>
      </c>
      <c r="BY36" s="1296"/>
      <c r="BZ36" s="1296"/>
      <c r="CA36" s="1292">
        <v>0</v>
      </c>
      <c r="CB36" s="1296"/>
      <c r="CC36" s="1296"/>
      <c r="CD36" s="1292">
        <v>0</v>
      </c>
      <c r="CE36" s="1296"/>
      <c r="CF36" s="1296"/>
      <c r="CG36" s="1292">
        <v>0</v>
      </c>
      <c r="CH36" s="1296"/>
      <c r="CI36" s="1296"/>
      <c r="CJ36" s="1292">
        <v>0</v>
      </c>
      <c r="CK36" s="1296"/>
      <c r="CL36" s="1296"/>
      <c r="CM36" s="1292">
        <v>0</v>
      </c>
      <c r="CN36" s="1296"/>
      <c r="CO36" s="1296"/>
      <c r="CP36" s="1292">
        <v>0</v>
      </c>
      <c r="CQ36" s="1296"/>
      <c r="CR36" s="1296"/>
      <c r="CS36" s="1292">
        <v>0</v>
      </c>
      <c r="CT36" s="1296"/>
      <c r="CU36" s="1296"/>
      <c r="CV36" s="1292">
        <v>0</v>
      </c>
      <c r="CW36" s="1296"/>
      <c r="CX36" s="1296"/>
      <c r="CY36" s="1292">
        <v>0</v>
      </c>
      <c r="CZ36" s="1296"/>
      <c r="DA36" s="1296"/>
      <c r="DB36" s="1292">
        <v>0</v>
      </c>
      <c r="DC36" s="1296"/>
      <c r="DD36" s="1296"/>
      <c r="DE36" s="1292">
        <v>0</v>
      </c>
      <c r="DF36" s="1296"/>
      <c r="DG36" s="1296"/>
      <c r="DH36" s="1292">
        <v>0</v>
      </c>
      <c r="DI36" s="1296"/>
      <c r="DJ36" s="1296"/>
      <c r="DK36" s="1292">
        <v>0</v>
      </c>
      <c r="DL36" s="1296"/>
      <c r="DM36" s="1296"/>
      <c r="DN36" s="1292">
        <v>0</v>
      </c>
      <c r="DO36" s="1296"/>
      <c r="DP36" s="1296"/>
      <c r="DQ36" s="1292">
        <v>0</v>
      </c>
      <c r="DR36" s="1296"/>
      <c r="DS36" s="1296"/>
      <c r="DT36" s="1292">
        <v>0</v>
      </c>
      <c r="DU36" s="1296"/>
      <c r="DV36" s="1296"/>
      <c r="DW36" s="1292">
        <v>0</v>
      </c>
      <c r="DX36" s="1296"/>
      <c r="DY36" s="1296"/>
      <c r="DZ36" s="1292">
        <v>0</v>
      </c>
      <c r="EA36" s="1296"/>
      <c r="EB36" s="1296"/>
      <c r="EC36" s="1292">
        <v>0</v>
      </c>
      <c r="ED36" s="1296"/>
      <c r="EE36" s="1296"/>
      <c r="EF36" s="1292">
        <v>0</v>
      </c>
      <c r="EG36" s="1296"/>
      <c r="EH36" s="1296"/>
      <c r="EI36" s="1292">
        <v>0</v>
      </c>
      <c r="EJ36" s="1296"/>
      <c r="EK36" s="1296"/>
      <c r="EL36" s="1292">
        <v>0</v>
      </c>
      <c r="EM36" s="1296"/>
      <c r="EN36" s="1296"/>
      <c r="EO36" s="1292">
        <v>0</v>
      </c>
      <c r="EP36" s="1296"/>
      <c r="EQ36" s="1296"/>
      <c r="ER36" s="1292">
        <v>0</v>
      </c>
      <c r="ES36" s="1296"/>
      <c r="ET36" s="1296"/>
      <c r="EU36" s="1292">
        <v>0</v>
      </c>
      <c r="EV36" s="1296"/>
      <c r="EW36" s="1296"/>
      <c r="EX36" s="1292">
        <v>0</v>
      </c>
      <c r="EY36" s="1296"/>
      <c r="EZ36" s="1296"/>
      <c r="FA36" s="1292">
        <v>0</v>
      </c>
      <c r="FB36" s="1296"/>
      <c r="FC36" s="1296"/>
      <c r="FD36" s="1292">
        <v>0</v>
      </c>
      <c r="FE36" s="1296"/>
      <c r="FF36" s="1296"/>
      <c r="FG36" s="1292">
        <v>0</v>
      </c>
    </row>
    <row r="37" spans="1:163" s="665" customFormat="1" ht="0.2" customHeight="1">
      <c r="A37" s="1183">
        <v>1</v>
      </c>
      <c r="B37" s="1183"/>
      <c r="C37" s="1183"/>
      <c r="D37" s="1183"/>
      <c r="E37" s="1183"/>
      <c r="F37" s="1183"/>
      <c r="G37" s="1183" t="b">
        <v>0</v>
      </c>
      <c r="H37" s="1183"/>
      <c r="I37" s="1183"/>
      <c r="J37" s="1183"/>
      <c r="K37" s="1183"/>
      <c r="L37" s="1285"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83">
        <v>1</v>
      </c>
      <c r="B38" s="1183"/>
      <c r="C38" s="1183" t="s">
        <v>1604</v>
      </c>
      <c r="D38" s="1183" t="s">
        <v>1719</v>
      </c>
      <c r="E38" s="1183"/>
      <c r="F38" s="1183"/>
      <c r="G38" s="1183" t="b">
        <v>0</v>
      </c>
      <c r="H38" s="1183"/>
      <c r="I38" s="1183"/>
      <c r="J38" s="1183"/>
      <c r="K38" s="1183"/>
      <c r="L38" s="1295" t="s">
        <v>664</v>
      </c>
      <c r="M38" s="1290" t="s">
        <v>652</v>
      </c>
      <c r="N38" s="1296">
        <v>0</v>
      </c>
      <c r="O38" s="1296">
        <v>0</v>
      </c>
      <c r="P38" s="1292">
        <v>0</v>
      </c>
      <c r="Q38" s="1296">
        <v>0</v>
      </c>
      <c r="R38" s="1296">
        <v>0</v>
      </c>
      <c r="S38" s="1292">
        <v>0</v>
      </c>
      <c r="T38" s="1296">
        <v>0</v>
      </c>
      <c r="U38" s="1296">
        <v>0</v>
      </c>
      <c r="V38" s="1292">
        <v>0</v>
      </c>
      <c r="W38" s="1296">
        <v>0</v>
      </c>
      <c r="X38" s="1296">
        <v>0</v>
      </c>
      <c r="Y38" s="1292">
        <v>0</v>
      </c>
      <c r="Z38" s="1296">
        <v>0</v>
      </c>
      <c r="AA38" s="1296">
        <v>0</v>
      </c>
      <c r="AB38" s="1292">
        <v>0</v>
      </c>
      <c r="AC38" s="1296">
        <v>0</v>
      </c>
      <c r="AD38" s="1296">
        <v>0</v>
      </c>
      <c r="AE38" s="1292">
        <v>0</v>
      </c>
      <c r="AF38" s="1296">
        <v>0</v>
      </c>
      <c r="AG38" s="1296">
        <v>0</v>
      </c>
      <c r="AH38" s="1292">
        <v>0</v>
      </c>
      <c r="AI38" s="1296">
        <v>0</v>
      </c>
      <c r="AJ38" s="1296">
        <v>0</v>
      </c>
      <c r="AK38" s="1292">
        <v>0</v>
      </c>
      <c r="AL38" s="1296">
        <v>0</v>
      </c>
      <c r="AM38" s="1296">
        <v>0</v>
      </c>
      <c r="AN38" s="1292">
        <v>0</v>
      </c>
      <c r="AO38" s="1296">
        <v>0</v>
      </c>
      <c r="AP38" s="1296">
        <v>0</v>
      </c>
      <c r="AQ38" s="1292">
        <v>0</v>
      </c>
      <c r="AR38" s="1296">
        <v>0</v>
      </c>
      <c r="AS38" s="1296">
        <v>0</v>
      </c>
      <c r="AT38" s="1292">
        <v>0</v>
      </c>
      <c r="AU38" s="1296">
        <v>0</v>
      </c>
      <c r="AV38" s="1296">
        <v>0</v>
      </c>
      <c r="AW38" s="1292">
        <v>0</v>
      </c>
      <c r="AX38" s="1296">
        <v>0</v>
      </c>
      <c r="AY38" s="1296">
        <v>0</v>
      </c>
      <c r="AZ38" s="1292">
        <v>0</v>
      </c>
      <c r="BA38" s="1296">
        <v>0</v>
      </c>
      <c r="BB38" s="1296">
        <v>0</v>
      </c>
      <c r="BC38" s="1292">
        <v>0</v>
      </c>
      <c r="BD38" s="1296">
        <v>0</v>
      </c>
      <c r="BE38" s="1296">
        <v>0</v>
      </c>
      <c r="BF38" s="1292">
        <v>0</v>
      </c>
      <c r="BG38" s="1296">
        <v>0</v>
      </c>
      <c r="BH38" s="1296">
        <v>0</v>
      </c>
      <c r="BI38" s="1292">
        <v>0</v>
      </c>
      <c r="BJ38" s="1296">
        <v>0</v>
      </c>
      <c r="BK38" s="1296">
        <v>0</v>
      </c>
      <c r="BL38" s="1292">
        <v>0</v>
      </c>
      <c r="BM38" s="1296">
        <v>0</v>
      </c>
      <c r="BN38" s="1296">
        <v>0</v>
      </c>
      <c r="BO38" s="1292">
        <v>0</v>
      </c>
      <c r="BP38" s="1296">
        <v>0</v>
      </c>
      <c r="BQ38" s="1296">
        <v>0</v>
      </c>
      <c r="BR38" s="1292">
        <v>0</v>
      </c>
      <c r="BS38" s="1296">
        <v>0</v>
      </c>
      <c r="BT38" s="1296">
        <v>0</v>
      </c>
      <c r="BU38" s="1292">
        <v>0</v>
      </c>
      <c r="BV38" s="1296">
        <v>0</v>
      </c>
      <c r="BW38" s="1296">
        <v>0</v>
      </c>
      <c r="BX38" s="1292">
        <v>0</v>
      </c>
      <c r="BY38" s="1296">
        <v>0</v>
      </c>
      <c r="BZ38" s="1296">
        <v>0</v>
      </c>
      <c r="CA38" s="1292">
        <v>0</v>
      </c>
      <c r="CB38" s="1296">
        <v>0</v>
      </c>
      <c r="CC38" s="1296">
        <v>0</v>
      </c>
      <c r="CD38" s="1292">
        <v>0</v>
      </c>
      <c r="CE38" s="1296">
        <v>0</v>
      </c>
      <c r="CF38" s="1296">
        <v>0</v>
      </c>
      <c r="CG38" s="1292">
        <v>0</v>
      </c>
      <c r="CH38" s="1296">
        <v>0</v>
      </c>
      <c r="CI38" s="1296">
        <v>0</v>
      </c>
      <c r="CJ38" s="1292">
        <v>0</v>
      </c>
      <c r="CK38" s="1296">
        <v>0</v>
      </c>
      <c r="CL38" s="1296">
        <v>0</v>
      </c>
      <c r="CM38" s="1292">
        <v>0</v>
      </c>
      <c r="CN38" s="1296">
        <v>0</v>
      </c>
      <c r="CO38" s="1296">
        <v>0</v>
      </c>
      <c r="CP38" s="1292">
        <v>0</v>
      </c>
      <c r="CQ38" s="1296">
        <v>0</v>
      </c>
      <c r="CR38" s="1296">
        <v>0</v>
      </c>
      <c r="CS38" s="1292">
        <v>0</v>
      </c>
      <c r="CT38" s="1296">
        <v>0</v>
      </c>
      <c r="CU38" s="1296">
        <v>0</v>
      </c>
      <c r="CV38" s="1292">
        <v>0</v>
      </c>
      <c r="CW38" s="1296">
        <v>0</v>
      </c>
      <c r="CX38" s="1296">
        <v>0</v>
      </c>
      <c r="CY38" s="1292">
        <v>0</v>
      </c>
      <c r="CZ38" s="1296">
        <v>0</v>
      </c>
      <c r="DA38" s="1296">
        <v>0</v>
      </c>
      <c r="DB38" s="1292">
        <v>0</v>
      </c>
      <c r="DC38" s="1296">
        <v>0</v>
      </c>
      <c r="DD38" s="1296">
        <v>0</v>
      </c>
      <c r="DE38" s="1292">
        <v>0</v>
      </c>
      <c r="DF38" s="1296">
        <v>0</v>
      </c>
      <c r="DG38" s="1296">
        <v>0</v>
      </c>
      <c r="DH38" s="1292">
        <v>0</v>
      </c>
      <c r="DI38" s="1296">
        <v>0</v>
      </c>
      <c r="DJ38" s="1296">
        <v>0</v>
      </c>
      <c r="DK38" s="1292">
        <v>0</v>
      </c>
      <c r="DL38" s="1296">
        <v>0</v>
      </c>
      <c r="DM38" s="1296">
        <v>0</v>
      </c>
      <c r="DN38" s="1292">
        <v>0</v>
      </c>
      <c r="DO38" s="1296">
        <v>0</v>
      </c>
      <c r="DP38" s="1296">
        <v>0</v>
      </c>
      <c r="DQ38" s="1292">
        <v>0</v>
      </c>
      <c r="DR38" s="1296">
        <v>0</v>
      </c>
      <c r="DS38" s="1296">
        <v>0</v>
      </c>
      <c r="DT38" s="1292">
        <v>0</v>
      </c>
      <c r="DU38" s="1296">
        <v>0</v>
      </c>
      <c r="DV38" s="1296">
        <v>0</v>
      </c>
      <c r="DW38" s="1292">
        <v>0</v>
      </c>
      <c r="DX38" s="1296">
        <v>0</v>
      </c>
      <c r="DY38" s="1296">
        <v>0</v>
      </c>
      <c r="DZ38" s="1292">
        <v>0</v>
      </c>
      <c r="EA38" s="1296">
        <v>0</v>
      </c>
      <c r="EB38" s="1296">
        <v>0</v>
      </c>
      <c r="EC38" s="1292">
        <v>0</v>
      </c>
      <c r="ED38" s="1296">
        <v>0</v>
      </c>
      <c r="EE38" s="1296">
        <v>0</v>
      </c>
      <c r="EF38" s="1292">
        <v>0</v>
      </c>
      <c r="EG38" s="1296">
        <v>0</v>
      </c>
      <c r="EH38" s="1296">
        <v>0</v>
      </c>
      <c r="EI38" s="1292">
        <v>0</v>
      </c>
      <c r="EJ38" s="1296">
        <v>0</v>
      </c>
      <c r="EK38" s="1296">
        <v>0</v>
      </c>
      <c r="EL38" s="1292">
        <v>0</v>
      </c>
      <c r="EM38" s="1296">
        <v>0</v>
      </c>
      <c r="EN38" s="1296">
        <v>0</v>
      </c>
      <c r="EO38" s="1292">
        <v>0</v>
      </c>
      <c r="EP38" s="1296">
        <v>0</v>
      </c>
      <c r="EQ38" s="1296">
        <v>0</v>
      </c>
      <c r="ER38" s="1292">
        <v>0</v>
      </c>
      <c r="ES38" s="1296">
        <v>0</v>
      </c>
      <c r="ET38" s="1296">
        <v>0</v>
      </c>
      <c r="EU38" s="1292">
        <v>0</v>
      </c>
      <c r="EV38" s="1296">
        <v>0</v>
      </c>
      <c r="EW38" s="1296">
        <v>0</v>
      </c>
      <c r="EX38" s="1292">
        <v>0</v>
      </c>
      <c r="EY38" s="1296">
        <v>0</v>
      </c>
      <c r="EZ38" s="1296">
        <v>0</v>
      </c>
      <c r="FA38" s="1292">
        <v>0</v>
      </c>
      <c r="FB38" s="1296">
        <v>0</v>
      </c>
      <c r="FC38" s="1296">
        <v>0</v>
      </c>
      <c r="FD38" s="1292">
        <v>0</v>
      </c>
      <c r="FE38" s="1296">
        <v>0</v>
      </c>
      <c r="FF38" s="1296">
        <v>0</v>
      </c>
      <c r="FG38" s="1292">
        <v>0</v>
      </c>
    </row>
    <row r="39" spans="1:163" s="665" customFormat="1" ht="0.2" customHeight="1">
      <c r="A39" s="1183">
        <v>1</v>
      </c>
      <c r="B39" s="1183"/>
      <c r="C39" s="1183" t="s">
        <v>1605</v>
      </c>
      <c r="D39" s="1183" t="s">
        <v>1719</v>
      </c>
      <c r="E39" s="1183"/>
      <c r="F39" s="1183"/>
      <c r="G39" s="1183" t="b">
        <v>0</v>
      </c>
      <c r="H39" s="1183"/>
      <c r="I39" s="1183"/>
      <c r="J39" s="1183"/>
      <c r="K39" s="1183"/>
      <c r="L39" s="1295" t="s">
        <v>665</v>
      </c>
      <c r="M39" s="1290" t="s">
        <v>652</v>
      </c>
      <c r="N39" s="1296"/>
      <c r="O39" s="1296"/>
      <c r="P39" s="1292">
        <v>0</v>
      </c>
      <c r="Q39" s="1296"/>
      <c r="R39" s="1296"/>
      <c r="S39" s="1292">
        <v>0</v>
      </c>
      <c r="T39" s="1296"/>
      <c r="U39" s="1296"/>
      <c r="V39" s="1292">
        <v>0</v>
      </c>
      <c r="W39" s="1296"/>
      <c r="X39" s="1296"/>
      <c r="Y39" s="1292">
        <v>0</v>
      </c>
      <c r="Z39" s="1296"/>
      <c r="AA39" s="1296"/>
      <c r="AB39" s="1292">
        <v>0</v>
      </c>
      <c r="AC39" s="1296"/>
      <c r="AD39" s="1296"/>
      <c r="AE39" s="1292">
        <v>0</v>
      </c>
      <c r="AF39" s="1296"/>
      <c r="AG39" s="1296"/>
      <c r="AH39" s="1292">
        <v>0</v>
      </c>
      <c r="AI39" s="1296"/>
      <c r="AJ39" s="1296"/>
      <c r="AK39" s="1292">
        <v>0</v>
      </c>
      <c r="AL39" s="1296"/>
      <c r="AM39" s="1296"/>
      <c r="AN39" s="1292">
        <v>0</v>
      </c>
      <c r="AO39" s="1296"/>
      <c r="AP39" s="1296"/>
      <c r="AQ39" s="1292">
        <v>0</v>
      </c>
      <c r="AR39" s="1296"/>
      <c r="AS39" s="1296"/>
      <c r="AT39" s="1292">
        <v>0</v>
      </c>
      <c r="AU39" s="1296"/>
      <c r="AV39" s="1296"/>
      <c r="AW39" s="1292">
        <v>0</v>
      </c>
      <c r="AX39" s="1296"/>
      <c r="AY39" s="1296"/>
      <c r="AZ39" s="1292">
        <v>0</v>
      </c>
      <c r="BA39" s="1296"/>
      <c r="BB39" s="1296"/>
      <c r="BC39" s="1292">
        <v>0</v>
      </c>
      <c r="BD39" s="1296"/>
      <c r="BE39" s="1296"/>
      <c r="BF39" s="1292">
        <v>0</v>
      </c>
      <c r="BG39" s="1296"/>
      <c r="BH39" s="1296"/>
      <c r="BI39" s="1292">
        <v>0</v>
      </c>
      <c r="BJ39" s="1296"/>
      <c r="BK39" s="1296"/>
      <c r="BL39" s="1292">
        <v>0</v>
      </c>
      <c r="BM39" s="1296"/>
      <c r="BN39" s="1296"/>
      <c r="BO39" s="1292">
        <v>0</v>
      </c>
      <c r="BP39" s="1296"/>
      <c r="BQ39" s="1296"/>
      <c r="BR39" s="1292">
        <v>0</v>
      </c>
      <c r="BS39" s="1296"/>
      <c r="BT39" s="1296"/>
      <c r="BU39" s="1292">
        <v>0</v>
      </c>
      <c r="BV39" s="1296"/>
      <c r="BW39" s="1296"/>
      <c r="BX39" s="1292">
        <v>0</v>
      </c>
      <c r="BY39" s="1296"/>
      <c r="BZ39" s="1296"/>
      <c r="CA39" s="1292">
        <v>0</v>
      </c>
      <c r="CB39" s="1296"/>
      <c r="CC39" s="1296"/>
      <c r="CD39" s="1292">
        <v>0</v>
      </c>
      <c r="CE39" s="1296"/>
      <c r="CF39" s="1296"/>
      <c r="CG39" s="1292">
        <v>0</v>
      </c>
      <c r="CH39" s="1296"/>
      <c r="CI39" s="1296"/>
      <c r="CJ39" s="1292">
        <v>0</v>
      </c>
      <c r="CK39" s="1296"/>
      <c r="CL39" s="1296"/>
      <c r="CM39" s="1292">
        <v>0</v>
      </c>
      <c r="CN39" s="1296"/>
      <c r="CO39" s="1296"/>
      <c r="CP39" s="1292">
        <v>0</v>
      </c>
      <c r="CQ39" s="1296"/>
      <c r="CR39" s="1296"/>
      <c r="CS39" s="1292">
        <v>0</v>
      </c>
      <c r="CT39" s="1296"/>
      <c r="CU39" s="1296"/>
      <c r="CV39" s="1292">
        <v>0</v>
      </c>
      <c r="CW39" s="1296"/>
      <c r="CX39" s="1296"/>
      <c r="CY39" s="1292">
        <v>0</v>
      </c>
      <c r="CZ39" s="1296"/>
      <c r="DA39" s="1296"/>
      <c r="DB39" s="1292">
        <v>0</v>
      </c>
      <c r="DC39" s="1296"/>
      <c r="DD39" s="1296"/>
      <c r="DE39" s="1292">
        <v>0</v>
      </c>
      <c r="DF39" s="1296"/>
      <c r="DG39" s="1296"/>
      <c r="DH39" s="1292">
        <v>0</v>
      </c>
      <c r="DI39" s="1296"/>
      <c r="DJ39" s="1296"/>
      <c r="DK39" s="1292">
        <v>0</v>
      </c>
      <c r="DL39" s="1296"/>
      <c r="DM39" s="1296"/>
      <c r="DN39" s="1292">
        <v>0</v>
      </c>
      <c r="DO39" s="1296"/>
      <c r="DP39" s="1296"/>
      <c r="DQ39" s="1292">
        <v>0</v>
      </c>
      <c r="DR39" s="1296"/>
      <c r="DS39" s="1296"/>
      <c r="DT39" s="1292">
        <v>0</v>
      </c>
      <c r="DU39" s="1296"/>
      <c r="DV39" s="1296"/>
      <c r="DW39" s="1292">
        <v>0</v>
      </c>
      <c r="DX39" s="1296"/>
      <c r="DY39" s="1296"/>
      <c r="DZ39" s="1292">
        <v>0</v>
      </c>
      <c r="EA39" s="1296"/>
      <c r="EB39" s="1296"/>
      <c r="EC39" s="1292">
        <v>0</v>
      </c>
      <c r="ED39" s="1296"/>
      <c r="EE39" s="1296"/>
      <c r="EF39" s="1292">
        <v>0</v>
      </c>
      <c r="EG39" s="1296"/>
      <c r="EH39" s="1296"/>
      <c r="EI39" s="1292">
        <v>0</v>
      </c>
      <c r="EJ39" s="1296"/>
      <c r="EK39" s="1296"/>
      <c r="EL39" s="1292">
        <v>0</v>
      </c>
      <c r="EM39" s="1296"/>
      <c r="EN39" s="1296"/>
      <c r="EO39" s="1292">
        <v>0</v>
      </c>
      <c r="EP39" s="1296"/>
      <c r="EQ39" s="1296"/>
      <c r="ER39" s="1292">
        <v>0</v>
      </c>
      <c r="ES39" s="1296"/>
      <c r="ET39" s="1296"/>
      <c r="EU39" s="1292">
        <v>0</v>
      </c>
      <c r="EV39" s="1296"/>
      <c r="EW39" s="1296"/>
      <c r="EX39" s="1292">
        <v>0</v>
      </c>
      <c r="EY39" s="1296"/>
      <c r="EZ39" s="1296"/>
      <c r="FA39" s="1292">
        <v>0</v>
      </c>
      <c r="FB39" s="1296"/>
      <c r="FC39" s="1296"/>
      <c r="FD39" s="1292">
        <v>0</v>
      </c>
      <c r="FE39" s="1296"/>
      <c r="FF39" s="1296"/>
      <c r="FG39" s="1292">
        <v>0</v>
      </c>
    </row>
    <row r="40" spans="1:163" s="665" customFormat="1" ht="0.2" customHeight="1">
      <c r="A40" s="1183">
        <v>1</v>
      </c>
      <c r="B40" s="1101" t="s">
        <v>1173</v>
      </c>
      <c r="C40" s="1183" t="s">
        <v>1660</v>
      </c>
      <c r="D40" s="1183" t="s">
        <v>1719</v>
      </c>
      <c r="E40" s="1183"/>
      <c r="F40" s="1183"/>
      <c r="G40" s="1183" t="b">
        <v>0</v>
      </c>
      <c r="H40" s="1183"/>
      <c r="I40" s="1183"/>
      <c r="J40" s="1183"/>
      <c r="K40" s="1183"/>
      <c r="L40" s="1295" t="s">
        <v>666</v>
      </c>
      <c r="M40" s="1290" t="s">
        <v>310</v>
      </c>
      <c r="N40" s="1293">
        <v>12</v>
      </c>
      <c r="O40" s="1293">
        <v>12</v>
      </c>
      <c r="P40" s="1294">
        <v>0</v>
      </c>
      <c r="Q40" s="1293">
        <v>12</v>
      </c>
      <c r="R40" s="1293">
        <v>12</v>
      </c>
      <c r="S40" s="1294">
        <v>0</v>
      </c>
      <c r="T40" s="1293">
        <v>12</v>
      </c>
      <c r="U40" s="1293">
        <v>12</v>
      </c>
      <c r="V40" s="1294">
        <v>0</v>
      </c>
      <c r="W40" s="1293">
        <v>12</v>
      </c>
      <c r="X40" s="1293">
        <v>12</v>
      </c>
      <c r="Y40" s="1294">
        <v>0</v>
      </c>
      <c r="Z40" s="1293">
        <v>12</v>
      </c>
      <c r="AA40" s="1293">
        <v>12</v>
      </c>
      <c r="AB40" s="1294">
        <v>0</v>
      </c>
      <c r="AC40" s="1293">
        <v>12</v>
      </c>
      <c r="AD40" s="1293">
        <v>0</v>
      </c>
      <c r="AE40" s="1294">
        <v>-100</v>
      </c>
      <c r="AF40" s="1293">
        <v>12</v>
      </c>
      <c r="AG40" s="1293">
        <v>0</v>
      </c>
      <c r="AH40" s="1294">
        <v>-100</v>
      </c>
      <c r="AI40" s="1293">
        <v>12</v>
      </c>
      <c r="AJ40" s="1293">
        <v>0</v>
      </c>
      <c r="AK40" s="1294">
        <v>-100</v>
      </c>
      <c r="AL40" s="1293">
        <v>12</v>
      </c>
      <c r="AM40" s="1293">
        <v>0</v>
      </c>
      <c r="AN40" s="1294">
        <v>-100</v>
      </c>
      <c r="AO40" s="1293">
        <v>12</v>
      </c>
      <c r="AP40" s="1293">
        <v>0</v>
      </c>
      <c r="AQ40" s="1297">
        <v>-100</v>
      </c>
      <c r="AR40" s="1293"/>
      <c r="AS40" s="1293"/>
      <c r="AT40" s="1297">
        <v>0</v>
      </c>
      <c r="AU40" s="1293"/>
      <c r="AV40" s="1293"/>
      <c r="AW40" s="1297">
        <v>0</v>
      </c>
      <c r="AX40" s="1293"/>
      <c r="AY40" s="1293"/>
      <c r="AZ40" s="1297">
        <v>0</v>
      </c>
      <c r="BA40" s="1293"/>
      <c r="BB40" s="1293"/>
      <c r="BC40" s="1297">
        <v>0</v>
      </c>
      <c r="BD40" s="1293"/>
      <c r="BE40" s="1293"/>
      <c r="BF40" s="1297">
        <v>0</v>
      </c>
      <c r="BG40" s="1293"/>
      <c r="BH40" s="1293"/>
      <c r="BI40" s="1297">
        <v>0</v>
      </c>
      <c r="BJ40" s="1293"/>
      <c r="BK40" s="1293"/>
      <c r="BL40" s="1297">
        <v>0</v>
      </c>
      <c r="BM40" s="1293"/>
      <c r="BN40" s="1293"/>
      <c r="BO40" s="1297">
        <v>0</v>
      </c>
      <c r="BP40" s="1293"/>
      <c r="BQ40" s="1293"/>
      <c r="BR40" s="1297">
        <v>0</v>
      </c>
      <c r="BS40" s="1293"/>
      <c r="BT40" s="1293"/>
      <c r="BU40" s="1297">
        <v>0</v>
      </c>
      <c r="BV40" s="1293"/>
      <c r="BW40" s="1293"/>
      <c r="BX40" s="1297">
        <v>0</v>
      </c>
      <c r="BY40" s="1293"/>
      <c r="BZ40" s="1293"/>
      <c r="CA40" s="1297">
        <v>0</v>
      </c>
      <c r="CB40" s="1293"/>
      <c r="CC40" s="1293"/>
      <c r="CD40" s="1297">
        <v>0</v>
      </c>
      <c r="CE40" s="1293"/>
      <c r="CF40" s="1293"/>
      <c r="CG40" s="1297">
        <v>0</v>
      </c>
      <c r="CH40" s="1293"/>
      <c r="CI40" s="1293"/>
      <c r="CJ40" s="1297">
        <v>0</v>
      </c>
      <c r="CK40" s="1293"/>
      <c r="CL40" s="1293"/>
      <c r="CM40" s="1297">
        <v>0</v>
      </c>
      <c r="CN40" s="1293"/>
      <c r="CO40" s="1293"/>
      <c r="CP40" s="1297">
        <v>0</v>
      </c>
      <c r="CQ40" s="1293"/>
      <c r="CR40" s="1293"/>
      <c r="CS40" s="1297">
        <v>0</v>
      </c>
      <c r="CT40" s="1293"/>
      <c r="CU40" s="1293"/>
      <c r="CV40" s="1297">
        <v>0</v>
      </c>
      <c r="CW40" s="1293"/>
      <c r="CX40" s="1293"/>
      <c r="CY40" s="1297">
        <v>0</v>
      </c>
      <c r="CZ40" s="1293"/>
      <c r="DA40" s="1293"/>
      <c r="DB40" s="1297">
        <v>0</v>
      </c>
      <c r="DC40" s="1293"/>
      <c r="DD40" s="1293"/>
      <c r="DE40" s="1297">
        <v>0</v>
      </c>
      <c r="DF40" s="1293"/>
      <c r="DG40" s="1293"/>
      <c r="DH40" s="1297">
        <v>0</v>
      </c>
      <c r="DI40" s="1293"/>
      <c r="DJ40" s="1293"/>
      <c r="DK40" s="1297">
        <v>0</v>
      </c>
      <c r="DL40" s="1293"/>
      <c r="DM40" s="1293"/>
      <c r="DN40" s="1297">
        <v>0</v>
      </c>
      <c r="DO40" s="1293"/>
      <c r="DP40" s="1293"/>
      <c r="DQ40" s="1297">
        <v>0</v>
      </c>
      <c r="DR40" s="1293"/>
      <c r="DS40" s="1293"/>
      <c r="DT40" s="1297">
        <v>0</v>
      </c>
      <c r="DU40" s="1293"/>
      <c r="DV40" s="1293"/>
      <c r="DW40" s="1297">
        <v>0</v>
      </c>
      <c r="DX40" s="1293"/>
      <c r="DY40" s="1293"/>
      <c r="DZ40" s="1297">
        <v>0</v>
      </c>
      <c r="EA40" s="1293"/>
      <c r="EB40" s="1293"/>
      <c r="EC40" s="1297">
        <v>0</v>
      </c>
      <c r="ED40" s="1293"/>
      <c r="EE40" s="1293"/>
      <c r="EF40" s="1297">
        <v>0</v>
      </c>
      <c r="EG40" s="1293"/>
      <c r="EH40" s="1293"/>
      <c r="EI40" s="1297">
        <v>0</v>
      </c>
      <c r="EJ40" s="1293"/>
      <c r="EK40" s="1293"/>
      <c r="EL40" s="1297">
        <v>0</v>
      </c>
      <c r="EM40" s="1293"/>
      <c r="EN40" s="1293"/>
      <c r="EO40" s="1297">
        <v>0</v>
      </c>
      <c r="EP40" s="1293"/>
      <c r="EQ40" s="1293"/>
      <c r="ER40" s="1297">
        <v>0</v>
      </c>
      <c r="ES40" s="1293"/>
      <c r="ET40" s="1293"/>
      <c r="EU40" s="1297">
        <v>0</v>
      </c>
      <c r="EV40" s="1293"/>
      <c r="EW40" s="1293"/>
      <c r="EX40" s="1297">
        <v>0</v>
      </c>
      <c r="EY40" s="1293"/>
      <c r="EZ40" s="1293"/>
      <c r="FA40" s="1297">
        <v>0</v>
      </c>
      <c r="FB40" s="1293"/>
      <c r="FC40" s="1293"/>
      <c r="FD40" s="1297">
        <v>0</v>
      </c>
      <c r="FE40" s="1293"/>
      <c r="FF40" s="1293"/>
      <c r="FG40" s="1297">
        <v>0</v>
      </c>
    </row>
    <row r="41" spans="1:163" s="665" customFormat="1" ht="0.2" customHeight="1">
      <c r="A41" s="1183">
        <v>1</v>
      </c>
      <c r="B41" s="1183"/>
      <c r="C41" s="1183" t="s">
        <v>1661</v>
      </c>
      <c r="D41" s="1183" t="s">
        <v>1719</v>
      </c>
      <c r="E41" s="1183"/>
      <c r="F41" s="1183"/>
      <c r="G41" s="1183" t="b">
        <v>0</v>
      </c>
      <c r="H41" s="1183"/>
      <c r="I41" s="1183"/>
      <c r="J41" s="1183"/>
      <c r="K41" s="1183"/>
      <c r="L41" s="1295" t="s">
        <v>667</v>
      </c>
      <c r="M41" s="1290" t="s">
        <v>668</v>
      </c>
      <c r="N41" s="1296"/>
      <c r="O41" s="1296"/>
      <c r="P41" s="1292">
        <v>0</v>
      </c>
      <c r="Q41" s="1296"/>
      <c r="R41" s="1296"/>
      <c r="S41" s="1292">
        <v>0</v>
      </c>
      <c r="T41" s="1296"/>
      <c r="U41" s="1296"/>
      <c r="V41" s="1292">
        <v>0</v>
      </c>
      <c r="W41" s="1296"/>
      <c r="X41" s="1296"/>
      <c r="Y41" s="1292">
        <v>0</v>
      </c>
      <c r="Z41" s="1296"/>
      <c r="AA41" s="1296"/>
      <c r="AB41" s="1292">
        <v>0</v>
      </c>
      <c r="AC41" s="1296"/>
      <c r="AD41" s="1296"/>
      <c r="AE41" s="1292">
        <v>0</v>
      </c>
      <c r="AF41" s="1296"/>
      <c r="AG41" s="1296"/>
      <c r="AH41" s="1292">
        <v>0</v>
      </c>
      <c r="AI41" s="1296"/>
      <c r="AJ41" s="1296"/>
      <c r="AK41" s="1292">
        <v>0</v>
      </c>
      <c r="AL41" s="1296"/>
      <c r="AM41" s="1296"/>
      <c r="AN41" s="1292">
        <v>0</v>
      </c>
      <c r="AO41" s="1296"/>
      <c r="AP41" s="1296"/>
      <c r="AQ41" s="1292">
        <v>0</v>
      </c>
      <c r="AR41" s="1296"/>
      <c r="AS41" s="1296"/>
      <c r="AT41" s="1292">
        <v>0</v>
      </c>
      <c r="AU41" s="1296"/>
      <c r="AV41" s="1296"/>
      <c r="AW41" s="1292">
        <v>0</v>
      </c>
      <c r="AX41" s="1296"/>
      <c r="AY41" s="1296"/>
      <c r="AZ41" s="1292">
        <v>0</v>
      </c>
      <c r="BA41" s="1296"/>
      <c r="BB41" s="1296"/>
      <c r="BC41" s="1292">
        <v>0</v>
      </c>
      <c r="BD41" s="1296"/>
      <c r="BE41" s="1296"/>
      <c r="BF41" s="1292">
        <v>0</v>
      </c>
      <c r="BG41" s="1296"/>
      <c r="BH41" s="1296"/>
      <c r="BI41" s="1292">
        <v>0</v>
      </c>
      <c r="BJ41" s="1296"/>
      <c r="BK41" s="1296"/>
      <c r="BL41" s="1292">
        <v>0</v>
      </c>
      <c r="BM41" s="1296"/>
      <c r="BN41" s="1296"/>
      <c r="BO41" s="1292">
        <v>0</v>
      </c>
      <c r="BP41" s="1296"/>
      <c r="BQ41" s="1296"/>
      <c r="BR41" s="1292">
        <v>0</v>
      </c>
      <c r="BS41" s="1296"/>
      <c r="BT41" s="1296"/>
      <c r="BU41" s="1292">
        <v>0</v>
      </c>
      <c r="BV41" s="1296"/>
      <c r="BW41" s="1296"/>
      <c r="BX41" s="1292">
        <v>0</v>
      </c>
      <c r="BY41" s="1296"/>
      <c r="BZ41" s="1296"/>
      <c r="CA41" s="1292">
        <v>0</v>
      </c>
      <c r="CB41" s="1296"/>
      <c r="CC41" s="1296"/>
      <c r="CD41" s="1292">
        <v>0</v>
      </c>
      <c r="CE41" s="1296"/>
      <c r="CF41" s="1296"/>
      <c r="CG41" s="1292">
        <v>0</v>
      </c>
      <c r="CH41" s="1296"/>
      <c r="CI41" s="1296"/>
      <c r="CJ41" s="1292">
        <v>0</v>
      </c>
      <c r="CK41" s="1296"/>
      <c r="CL41" s="1296"/>
      <c r="CM41" s="1292">
        <v>0</v>
      </c>
      <c r="CN41" s="1296"/>
      <c r="CO41" s="1296"/>
      <c r="CP41" s="1292">
        <v>0</v>
      </c>
      <c r="CQ41" s="1296"/>
      <c r="CR41" s="1296"/>
      <c r="CS41" s="1292">
        <v>0</v>
      </c>
      <c r="CT41" s="1296"/>
      <c r="CU41" s="1296"/>
      <c r="CV41" s="1292">
        <v>0</v>
      </c>
      <c r="CW41" s="1296"/>
      <c r="CX41" s="1296"/>
      <c r="CY41" s="1292">
        <v>0</v>
      </c>
      <c r="CZ41" s="1296"/>
      <c r="DA41" s="1296"/>
      <c r="DB41" s="1292">
        <v>0</v>
      </c>
      <c r="DC41" s="1296"/>
      <c r="DD41" s="1296"/>
      <c r="DE41" s="1292">
        <v>0</v>
      </c>
      <c r="DF41" s="1296"/>
      <c r="DG41" s="1296"/>
      <c r="DH41" s="1292">
        <v>0</v>
      </c>
      <c r="DI41" s="1296"/>
      <c r="DJ41" s="1296"/>
      <c r="DK41" s="1292">
        <v>0</v>
      </c>
      <c r="DL41" s="1296"/>
      <c r="DM41" s="1296"/>
      <c r="DN41" s="1292">
        <v>0</v>
      </c>
      <c r="DO41" s="1296"/>
      <c r="DP41" s="1296"/>
      <c r="DQ41" s="1292">
        <v>0</v>
      </c>
      <c r="DR41" s="1296"/>
      <c r="DS41" s="1296"/>
      <c r="DT41" s="1292">
        <v>0</v>
      </c>
      <c r="DU41" s="1296"/>
      <c r="DV41" s="1296"/>
      <c r="DW41" s="1292">
        <v>0</v>
      </c>
      <c r="DX41" s="1296"/>
      <c r="DY41" s="1296"/>
      <c r="DZ41" s="1292">
        <v>0</v>
      </c>
      <c r="EA41" s="1296"/>
      <c r="EB41" s="1296"/>
      <c r="EC41" s="1292">
        <v>0</v>
      </c>
      <c r="ED41" s="1296"/>
      <c r="EE41" s="1296"/>
      <c r="EF41" s="1292">
        <v>0</v>
      </c>
      <c r="EG41" s="1296"/>
      <c r="EH41" s="1296"/>
      <c r="EI41" s="1292">
        <v>0</v>
      </c>
      <c r="EJ41" s="1296"/>
      <c r="EK41" s="1296"/>
      <c r="EL41" s="1292">
        <v>0</v>
      </c>
      <c r="EM41" s="1296"/>
      <c r="EN41" s="1296"/>
      <c r="EO41" s="1292">
        <v>0</v>
      </c>
      <c r="EP41" s="1296"/>
      <c r="EQ41" s="1296"/>
      <c r="ER41" s="1292">
        <v>0</v>
      </c>
      <c r="ES41" s="1296"/>
      <c r="ET41" s="1296"/>
      <c r="EU41" s="1292">
        <v>0</v>
      </c>
      <c r="EV41" s="1296"/>
      <c r="EW41" s="1296"/>
      <c r="EX41" s="1292">
        <v>0</v>
      </c>
      <c r="EY41" s="1296"/>
      <c r="EZ41" s="1296"/>
      <c r="FA41" s="1292">
        <v>0</v>
      </c>
      <c r="FB41" s="1296"/>
      <c r="FC41" s="1296"/>
      <c r="FD41" s="1292">
        <v>0</v>
      </c>
      <c r="FE41" s="1296"/>
      <c r="FF41" s="1296"/>
      <c r="FG41" s="1292">
        <v>0</v>
      </c>
    </row>
    <row r="42" spans="1:163" s="665" customFormat="1" ht="0.2" customHeight="1">
      <c r="A42" s="1183">
        <v>1</v>
      </c>
      <c r="B42" s="1183"/>
      <c r="C42" s="1183" t="s">
        <v>1662</v>
      </c>
      <c r="D42" s="1183" t="s">
        <v>1719</v>
      </c>
      <c r="E42" s="1183"/>
      <c r="F42" s="1183"/>
      <c r="G42" s="1183" t="b">
        <v>0</v>
      </c>
      <c r="H42" s="1183"/>
      <c r="I42" s="1183"/>
      <c r="J42" s="1183"/>
      <c r="K42" s="1183"/>
      <c r="L42" s="1295" t="s">
        <v>669</v>
      </c>
      <c r="M42" s="1290" t="s">
        <v>670</v>
      </c>
      <c r="N42" s="1296"/>
      <c r="O42" s="1296"/>
      <c r="P42" s="1292">
        <v>0</v>
      </c>
      <c r="Q42" s="1296"/>
      <c r="R42" s="1296"/>
      <c r="S42" s="1292">
        <v>0</v>
      </c>
      <c r="T42" s="1296"/>
      <c r="U42" s="1296"/>
      <c r="V42" s="1292">
        <v>0</v>
      </c>
      <c r="W42" s="1296"/>
      <c r="X42" s="1296"/>
      <c r="Y42" s="1292">
        <v>0</v>
      </c>
      <c r="Z42" s="1296"/>
      <c r="AA42" s="1296"/>
      <c r="AB42" s="1292">
        <v>0</v>
      </c>
      <c r="AC42" s="1296"/>
      <c r="AD42" s="1296"/>
      <c r="AE42" s="1292">
        <v>0</v>
      </c>
      <c r="AF42" s="1296"/>
      <c r="AG42" s="1296"/>
      <c r="AH42" s="1292">
        <v>0</v>
      </c>
      <c r="AI42" s="1296"/>
      <c r="AJ42" s="1296"/>
      <c r="AK42" s="1292">
        <v>0</v>
      </c>
      <c r="AL42" s="1296"/>
      <c r="AM42" s="1296"/>
      <c r="AN42" s="1292">
        <v>0</v>
      </c>
      <c r="AO42" s="1296"/>
      <c r="AP42" s="1296"/>
      <c r="AQ42" s="1292">
        <v>0</v>
      </c>
      <c r="AR42" s="1296"/>
      <c r="AS42" s="1296"/>
      <c r="AT42" s="1292">
        <v>0</v>
      </c>
      <c r="AU42" s="1296"/>
      <c r="AV42" s="1296"/>
      <c r="AW42" s="1292">
        <v>0</v>
      </c>
      <c r="AX42" s="1296"/>
      <c r="AY42" s="1296"/>
      <c r="AZ42" s="1292">
        <v>0</v>
      </c>
      <c r="BA42" s="1296"/>
      <c r="BB42" s="1296"/>
      <c r="BC42" s="1292">
        <v>0</v>
      </c>
      <c r="BD42" s="1296"/>
      <c r="BE42" s="1296"/>
      <c r="BF42" s="1292">
        <v>0</v>
      </c>
      <c r="BG42" s="1296"/>
      <c r="BH42" s="1296"/>
      <c r="BI42" s="1292">
        <v>0</v>
      </c>
      <c r="BJ42" s="1296"/>
      <c r="BK42" s="1296"/>
      <c r="BL42" s="1292">
        <v>0</v>
      </c>
      <c r="BM42" s="1296"/>
      <c r="BN42" s="1296"/>
      <c r="BO42" s="1292">
        <v>0</v>
      </c>
      <c r="BP42" s="1296"/>
      <c r="BQ42" s="1296"/>
      <c r="BR42" s="1292">
        <v>0</v>
      </c>
      <c r="BS42" s="1296"/>
      <c r="BT42" s="1296"/>
      <c r="BU42" s="1292">
        <v>0</v>
      </c>
      <c r="BV42" s="1296"/>
      <c r="BW42" s="1296"/>
      <c r="BX42" s="1292">
        <v>0</v>
      </c>
      <c r="BY42" s="1296"/>
      <c r="BZ42" s="1296"/>
      <c r="CA42" s="1292">
        <v>0</v>
      </c>
      <c r="CB42" s="1296"/>
      <c r="CC42" s="1296"/>
      <c r="CD42" s="1292">
        <v>0</v>
      </c>
      <c r="CE42" s="1296"/>
      <c r="CF42" s="1296"/>
      <c r="CG42" s="1292">
        <v>0</v>
      </c>
      <c r="CH42" s="1296"/>
      <c r="CI42" s="1296"/>
      <c r="CJ42" s="1292">
        <v>0</v>
      </c>
      <c r="CK42" s="1296"/>
      <c r="CL42" s="1296"/>
      <c r="CM42" s="1292">
        <v>0</v>
      </c>
      <c r="CN42" s="1296"/>
      <c r="CO42" s="1296"/>
      <c r="CP42" s="1292">
        <v>0</v>
      </c>
      <c r="CQ42" s="1296"/>
      <c r="CR42" s="1296"/>
      <c r="CS42" s="1292">
        <v>0</v>
      </c>
      <c r="CT42" s="1296"/>
      <c r="CU42" s="1296"/>
      <c r="CV42" s="1292">
        <v>0</v>
      </c>
      <c r="CW42" s="1296"/>
      <c r="CX42" s="1296"/>
      <c r="CY42" s="1292">
        <v>0</v>
      </c>
      <c r="CZ42" s="1296"/>
      <c r="DA42" s="1296"/>
      <c r="DB42" s="1292">
        <v>0</v>
      </c>
      <c r="DC42" s="1296"/>
      <c r="DD42" s="1296"/>
      <c r="DE42" s="1292">
        <v>0</v>
      </c>
      <c r="DF42" s="1296"/>
      <c r="DG42" s="1296"/>
      <c r="DH42" s="1292">
        <v>0</v>
      </c>
      <c r="DI42" s="1296"/>
      <c r="DJ42" s="1296"/>
      <c r="DK42" s="1292">
        <v>0</v>
      </c>
      <c r="DL42" s="1296"/>
      <c r="DM42" s="1296"/>
      <c r="DN42" s="1292">
        <v>0</v>
      </c>
      <c r="DO42" s="1296"/>
      <c r="DP42" s="1296"/>
      <c r="DQ42" s="1292">
        <v>0</v>
      </c>
      <c r="DR42" s="1296"/>
      <c r="DS42" s="1296"/>
      <c r="DT42" s="1292">
        <v>0</v>
      </c>
      <c r="DU42" s="1296"/>
      <c r="DV42" s="1296"/>
      <c r="DW42" s="1292">
        <v>0</v>
      </c>
      <c r="DX42" s="1296"/>
      <c r="DY42" s="1296"/>
      <c r="DZ42" s="1292">
        <v>0</v>
      </c>
      <c r="EA42" s="1296"/>
      <c r="EB42" s="1296"/>
      <c r="EC42" s="1292">
        <v>0</v>
      </c>
      <c r="ED42" s="1296"/>
      <c r="EE42" s="1296"/>
      <c r="EF42" s="1292">
        <v>0</v>
      </c>
      <c r="EG42" s="1296"/>
      <c r="EH42" s="1296"/>
      <c r="EI42" s="1292">
        <v>0</v>
      </c>
      <c r="EJ42" s="1296"/>
      <c r="EK42" s="1296"/>
      <c r="EL42" s="1292">
        <v>0</v>
      </c>
      <c r="EM42" s="1296"/>
      <c r="EN42" s="1296"/>
      <c r="EO42" s="1292">
        <v>0</v>
      </c>
      <c r="EP42" s="1296"/>
      <c r="EQ42" s="1296"/>
      <c r="ER42" s="1292">
        <v>0</v>
      </c>
      <c r="ES42" s="1296"/>
      <c r="ET42" s="1296"/>
      <c r="EU42" s="1292">
        <v>0</v>
      </c>
      <c r="EV42" s="1296"/>
      <c r="EW42" s="1296"/>
      <c r="EX42" s="1292">
        <v>0</v>
      </c>
      <c r="EY42" s="1296"/>
      <c r="EZ42" s="1296"/>
      <c r="FA42" s="1292">
        <v>0</v>
      </c>
      <c r="FB42" s="1296"/>
      <c r="FC42" s="1296"/>
      <c r="FD42" s="1292">
        <v>0</v>
      </c>
      <c r="FE42" s="1296"/>
      <c r="FF42" s="1296"/>
      <c r="FG42" s="1292">
        <v>0</v>
      </c>
    </row>
    <row r="43" spans="1:163" s="665" customFormat="1" ht="0.2" customHeight="1">
      <c r="A43" s="1183">
        <v>1</v>
      </c>
      <c r="B43" s="1183"/>
      <c r="C43" s="1183"/>
      <c r="D43" s="1183"/>
      <c r="E43" s="1183"/>
      <c r="F43" s="1183"/>
      <c r="G43" s="1183" t="b">
        <v>0</v>
      </c>
      <c r="H43" s="1183"/>
      <c r="I43" s="1183"/>
      <c r="J43" s="1183"/>
      <c r="K43" s="1183"/>
      <c r="L43" s="1285"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83">
        <v>1</v>
      </c>
      <c r="B44" s="1183"/>
      <c r="C44" s="1183" t="s">
        <v>1604</v>
      </c>
      <c r="D44" s="1183" t="s">
        <v>1721</v>
      </c>
      <c r="E44" s="1183"/>
      <c r="F44" s="1183"/>
      <c r="G44" s="1183" t="b">
        <v>0</v>
      </c>
      <c r="H44" s="1183"/>
      <c r="I44" s="1183"/>
      <c r="J44" s="1183"/>
      <c r="K44" s="1183"/>
      <c r="L44" s="1295" t="s">
        <v>664</v>
      </c>
      <c r="M44" s="1290" t="s">
        <v>652</v>
      </c>
      <c r="N44" s="1296">
        <v>0</v>
      </c>
      <c r="O44" s="1296">
        <v>0</v>
      </c>
      <c r="P44" s="1292">
        <v>0</v>
      </c>
      <c r="Q44" s="1296">
        <v>0</v>
      </c>
      <c r="R44" s="1296">
        <v>0</v>
      </c>
      <c r="S44" s="1292">
        <v>0</v>
      </c>
      <c r="T44" s="1296">
        <v>0</v>
      </c>
      <c r="U44" s="1296">
        <v>0</v>
      </c>
      <c r="V44" s="1292">
        <v>0</v>
      </c>
      <c r="W44" s="1296">
        <v>0</v>
      </c>
      <c r="X44" s="1296">
        <v>0</v>
      </c>
      <c r="Y44" s="1292">
        <v>0</v>
      </c>
      <c r="Z44" s="1296">
        <v>0</v>
      </c>
      <c r="AA44" s="1296">
        <v>0</v>
      </c>
      <c r="AB44" s="1292">
        <v>0</v>
      </c>
      <c r="AC44" s="1296">
        <v>0</v>
      </c>
      <c r="AD44" s="1296">
        <v>0</v>
      </c>
      <c r="AE44" s="1292">
        <v>0</v>
      </c>
      <c r="AF44" s="1296">
        <v>0</v>
      </c>
      <c r="AG44" s="1296">
        <v>0</v>
      </c>
      <c r="AH44" s="1292">
        <v>0</v>
      </c>
      <c r="AI44" s="1296">
        <v>0</v>
      </c>
      <c r="AJ44" s="1296">
        <v>0</v>
      </c>
      <c r="AK44" s="1292">
        <v>0</v>
      </c>
      <c r="AL44" s="1296">
        <v>0</v>
      </c>
      <c r="AM44" s="1296">
        <v>0</v>
      </c>
      <c r="AN44" s="1292">
        <v>0</v>
      </c>
      <c r="AO44" s="1296">
        <v>0</v>
      </c>
      <c r="AP44" s="1296">
        <v>0</v>
      </c>
      <c r="AQ44" s="1292">
        <v>0</v>
      </c>
      <c r="AR44" s="1296">
        <v>0</v>
      </c>
      <c r="AS44" s="1296">
        <v>0</v>
      </c>
      <c r="AT44" s="1292">
        <v>0</v>
      </c>
      <c r="AU44" s="1296">
        <v>0</v>
      </c>
      <c r="AV44" s="1296">
        <v>0</v>
      </c>
      <c r="AW44" s="1292">
        <v>0</v>
      </c>
      <c r="AX44" s="1296">
        <v>0</v>
      </c>
      <c r="AY44" s="1296">
        <v>0</v>
      </c>
      <c r="AZ44" s="1292">
        <v>0</v>
      </c>
      <c r="BA44" s="1296">
        <v>0</v>
      </c>
      <c r="BB44" s="1296">
        <v>0</v>
      </c>
      <c r="BC44" s="1292">
        <v>0</v>
      </c>
      <c r="BD44" s="1296">
        <v>0</v>
      </c>
      <c r="BE44" s="1296">
        <v>0</v>
      </c>
      <c r="BF44" s="1292">
        <v>0</v>
      </c>
      <c r="BG44" s="1296">
        <v>0</v>
      </c>
      <c r="BH44" s="1296">
        <v>0</v>
      </c>
      <c r="BI44" s="1292">
        <v>0</v>
      </c>
      <c r="BJ44" s="1296">
        <v>0</v>
      </c>
      <c r="BK44" s="1296">
        <v>0</v>
      </c>
      <c r="BL44" s="1292">
        <v>0</v>
      </c>
      <c r="BM44" s="1296">
        <v>0</v>
      </c>
      <c r="BN44" s="1296">
        <v>0</v>
      </c>
      <c r="BO44" s="1292">
        <v>0</v>
      </c>
      <c r="BP44" s="1296">
        <v>0</v>
      </c>
      <c r="BQ44" s="1296">
        <v>0</v>
      </c>
      <c r="BR44" s="1292">
        <v>0</v>
      </c>
      <c r="BS44" s="1296">
        <v>0</v>
      </c>
      <c r="BT44" s="1296">
        <v>0</v>
      </c>
      <c r="BU44" s="1292">
        <v>0</v>
      </c>
      <c r="BV44" s="1296">
        <v>0</v>
      </c>
      <c r="BW44" s="1296">
        <v>0</v>
      </c>
      <c r="BX44" s="1292">
        <v>0</v>
      </c>
      <c r="BY44" s="1296">
        <v>0</v>
      </c>
      <c r="BZ44" s="1296">
        <v>0</v>
      </c>
      <c r="CA44" s="1292">
        <v>0</v>
      </c>
      <c r="CB44" s="1296">
        <v>0</v>
      </c>
      <c r="CC44" s="1296">
        <v>0</v>
      </c>
      <c r="CD44" s="1292">
        <v>0</v>
      </c>
      <c r="CE44" s="1296">
        <v>0</v>
      </c>
      <c r="CF44" s="1296">
        <v>0</v>
      </c>
      <c r="CG44" s="1292">
        <v>0</v>
      </c>
      <c r="CH44" s="1296">
        <v>0</v>
      </c>
      <c r="CI44" s="1296">
        <v>0</v>
      </c>
      <c r="CJ44" s="1292">
        <v>0</v>
      </c>
      <c r="CK44" s="1296">
        <v>0</v>
      </c>
      <c r="CL44" s="1296">
        <v>0</v>
      </c>
      <c r="CM44" s="1292">
        <v>0</v>
      </c>
      <c r="CN44" s="1296">
        <v>0</v>
      </c>
      <c r="CO44" s="1296">
        <v>0</v>
      </c>
      <c r="CP44" s="1292">
        <v>0</v>
      </c>
      <c r="CQ44" s="1296">
        <v>0</v>
      </c>
      <c r="CR44" s="1296">
        <v>0</v>
      </c>
      <c r="CS44" s="1292">
        <v>0</v>
      </c>
      <c r="CT44" s="1296">
        <v>0</v>
      </c>
      <c r="CU44" s="1296">
        <v>0</v>
      </c>
      <c r="CV44" s="1292">
        <v>0</v>
      </c>
      <c r="CW44" s="1296">
        <v>0</v>
      </c>
      <c r="CX44" s="1296">
        <v>0</v>
      </c>
      <c r="CY44" s="1292">
        <v>0</v>
      </c>
      <c r="CZ44" s="1296">
        <v>0</v>
      </c>
      <c r="DA44" s="1296">
        <v>0</v>
      </c>
      <c r="DB44" s="1292">
        <v>0</v>
      </c>
      <c r="DC44" s="1296">
        <v>0</v>
      </c>
      <c r="DD44" s="1296">
        <v>0</v>
      </c>
      <c r="DE44" s="1292">
        <v>0</v>
      </c>
      <c r="DF44" s="1296">
        <v>0</v>
      </c>
      <c r="DG44" s="1296">
        <v>0</v>
      </c>
      <c r="DH44" s="1292">
        <v>0</v>
      </c>
      <c r="DI44" s="1296">
        <v>0</v>
      </c>
      <c r="DJ44" s="1296">
        <v>0</v>
      </c>
      <c r="DK44" s="1292">
        <v>0</v>
      </c>
      <c r="DL44" s="1296">
        <v>0</v>
      </c>
      <c r="DM44" s="1296">
        <v>0</v>
      </c>
      <c r="DN44" s="1292">
        <v>0</v>
      </c>
      <c r="DO44" s="1296">
        <v>0</v>
      </c>
      <c r="DP44" s="1296">
        <v>0</v>
      </c>
      <c r="DQ44" s="1292">
        <v>0</v>
      </c>
      <c r="DR44" s="1296">
        <v>0</v>
      </c>
      <c r="DS44" s="1296">
        <v>0</v>
      </c>
      <c r="DT44" s="1292">
        <v>0</v>
      </c>
      <c r="DU44" s="1296">
        <v>0</v>
      </c>
      <c r="DV44" s="1296">
        <v>0</v>
      </c>
      <c r="DW44" s="1292">
        <v>0</v>
      </c>
      <c r="DX44" s="1296">
        <v>0</v>
      </c>
      <c r="DY44" s="1296">
        <v>0</v>
      </c>
      <c r="DZ44" s="1292">
        <v>0</v>
      </c>
      <c r="EA44" s="1296">
        <v>0</v>
      </c>
      <c r="EB44" s="1296">
        <v>0</v>
      </c>
      <c r="EC44" s="1292">
        <v>0</v>
      </c>
      <c r="ED44" s="1296">
        <v>0</v>
      </c>
      <c r="EE44" s="1296">
        <v>0</v>
      </c>
      <c r="EF44" s="1292">
        <v>0</v>
      </c>
      <c r="EG44" s="1296">
        <v>0</v>
      </c>
      <c r="EH44" s="1296">
        <v>0</v>
      </c>
      <c r="EI44" s="1292">
        <v>0</v>
      </c>
      <c r="EJ44" s="1296">
        <v>0</v>
      </c>
      <c r="EK44" s="1296">
        <v>0</v>
      </c>
      <c r="EL44" s="1292">
        <v>0</v>
      </c>
      <c r="EM44" s="1296">
        <v>0</v>
      </c>
      <c r="EN44" s="1296">
        <v>0</v>
      </c>
      <c r="EO44" s="1292">
        <v>0</v>
      </c>
      <c r="EP44" s="1296">
        <v>0</v>
      </c>
      <c r="EQ44" s="1296">
        <v>0</v>
      </c>
      <c r="ER44" s="1292">
        <v>0</v>
      </c>
      <c r="ES44" s="1296">
        <v>0</v>
      </c>
      <c r="ET44" s="1296">
        <v>0</v>
      </c>
      <c r="EU44" s="1292">
        <v>0</v>
      </c>
      <c r="EV44" s="1296">
        <v>0</v>
      </c>
      <c r="EW44" s="1296">
        <v>0</v>
      </c>
      <c r="EX44" s="1292">
        <v>0</v>
      </c>
      <c r="EY44" s="1296">
        <v>0</v>
      </c>
      <c r="EZ44" s="1296">
        <v>0</v>
      </c>
      <c r="FA44" s="1292">
        <v>0</v>
      </c>
      <c r="FB44" s="1296">
        <v>0</v>
      </c>
      <c r="FC44" s="1296">
        <v>0</v>
      </c>
      <c r="FD44" s="1292">
        <v>0</v>
      </c>
      <c r="FE44" s="1296">
        <v>0</v>
      </c>
      <c r="FF44" s="1296">
        <v>0</v>
      </c>
      <c r="FG44" s="1292">
        <v>0</v>
      </c>
    </row>
    <row r="45" spans="1:163" s="665" customFormat="1" ht="0.2" customHeight="1">
      <c r="A45" s="1183">
        <v>1</v>
      </c>
      <c r="B45" s="1183"/>
      <c r="C45" s="1183" t="s">
        <v>1605</v>
      </c>
      <c r="D45" s="1183" t="s">
        <v>1721</v>
      </c>
      <c r="E45" s="1183"/>
      <c r="F45" s="1183"/>
      <c r="G45" s="1183" t="b">
        <v>0</v>
      </c>
      <c r="H45" s="1183"/>
      <c r="I45" s="1183"/>
      <c r="J45" s="1183"/>
      <c r="K45" s="1183"/>
      <c r="L45" s="1295" t="s">
        <v>665</v>
      </c>
      <c r="M45" s="1290" t="s">
        <v>652</v>
      </c>
      <c r="N45" s="1296"/>
      <c r="O45" s="1296"/>
      <c r="P45" s="1292">
        <v>0</v>
      </c>
      <c r="Q45" s="1296"/>
      <c r="R45" s="1296"/>
      <c r="S45" s="1292">
        <v>0</v>
      </c>
      <c r="T45" s="1296"/>
      <c r="U45" s="1296"/>
      <c r="V45" s="1292">
        <v>0</v>
      </c>
      <c r="W45" s="1296"/>
      <c r="X45" s="1296"/>
      <c r="Y45" s="1292">
        <v>0</v>
      </c>
      <c r="Z45" s="1296"/>
      <c r="AA45" s="1296"/>
      <c r="AB45" s="1292">
        <v>0</v>
      </c>
      <c r="AC45" s="1296"/>
      <c r="AD45" s="1296"/>
      <c r="AE45" s="1292">
        <v>0</v>
      </c>
      <c r="AF45" s="1296"/>
      <c r="AG45" s="1296"/>
      <c r="AH45" s="1292">
        <v>0</v>
      </c>
      <c r="AI45" s="1296"/>
      <c r="AJ45" s="1296"/>
      <c r="AK45" s="1292">
        <v>0</v>
      </c>
      <c r="AL45" s="1296"/>
      <c r="AM45" s="1296"/>
      <c r="AN45" s="1292">
        <v>0</v>
      </c>
      <c r="AO45" s="1296"/>
      <c r="AP45" s="1296"/>
      <c r="AQ45" s="1292">
        <v>0</v>
      </c>
      <c r="AR45" s="1296"/>
      <c r="AS45" s="1296"/>
      <c r="AT45" s="1292">
        <v>0</v>
      </c>
      <c r="AU45" s="1296"/>
      <c r="AV45" s="1296"/>
      <c r="AW45" s="1292">
        <v>0</v>
      </c>
      <c r="AX45" s="1296"/>
      <c r="AY45" s="1296"/>
      <c r="AZ45" s="1292">
        <v>0</v>
      </c>
      <c r="BA45" s="1296"/>
      <c r="BB45" s="1296"/>
      <c r="BC45" s="1292">
        <v>0</v>
      </c>
      <c r="BD45" s="1296"/>
      <c r="BE45" s="1296"/>
      <c r="BF45" s="1292">
        <v>0</v>
      </c>
      <c r="BG45" s="1296"/>
      <c r="BH45" s="1296"/>
      <c r="BI45" s="1292">
        <v>0</v>
      </c>
      <c r="BJ45" s="1296"/>
      <c r="BK45" s="1296"/>
      <c r="BL45" s="1292">
        <v>0</v>
      </c>
      <c r="BM45" s="1296"/>
      <c r="BN45" s="1296"/>
      <c r="BO45" s="1292">
        <v>0</v>
      </c>
      <c r="BP45" s="1296"/>
      <c r="BQ45" s="1296"/>
      <c r="BR45" s="1292">
        <v>0</v>
      </c>
      <c r="BS45" s="1296"/>
      <c r="BT45" s="1296"/>
      <c r="BU45" s="1292">
        <v>0</v>
      </c>
      <c r="BV45" s="1296"/>
      <c r="BW45" s="1296"/>
      <c r="BX45" s="1292">
        <v>0</v>
      </c>
      <c r="BY45" s="1296"/>
      <c r="BZ45" s="1296"/>
      <c r="CA45" s="1292">
        <v>0</v>
      </c>
      <c r="CB45" s="1296"/>
      <c r="CC45" s="1296"/>
      <c r="CD45" s="1292">
        <v>0</v>
      </c>
      <c r="CE45" s="1296"/>
      <c r="CF45" s="1296"/>
      <c r="CG45" s="1292">
        <v>0</v>
      </c>
      <c r="CH45" s="1296"/>
      <c r="CI45" s="1296"/>
      <c r="CJ45" s="1292">
        <v>0</v>
      </c>
      <c r="CK45" s="1296"/>
      <c r="CL45" s="1296"/>
      <c r="CM45" s="1292">
        <v>0</v>
      </c>
      <c r="CN45" s="1296"/>
      <c r="CO45" s="1296"/>
      <c r="CP45" s="1292">
        <v>0</v>
      </c>
      <c r="CQ45" s="1296"/>
      <c r="CR45" s="1296"/>
      <c r="CS45" s="1292">
        <v>0</v>
      </c>
      <c r="CT45" s="1296"/>
      <c r="CU45" s="1296"/>
      <c r="CV45" s="1292">
        <v>0</v>
      </c>
      <c r="CW45" s="1296"/>
      <c r="CX45" s="1296"/>
      <c r="CY45" s="1292">
        <v>0</v>
      </c>
      <c r="CZ45" s="1296"/>
      <c r="DA45" s="1296"/>
      <c r="DB45" s="1292">
        <v>0</v>
      </c>
      <c r="DC45" s="1296"/>
      <c r="DD45" s="1296"/>
      <c r="DE45" s="1292">
        <v>0</v>
      </c>
      <c r="DF45" s="1296"/>
      <c r="DG45" s="1296"/>
      <c r="DH45" s="1292">
        <v>0</v>
      </c>
      <c r="DI45" s="1296"/>
      <c r="DJ45" s="1296"/>
      <c r="DK45" s="1292">
        <v>0</v>
      </c>
      <c r="DL45" s="1296"/>
      <c r="DM45" s="1296"/>
      <c r="DN45" s="1292">
        <v>0</v>
      </c>
      <c r="DO45" s="1296"/>
      <c r="DP45" s="1296"/>
      <c r="DQ45" s="1292">
        <v>0</v>
      </c>
      <c r="DR45" s="1296"/>
      <c r="DS45" s="1296"/>
      <c r="DT45" s="1292">
        <v>0</v>
      </c>
      <c r="DU45" s="1296"/>
      <c r="DV45" s="1296"/>
      <c r="DW45" s="1292">
        <v>0</v>
      </c>
      <c r="DX45" s="1296"/>
      <c r="DY45" s="1296"/>
      <c r="DZ45" s="1292">
        <v>0</v>
      </c>
      <c r="EA45" s="1296"/>
      <c r="EB45" s="1296"/>
      <c r="EC45" s="1292">
        <v>0</v>
      </c>
      <c r="ED45" s="1296"/>
      <c r="EE45" s="1296"/>
      <c r="EF45" s="1292">
        <v>0</v>
      </c>
      <c r="EG45" s="1296"/>
      <c r="EH45" s="1296"/>
      <c r="EI45" s="1292">
        <v>0</v>
      </c>
      <c r="EJ45" s="1296"/>
      <c r="EK45" s="1296"/>
      <c r="EL45" s="1292">
        <v>0</v>
      </c>
      <c r="EM45" s="1296"/>
      <c r="EN45" s="1296"/>
      <c r="EO45" s="1292">
        <v>0</v>
      </c>
      <c r="EP45" s="1296"/>
      <c r="EQ45" s="1296"/>
      <c r="ER45" s="1292">
        <v>0</v>
      </c>
      <c r="ES45" s="1296"/>
      <c r="ET45" s="1296"/>
      <c r="EU45" s="1292">
        <v>0</v>
      </c>
      <c r="EV45" s="1296"/>
      <c r="EW45" s="1296"/>
      <c r="EX45" s="1292">
        <v>0</v>
      </c>
      <c r="EY45" s="1296"/>
      <c r="EZ45" s="1296"/>
      <c r="FA45" s="1292">
        <v>0</v>
      </c>
      <c r="FB45" s="1296"/>
      <c r="FC45" s="1296"/>
      <c r="FD45" s="1292">
        <v>0</v>
      </c>
      <c r="FE45" s="1296"/>
      <c r="FF45" s="1296"/>
      <c r="FG45" s="1292">
        <v>0</v>
      </c>
    </row>
    <row r="46" spans="1:163" s="665" customFormat="1" ht="0.2" customHeight="1">
      <c r="A46" s="1183">
        <v>1</v>
      </c>
      <c r="B46" s="1101" t="s">
        <v>1174</v>
      </c>
      <c r="C46" s="1183" t="s">
        <v>1660</v>
      </c>
      <c r="D46" s="1183" t="s">
        <v>1721</v>
      </c>
      <c r="E46" s="1183"/>
      <c r="F46" s="1183"/>
      <c r="G46" s="1183" t="b">
        <v>0</v>
      </c>
      <c r="H46" s="1183"/>
      <c r="I46" s="1183"/>
      <c r="J46" s="1183"/>
      <c r="K46" s="1183"/>
      <c r="L46" s="1295" t="s">
        <v>666</v>
      </c>
      <c r="M46" s="1290" t="s">
        <v>310</v>
      </c>
      <c r="N46" s="1293">
        <v>11.25</v>
      </c>
      <c r="O46" s="1293">
        <v>11.25</v>
      </c>
      <c r="P46" s="1294">
        <v>0</v>
      </c>
      <c r="Q46" s="1293">
        <v>11.25</v>
      </c>
      <c r="R46" s="1293">
        <v>11.25</v>
      </c>
      <c r="S46" s="1294">
        <v>0</v>
      </c>
      <c r="T46" s="1293">
        <v>11.25</v>
      </c>
      <c r="U46" s="1293">
        <v>11.25</v>
      </c>
      <c r="V46" s="1294">
        <v>0</v>
      </c>
      <c r="W46" s="1293">
        <v>11.25</v>
      </c>
      <c r="X46" s="1293">
        <v>11.25</v>
      </c>
      <c r="Y46" s="1294">
        <v>0</v>
      </c>
      <c r="Z46" s="1293">
        <v>11.25</v>
      </c>
      <c r="AA46" s="1293">
        <v>11.25</v>
      </c>
      <c r="AB46" s="1294">
        <v>0</v>
      </c>
      <c r="AC46" s="1293">
        <v>11.25</v>
      </c>
      <c r="AD46" s="1293">
        <v>0</v>
      </c>
      <c r="AE46" s="1294">
        <v>-100</v>
      </c>
      <c r="AF46" s="1293">
        <v>11.25</v>
      </c>
      <c r="AG46" s="1293">
        <v>0</v>
      </c>
      <c r="AH46" s="1294">
        <v>-100</v>
      </c>
      <c r="AI46" s="1293">
        <v>11.25</v>
      </c>
      <c r="AJ46" s="1293">
        <v>0</v>
      </c>
      <c r="AK46" s="1294">
        <v>-100</v>
      </c>
      <c r="AL46" s="1293">
        <v>11.25</v>
      </c>
      <c r="AM46" s="1293">
        <v>0</v>
      </c>
      <c r="AN46" s="1294">
        <v>-100</v>
      </c>
      <c r="AO46" s="1293">
        <v>11.25</v>
      </c>
      <c r="AP46" s="1293">
        <v>0</v>
      </c>
      <c r="AQ46" s="1294">
        <v>-100</v>
      </c>
      <c r="AR46" s="1293"/>
      <c r="AS46" s="1293"/>
      <c r="AT46" s="1294">
        <v>0</v>
      </c>
      <c r="AU46" s="1293"/>
      <c r="AV46" s="1293"/>
      <c r="AW46" s="1294">
        <v>0</v>
      </c>
      <c r="AX46" s="1293"/>
      <c r="AY46" s="1293"/>
      <c r="AZ46" s="1294">
        <v>0</v>
      </c>
      <c r="BA46" s="1293"/>
      <c r="BB46" s="1293"/>
      <c r="BC46" s="1294">
        <v>0</v>
      </c>
      <c r="BD46" s="1293"/>
      <c r="BE46" s="1293"/>
      <c r="BF46" s="1294">
        <v>0</v>
      </c>
      <c r="BG46" s="1293"/>
      <c r="BH46" s="1293"/>
      <c r="BI46" s="1294">
        <v>0</v>
      </c>
      <c r="BJ46" s="1293"/>
      <c r="BK46" s="1293"/>
      <c r="BL46" s="1294">
        <v>0</v>
      </c>
      <c r="BM46" s="1293"/>
      <c r="BN46" s="1293"/>
      <c r="BO46" s="1294">
        <v>0</v>
      </c>
      <c r="BP46" s="1293"/>
      <c r="BQ46" s="1293"/>
      <c r="BR46" s="1294">
        <v>0</v>
      </c>
      <c r="BS46" s="1293"/>
      <c r="BT46" s="1293"/>
      <c r="BU46" s="1294">
        <v>0</v>
      </c>
      <c r="BV46" s="1293"/>
      <c r="BW46" s="1293"/>
      <c r="BX46" s="1294">
        <v>0</v>
      </c>
      <c r="BY46" s="1293"/>
      <c r="BZ46" s="1293"/>
      <c r="CA46" s="1294">
        <v>0</v>
      </c>
      <c r="CB46" s="1293"/>
      <c r="CC46" s="1293"/>
      <c r="CD46" s="1294">
        <v>0</v>
      </c>
      <c r="CE46" s="1293"/>
      <c r="CF46" s="1293"/>
      <c r="CG46" s="1294">
        <v>0</v>
      </c>
      <c r="CH46" s="1293"/>
      <c r="CI46" s="1293"/>
      <c r="CJ46" s="1294">
        <v>0</v>
      </c>
      <c r="CK46" s="1293"/>
      <c r="CL46" s="1293"/>
      <c r="CM46" s="1294">
        <v>0</v>
      </c>
      <c r="CN46" s="1293"/>
      <c r="CO46" s="1293"/>
      <c r="CP46" s="1294">
        <v>0</v>
      </c>
      <c r="CQ46" s="1293"/>
      <c r="CR46" s="1293"/>
      <c r="CS46" s="1294">
        <v>0</v>
      </c>
      <c r="CT46" s="1293"/>
      <c r="CU46" s="1293"/>
      <c r="CV46" s="1294">
        <v>0</v>
      </c>
      <c r="CW46" s="1293"/>
      <c r="CX46" s="1293"/>
      <c r="CY46" s="1294">
        <v>0</v>
      </c>
      <c r="CZ46" s="1293"/>
      <c r="DA46" s="1293"/>
      <c r="DB46" s="1294">
        <v>0</v>
      </c>
      <c r="DC46" s="1293"/>
      <c r="DD46" s="1293"/>
      <c r="DE46" s="1294">
        <v>0</v>
      </c>
      <c r="DF46" s="1293"/>
      <c r="DG46" s="1293"/>
      <c r="DH46" s="1294">
        <v>0</v>
      </c>
      <c r="DI46" s="1293"/>
      <c r="DJ46" s="1293"/>
      <c r="DK46" s="1294">
        <v>0</v>
      </c>
      <c r="DL46" s="1293"/>
      <c r="DM46" s="1293"/>
      <c r="DN46" s="1294">
        <v>0</v>
      </c>
      <c r="DO46" s="1293"/>
      <c r="DP46" s="1293"/>
      <c r="DQ46" s="1294">
        <v>0</v>
      </c>
      <c r="DR46" s="1293"/>
      <c r="DS46" s="1293"/>
      <c r="DT46" s="1294">
        <v>0</v>
      </c>
      <c r="DU46" s="1293"/>
      <c r="DV46" s="1293"/>
      <c r="DW46" s="1294">
        <v>0</v>
      </c>
      <c r="DX46" s="1293"/>
      <c r="DY46" s="1293"/>
      <c r="DZ46" s="1294">
        <v>0</v>
      </c>
      <c r="EA46" s="1293"/>
      <c r="EB46" s="1293"/>
      <c r="EC46" s="1294">
        <v>0</v>
      </c>
      <c r="ED46" s="1293"/>
      <c r="EE46" s="1293"/>
      <c r="EF46" s="1294">
        <v>0</v>
      </c>
      <c r="EG46" s="1293"/>
      <c r="EH46" s="1293"/>
      <c r="EI46" s="1294">
        <v>0</v>
      </c>
      <c r="EJ46" s="1293"/>
      <c r="EK46" s="1293"/>
      <c r="EL46" s="1294">
        <v>0</v>
      </c>
      <c r="EM46" s="1293"/>
      <c r="EN46" s="1293"/>
      <c r="EO46" s="1294">
        <v>0</v>
      </c>
      <c r="EP46" s="1293"/>
      <c r="EQ46" s="1293"/>
      <c r="ER46" s="1294">
        <v>0</v>
      </c>
      <c r="ES46" s="1293"/>
      <c r="ET46" s="1293"/>
      <c r="EU46" s="1294">
        <v>0</v>
      </c>
      <c r="EV46" s="1293"/>
      <c r="EW46" s="1293"/>
      <c r="EX46" s="1294">
        <v>0</v>
      </c>
      <c r="EY46" s="1293"/>
      <c r="EZ46" s="1293"/>
      <c r="FA46" s="1294">
        <v>0</v>
      </c>
      <c r="FB46" s="1293"/>
      <c r="FC46" s="1293"/>
      <c r="FD46" s="1294">
        <v>0</v>
      </c>
      <c r="FE46" s="1293"/>
      <c r="FF46" s="1293"/>
      <c r="FG46" s="1294">
        <v>0</v>
      </c>
    </row>
    <row r="47" spans="1:163" s="665" customFormat="1" ht="0.2" customHeight="1">
      <c r="A47" s="1183">
        <v>1</v>
      </c>
      <c r="B47" s="1183"/>
      <c r="C47" s="1183" t="s">
        <v>1661</v>
      </c>
      <c r="D47" s="1183" t="s">
        <v>1721</v>
      </c>
      <c r="E47" s="1183"/>
      <c r="F47" s="1183"/>
      <c r="G47" s="1183" t="b">
        <v>0</v>
      </c>
      <c r="H47" s="1183"/>
      <c r="I47" s="1183"/>
      <c r="J47" s="1183"/>
      <c r="K47" s="1183"/>
      <c r="L47" s="1295" t="s">
        <v>667</v>
      </c>
      <c r="M47" s="1290" t="s">
        <v>668</v>
      </c>
      <c r="N47" s="1296"/>
      <c r="O47" s="1296"/>
      <c r="P47" s="1292">
        <v>0</v>
      </c>
      <c r="Q47" s="1296"/>
      <c r="R47" s="1296"/>
      <c r="S47" s="1292">
        <v>0</v>
      </c>
      <c r="T47" s="1296"/>
      <c r="U47" s="1296"/>
      <c r="V47" s="1292">
        <v>0</v>
      </c>
      <c r="W47" s="1296"/>
      <c r="X47" s="1296"/>
      <c r="Y47" s="1292">
        <v>0</v>
      </c>
      <c r="Z47" s="1296"/>
      <c r="AA47" s="1296"/>
      <c r="AB47" s="1292">
        <v>0</v>
      </c>
      <c r="AC47" s="1296"/>
      <c r="AD47" s="1296"/>
      <c r="AE47" s="1292">
        <v>0</v>
      </c>
      <c r="AF47" s="1296"/>
      <c r="AG47" s="1296"/>
      <c r="AH47" s="1292">
        <v>0</v>
      </c>
      <c r="AI47" s="1296"/>
      <c r="AJ47" s="1296"/>
      <c r="AK47" s="1292">
        <v>0</v>
      </c>
      <c r="AL47" s="1296"/>
      <c r="AM47" s="1296"/>
      <c r="AN47" s="1292">
        <v>0</v>
      </c>
      <c r="AO47" s="1296"/>
      <c r="AP47" s="1296"/>
      <c r="AQ47" s="1292">
        <v>0</v>
      </c>
      <c r="AR47" s="1296"/>
      <c r="AS47" s="1296"/>
      <c r="AT47" s="1292">
        <v>0</v>
      </c>
      <c r="AU47" s="1296"/>
      <c r="AV47" s="1296"/>
      <c r="AW47" s="1292">
        <v>0</v>
      </c>
      <c r="AX47" s="1296"/>
      <c r="AY47" s="1296"/>
      <c r="AZ47" s="1292">
        <v>0</v>
      </c>
      <c r="BA47" s="1296"/>
      <c r="BB47" s="1296"/>
      <c r="BC47" s="1292">
        <v>0</v>
      </c>
      <c r="BD47" s="1296"/>
      <c r="BE47" s="1296"/>
      <c r="BF47" s="1292">
        <v>0</v>
      </c>
      <c r="BG47" s="1296"/>
      <c r="BH47" s="1296"/>
      <c r="BI47" s="1292">
        <v>0</v>
      </c>
      <c r="BJ47" s="1296"/>
      <c r="BK47" s="1296"/>
      <c r="BL47" s="1292">
        <v>0</v>
      </c>
      <c r="BM47" s="1296"/>
      <c r="BN47" s="1296"/>
      <c r="BO47" s="1292">
        <v>0</v>
      </c>
      <c r="BP47" s="1296"/>
      <c r="BQ47" s="1296"/>
      <c r="BR47" s="1292">
        <v>0</v>
      </c>
      <c r="BS47" s="1296"/>
      <c r="BT47" s="1296"/>
      <c r="BU47" s="1292">
        <v>0</v>
      </c>
      <c r="BV47" s="1296"/>
      <c r="BW47" s="1296"/>
      <c r="BX47" s="1292">
        <v>0</v>
      </c>
      <c r="BY47" s="1296"/>
      <c r="BZ47" s="1296"/>
      <c r="CA47" s="1292">
        <v>0</v>
      </c>
      <c r="CB47" s="1296"/>
      <c r="CC47" s="1296"/>
      <c r="CD47" s="1292">
        <v>0</v>
      </c>
      <c r="CE47" s="1296"/>
      <c r="CF47" s="1296"/>
      <c r="CG47" s="1292">
        <v>0</v>
      </c>
      <c r="CH47" s="1296"/>
      <c r="CI47" s="1296"/>
      <c r="CJ47" s="1292">
        <v>0</v>
      </c>
      <c r="CK47" s="1296"/>
      <c r="CL47" s="1296"/>
      <c r="CM47" s="1292">
        <v>0</v>
      </c>
      <c r="CN47" s="1296"/>
      <c r="CO47" s="1296"/>
      <c r="CP47" s="1292">
        <v>0</v>
      </c>
      <c r="CQ47" s="1296"/>
      <c r="CR47" s="1296"/>
      <c r="CS47" s="1292">
        <v>0</v>
      </c>
      <c r="CT47" s="1296"/>
      <c r="CU47" s="1296"/>
      <c r="CV47" s="1292">
        <v>0</v>
      </c>
      <c r="CW47" s="1296"/>
      <c r="CX47" s="1296"/>
      <c r="CY47" s="1292">
        <v>0</v>
      </c>
      <c r="CZ47" s="1296"/>
      <c r="DA47" s="1296"/>
      <c r="DB47" s="1292">
        <v>0</v>
      </c>
      <c r="DC47" s="1296"/>
      <c r="DD47" s="1296"/>
      <c r="DE47" s="1292">
        <v>0</v>
      </c>
      <c r="DF47" s="1296"/>
      <c r="DG47" s="1296"/>
      <c r="DH47" s="1292">
        <v>0</v>
      </c>
      <c r="DI47" s="1296"/>
      <c r="DJ47" s="1296"/>
      <c r="DK47" s="1292">
        <v>0</v>
      </c>
      <c r="DL47" s="1296"/>
      <c r="DM47" s="1296"/>
      <c r="DN47" s="1292">
        <v>0</v>
      </c>
      <c r="DO47" s="1296"/>
      <c r="DP47" s="1296"/>
      <c r="DQ47" s="1292">
        <v>0</v>
      </c>
      <c r="DR47" s="1296"/>
      <c r="DS47" s="1296"/>
      <c r="DT47" s="1292">
        <v>0</v>
      </c>
      <c r="DU47" s="1296"/>
      <c r="DV47" s="1296"/>
      <c r="DW47" s="1292">
        <v>0</v>
      </c>
      <c r="DX47" s="1296"/>
      <c r="DY47" s="1296"/>
      <c r="DZ47" s="1292">
        <v>0</v>
      </c>
      <c r="EA47" s="1296"/>
      <c r="EB47" s="1296"/>
      <c r="EC47" s="1292">
        <v>0</v>
      </c>
      <c r="ED47" s="1296"/>
      <c r="EE47" s="1296"/>
      <c r="EF47" s="1292">
        <v>0</v>
      </c>
      <c r="EG47" s="1296"/>
      <c r="EH47" s="1296"/>
      <c r="EI47" s="1292">
        <v>0</v>
      </c>
      <c r="EJ47" s="1296"/>
      <c r="EK47" s="1296"/>
      <c r="EL47" s="1292">
        <v>0</v>
      </c>
      <c r="EM47" s="1296"/>
      <c r="EN47" s="1296"/>
      <c r="EO47" s="1292">
        <v>0</v>
      </c>
      <c r="EP47" s="1296"/>
      <c r="EQ47" s="1296"/>
      <c r="ER47" s="1292">
        <v>0</v>
      </c>
      <c r="ES47" s="1296"/>
      <c r="ET47" s="1296"/>
      <c r="EU47" s="1292">
        <v>0</v>
      </c>
      <c r="EV47" s="1296"/>
      <c r="EW47" s="1296"/>
      <c r="EX47" s="1292">
        <v>0</v>
      </c>
      <c r="EY47" s="1296"/>
      <c r="EZ47" s="1296"/>
      <c r="FA47" s="1292">
        <v>0</v>
      </c>
      <c r="FB47" s="1296"/>
      <c r="FC47" s="1296"/>
      <c r="FD47" s="1292">
        <v>0</v>
      </c>
      <c r="FE47" s="1296"/>
      <c r="FF47" s="1296"/>
      <c r="FG47" s="1292">
        <v>0</v>
      </c>
    </row>
    <row r="48" spans="1:163" s="665" customFormat="1" ht="0.2" customHeight="1">
      <c r="A48" s="1183">
        <v>1</v>
      </c>
      <c r="B48" s="1183"/>
      <c r="C48" s="1183" t="s">
        <v>1662</v>
      </c>
      <c r="D48" s="1183" t="s">
        <v>1721</v>
      </c>
      <c r="E48" s="1183"/>
      <c r="F48" s="1183"/>
      <c r="G48" s="1183" t="b">
        <v>0</v>
      </c>
      <c r="H48" s="1183"/>
      <c r="I48" s="1183"/>
      <c r="J48" s="1183"/>
      <c r="K48" s="1183"/>
      <c r="L48" s="1295" t="s">
        <v>669</v>
      </c>
      <c r="M48" s="1290" t="s">
        <v>670</v>
      </c>
      <c r="N48" s="1296"/>
      <c r="O48" s="1296"/>
      <c r="P48" s="1292">
        <v>0</v>
      </c>
      <c r="Q48" s="1296"/>
      <c r="R48" s="1296"/>
      <c r="S48" s="1292">
        <v>0</v>
      </c>
      <c r="T48" s="1296"/>
      <c r="U48" s="1296"/>
      <c r="V48" s="1292">
        <v>0</v>
      </c>
      <c r="W48" s="1296"/>
      <c r="X48" s="1296"/>
      <c r="Y48" s="1292">
        <v>0</v>
      </c>
      <c r="Z48" s="1296"/>
      <c r="AA48" s="1296"/>
      <c r="AB48" s="1292">
        <v>0</v>
      </c>
      <c r="AC48" s="1296"/>
      <c r="AD48" s="1296"/>
      <c r="AE48" s="1292">
        <v>0</v>
      </c>
      <c r="AF48" s="1296"/>
      <c r="AG48" s="1296"/>
      <c r="AH48" s="1292">
        <v>0</v>
      </c>
      <c r="AI48" s="1296"/>
      <c r="AJ48" s="1296"/>
      <c r="AK48" s="1292">
        <v>0</v>
      </c>
      <c r="AL48" s="1296"/>
      <c r="AM48" s="1296"/>
      <c r="AN48" s="1292">
        <v>0</v>
      </c>
      <c r="AO48" s="1296"/>
      <c r="AP48" s="1296"/>
      <c r="AQ48" s="1292">
        <v>0</v>
      </c>
      <c r="AR48" s="1296"/>
      <c r="AS48" s="1296"/>
      <c r="AT48" s="1292">
        <v>0</v>
      </c>
      <c r="AU48" s="1296"/>
      <c r="AV48" s="1296"/>
      <c r="AW48" s="1292">
        <v>0</v>
      </c>
      <c r="AX48" s="1296"/>
      <c r="AY48" s="1296"/>
      <c r="AZ48" s="1292">
        <v>0</v>
      </c>
      <c r="BA48" s="1296"/>
      <c r="BB48" s="1296"/>
      <c r="BC48" s="1292">
        <v>0</v>
      </c>
      <c r="BD48" s="1296"/>
      <c r="BE48" s="1296"/>
      <c r="BF48" s="1292">
        <v>0</v>
      </c>
      <c r="BG48" s="1296"/>
      <c r="BH48" s="1296"/>
      <c r="BI48" s="1292">
        <v>0</v>
      </c>
      <c r="BJ48" s="1296"/>
      <c r="BK48" s="1296"/>
      <c r="BL48" s="1292">
        <v>0</v>
      </c>
      <c r="BM48" s="1296"/>
      <c r="BN48" s="1296"/>
      <c r="BO48" s="1292">
        <v>0</v>
      </c>
      <c r="BP48" s="1296"/>
      <c r="BQ48" s="1296"/>
      <c r="BR48" s="1292">
        <v>0</v>
      </c>
      <c r="BS48" s="1296"/>
      <c r="BT48" s="1296"/>
      <c r="BU48" s="1292">
        <v>0</v>
      </c>
      <c r="BV48" s="1296"/>
      <c r="BW48" s="1296"/>
      <c r="BX48" s="1292">
        <v>0</v>
      </c>
      <c r="BY48" s="1296"/>
      <c r="BZ48" s="1296"/>
      <c r="CA48" s="1292">
        <v>0</v>
      </c>
      <c r="CB48" s="1296"/>
      <c r="CC48" s="1296"/>
      <c r="CD48" s="1292">
        <v>0</v>
      </c>
      <c r="CE48" s="1296"/>
      <c r="CF48" s="1296"/>
      <c r="CG48" s="1292">
        <v>0</v>
      </c>
      <c r="CH48" s="1296"/>
      <c r="CI48" s="1296"/>
      <c r="CJ48" s="1292">
        <v>0</v>
      </c>
      <c r="CK48" s="1296"/>
      <c r="CL48" s="1296"/>
      <c r="CM48" s="1292">
        <v>0</v>
      </c>
      <c r="CN48" s="1296"/>
      <c r="CO48" s="1296"/>
      <c r="CP48" s="1292">
        <v>0</v>
      </c>
      <c r="CQ48" s="1296"/>
      <c r="CR48" s="1296"/>
      <c r="CS48" s="1292">
        <v>0</v>
      </c>
      <c r="CT48" s="1296"/>
      <c r="CU48" s="1296"/>
      <c r="CV48" s="1292">
        <v>0</v>
      </c>
      <c r="CW48" s="1296"/>
      <c r="CX48" s="1296"/>
      <c r="CY48" s="1292">
        <v>0</v>
      </c>
      <c r="CZ48" s="1296"/>
      <c r="DA48" s="1296"/>
      <c r="DB48" s="1292">
        <v>0</v>
      </c>
      <c r="DC48" s="1296"/>
      <c r="DD48" s="1296"/>
      <c r="DE48" s="1292">
        <v>0</v>
      </c>
      <c r="DF48" s="1296"/>
      <c r="DG48" s="1296"/>
      <c r="DH48" s="1292">
        <v>0</v>
      </c>
      <c r="DI48" s="1296"/>
      <c r="DJ48" s="1296"/>
      <c r="DK48" s="1292">
        <v>0</v>
      </c>
      <c r="DL48" s="1296"/>
      <c r="DM48" s="1296"/>
      <c r="DN48" s="1292">
        <v>0</v>
      </c>
      <c r="DO48" s="1296"/>
      <c r="DP48" s="1296"/>
      <c r="DQ48" s="1292">
        <v>0</v>
      </c>
      <c r="DR48" s="1296"/>
      <c r="DS48" s="1296"/>
      <c r="DT48" s="1292">
        <v>0</v>
      </c>
      <c r="DU48" s="1296"/>
      <c r="DV48" s="1296"/>
      <c r="DW48" s="1292">
        <v>0</v>
      </c>
      <c r="DX48" s="1296"/>
      <c r="DY48" s="1296"/>
      <c r="DZ48" s="1292">
        <v>0</v>
      </c>
      <c r="EA48" s="1296"/>
      <c r="EB48" s="1296"/>
      <c r="EC48" s="1292">
        <v>0</v>
      </c>
      <c r="ED48" s="1296"/>
      <c r="EE48" s="1296"/>
      <c r="EF48" s="1292">
        <v>0</v>
      </c>
      <c r="EG48" s="1296"/>
      <c r="EH48" s="1296"/>
      <c r="EI48" s="1292">
        <v>0</v>
      </c>
      <c r="EJ48" s="1296"/>
      <c r="EK48" s="1296"/>
      <c r="EL48" s="1292">
        <v>0</v>
      </c>
      <c r="EM48" s="1296"/>
      <c r="EN48" s="1296"/>
      <c r="EO48" s="1292">
        <v>0</v>
      </c>
      <c r="EP48" s="1296"/>
      <c r="EQ48" s="1296"/>
      <c r="ER48" s="1292">
        <v>0</v>
      </c>
      <c r="ES48" s="1296"/>
      <c r="ET48" s="1296"/>
      <c r="EU48" s="1292">
        <v>0</v>
      </c>
      <c r="EV48" s="1296"/>
      <c r="EW48" s="1296"/>
      <c r="EX48" s="1292">
        <v>0</v>
      </c>
      <c r="EY48" s="1296"/>
      <c r="EZ48" s="1296"/>
      <c r="FA48" s="1292">
        <v>0</v>
      </c>
      <c r="FB48" s="1296"/>
      <c r="FC48" s="1296"/>
      <c r="FD48" s="1292">
        <v>0</v>
      </c>
      <c r="FE48" s="1296"/>
      <c r="FF48" s="1296"/>
      <c r="FG48" s="1292">
        <v>0</v>
      </c>
    </row>
    <row r="49" spans="1:163" s="665" customFormat="1" ht="0.2" customHeight="1">
      <c r="A49" s="1183">
        <v>1</v>
      </c>
      <c r="B49" s="1183"/>
      <c r="C49" s="1183"/>
      <c r="D49" s="1183"/>
      <c r="E49" s="1183"/>
      <c r="F49" s="1183"/>
      <c r="G49" s="1183" t="b">
        <v>0</v>
      </c>
      <c r="H49" s="1183"/>
      <c r="I49" s="1183"/>
      <c r="J49" s="1183"/>
      <c r="K49" s="1183"/>
      <c r="L49" s="1285"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83">
        <v>1</v>
      </c>
      <c r="B50" s="1183"/>
      <c r="C50" s="1183" t="s">
        <v>1604</v>
      </c>
      <c r="D50" s="1183" t="s">
        <v>1722</v>
      </c>
      <c r="E50" s="1183"/>
      <c r="F50" s="1183"/>
      <c r="G50" s="1183" t="b">
        <v>0</v>
      </c>
      <c r="H50" s="1183"/>
      <c r="I50" s="1183"/>
      <c r="J50" s="1183"/>
      <c r="K50" s="1183"/>
      <c r="L50" s="1295" t="s">
        <v>664</v>
      </c>
      <c r="M50" s="1290" t="s">
        <v>652</v>
      </c>
      <c r="N50" s="1296">
        <v>0</v>
      </c>
      <c r="O50" s="1296">
        <v>0</v>
      </c>
      <c r="P50" s="1292">
        <v>0</v>
      </c>
      <c r="Q50" s="1296">
        <v>0</v>
      </c>
      <c r="R50" s="1296">
        <v>0</v>
      </c>
      <c r="S50" s="1292">
        <v>0</v>
      </c>
      <c r="T50" s="1296">
        <v>0</v>
      </c>
      <c r="U50" s="1296">
        <v>0</v>
      </c>
      <c r="V50" s="1292">
        <v>0</v>
      </c>
      <c r="W50" s="1296">
        <v>0</v>
      </c>
      <c r="X50" s="1296">
        <v>0</v>
      </c>
      <c r="Y50" s="1292">
        <v>0</v>
      </c>
      <c r="Z50" s="1296">
        <v>0</v>
      </c>
      <c r="AA50" s="1296">
        <v>0</v>
      </c>
      <c r="AB50" s="1292">
        <v>0</v>
      </c>
      <c r="AC50" s="1296">
        <v>0</v>
      </c>
      <c r="AD50" s="1296">
        <v>0</v>
      </c>
      <c r="AE50" s="1292">
        <v>0</v>
      </c>
      <c r="AF50" s="1296">
        <v>0</v>
      </c>
      <c r="AG50" s="1296">
        <v>0</v>
      </c>
      <c r="AH50" s="1292">
        <v>0</v>
      </c>
      <c r="AI50" s="1296">
        <v>0</v>
      </c>
      <c r="AJ50" s="1296">
        <v>0</v>
      </c>
      <c r="AK50" s="1292">
        <v>0</v>
      </c>
      <c r="AL50" s="1296">
        <v>0</v>
      </c>
      <c r="AM50" s="1296">
        <v>0</v>
      </c>
      <c r="AN50" s="1292">
        <v>0</v>
      </c>
      <c r="AO50" s="1296">
        <v>0</v>
      </c>
      <c r="AP50" s="1296">
        <v>0</v>
      </c>
      <c r="AQ50" s="1292">
        <v>0</v>
      </c>
      <c r="AR50" s="1296">
        <v>0</v>
      </c>
      <c r="AS50" s="1296">
        <v>0</v>
      </c>
      <c r="AT50" s="1292">
        <v>0</v>
      </c>
      <c r="AU50" s="1296">
        <v>0</v>
      </c>
      <c r="AV50" s="1296">
        <v>0</v>
      </c>
      <c r="AW50" s="1292">
        <v>0</v>
      </c>
      <c r="AX50" s="1296">
        <v>0</v>
      </c>
      <c r="AY50" s="1296">
        <v>0</v>
      </c>
      <c r="AZ50" s="1292">
        <v>0</v>
      </c>
      <c r="BA50" s="1296">
        <v>0</v>
      </c>
      <c r="BB50" s="1296">
        <v>0</v>
      </c>
      <c r="BC50" s="1292">
        <v>0</v>
      </c>
      <c r="BD50" s="1296">
        <v>0</v>
      </c>
      <c r="BE50" s="1296">
        <v>0</v>
      </c>
      <c r="BF50" s="1292">
        <v>0</v>
      </c>
      <c r="BG50" s="1296">
        <v>0</v>
      </c>
      <c r="BH50" s="1296">
        <v>0</v>
      </c>
      <c r="BI50" s="1292">
        <v>0</v>
      </c>
      <c r="BJ50" s="1296">
        <v>0</v>
      </c>
      <c r="BK50" s="1296">
        <v>0</v>
      </c>
      <c r="BL50" s="1292">
        <v>0</v>
      </c>
      <c r="BM50" s="1296">
        <v>0</v>
      </c>
      <c r="BN50" s="1296">
        <v>0</v>
      </c>
      <c r="BO50" s="1292">
        <v>0</v>
      </c>
      <c r="BP50" s="1296">
        <v>0</v>
      </c>
      <c r="BQ50" s="1296">
        <v>0</v>
      </c>
      <c r="BR50" s="1292">
        <v>0</v>
      </c>
      <c r="BS50" s="1296">
        <v>0</v>
      </c>
      <c r="BT50" s="1296">
        <v>0</v>
      </c>
      <c r="BU50" s="1292">
        <v>0</v>
      </c>
      <c r="BV50" s="1296">
        <v>0</v>
      </c>
      <c r="BW50" s="1296">
        <v>0</v>
      </c>
      <c r="BX50" s="1292">
        <v>0</v>
      </c>
      <c r="BY50" s="1296">
        <v>0</v>
      </c>
      <c r="BZ50" s="1296">
        <v>0</v>
      </c>
      <c r="CA50" s="1292">
        <v>0</v>
      </c>
      <c r="CB50" s="1296">
        <v>0</v>
      </c>
      <c r="CC50" s="1296">
        <v>0</v>
      </c>
      <c r="CD50" s="1292">
        <v>0</v>
      </c>
      <c r="CE50" s="1296">
        <v>0</v>
      </c>
      <c r="CF50" s="1296">
        <v>0</v>
      </c>
      <c r="CG50" s="1292">
        <v>0</v>
      </c>
      <c r="CH50" s="1296">
        <v>0</v>
      </c>
      <c r="CI50" s="1296">
        <v>0</v>
      </c>
      <c r="CJ50" s="1292">
        <v>0</v>
      </c>
      <c r="CK50" s="1296">
        <v>0</v>
      </c>
      <c r="CL50" s="1296">
        <v>0</v>
      </c>
      <c r="CM50" s="1292">
        <v>0</v>
      </c>
      <c r="CN50" s="1296">
        <v>0</v>
      </c>
      <c r="CO50" s="1296">
        <v>0</v>
      </c>
      <c r="CP50" s="1292">
        <v>0</v>
      </c>
      <c r="CQ50" s="1296">
        <v>0</v>
      </c>
      <c r="CR50" s="1296">
        <v>0</v>
      </c>
      <c r="CS50" s="1292">
        <v>0</v>
      </c>
      <c r="CT50" s="1296">
        <v>0</v>
      </c>
      <c r="CU50" s="1296">
        <v>0</v>
      </c>
      <c r="CV50" s="1292">
        <v>0</v>
      </c>
      <c r="CW50" s="1296">
        <v>0</v>
      </c>
      <c r="CX50" s="1296">
        <v>0</v>
      </c>
      <c r="CY50" s="1292">
        <v>0</v>
      </c>
      <c r="CZ50" s="1296">
        <v>0</v>
      </c>
      <c r="DA50" s="1296">
        <v>0</v>
      </c>
      <c r="DB50" s="1292">
        <v>0</v>
      </c>
      <c r="DC50" s="1296">
        <v>0</v>
      </c>
      <c r="DD50" s="1296">
        <v>0</v>
      </c>
      <c r="DE50" s="1292">
        <v>0</v>
      </c>
      <c r="DF50" s="1296">
        <v>0</v>
      </c>
      <c r="DG50" s="1296">
        <v>0</v>
      </c>
      <c r="DH50" s="1292">
        <v>0</v>
      </c>
      <c r="DI50" s="1296">
        <v>0</v>
      </c>
      <c r="DJ50" s="1296">
        <v>0</v>
      </c>
      <c r="DK50" s="1292">
        <v>0</v>
      </c>
      <c r="DL50" s="1296">
        <v>0</v>
      </c>
      <c r="DM50" s="1296">
        <v>0</v>
      </c>
      <c r="DN50" s="1292">
        <v>0</v>
      </c>
      <c r="DO50" s="1296">
        <v>0</v>
      </c>
      <c r="DP50" s="1296">
        <v>0</v>
      </c>
      <c r="DQ50" s="1292">
        <v>0</v>
      </c>
      <c r="DR50" s="1296">
        <v>0</v>
      </c>
      <c r="DS50" s="1296">
        <v>0</v>
      </c>
      <c r="DT50" s="1292">
        <v>0</v>
      </c>
      <c r="DU50" s="1296">
        <v>0</v>
      </c>
      <c r="DV50" s="1296">
        <v>0</v>
      </c>
      <c r="DW50" s="1292">
        <v>0</v>
      </c>
      <c r="DX50" s="1296">
        <v>0</v>
      </c>
      <c r="DY50" s="1296">
        <v>0</v>
      </c>
      <c r="DZ50" s="1292">
        <v>0</v>
      </c>
      <c r="EA50" s="1296">
        <v>0</v>
      </c>
      <c r="EB50" s="1296">
        <v>0</v>
      </c>
      <c r="EC50" s="1292">
        <v>0</v>
      </c>
      <c r="ED50" s="1296">
        <v>0</v>
      </c>
      <c r="EE50" s="1296">
        <v>0</v>
      </c>
      <c r="EF50" s="1292">
        <v>0</v>
      </c>
      <c r="EG50" s="1296">
        <v>0</v>
      </c>
      <c r="EH50" s="1296">
        <v>0</v>
      </c>
      <c r="EI50" s="1292">
        <v>0</v>
      </c>
      <c r="EJ50" s="1296">
        <v>0</v>
      </c>
      <c r="EK50" s="1296">
        <v>0</v>
      </c>
      <c r="EL50" s="1292">
        <v>0</v>
      </c>
      <c r="EM50" s="1296">
        <v>0</v>
      </c>
      <c r="EN50" s="1296">
        <v>0</v>
      </c>
      <c r="EO50" s="1292">
        <v>0</v>
      </c>
      <c r="EP50" s="1296">
        <v>0</v>
      </c>
      <c r="EQ50" s="1296">
        <v>0</v>
      </c>
      <c r="ER50" s="1292">
        <v>0</v>
      </c>
      <c r="ES50" s="1296">
        <v>0</v>
      </c>
      <c r="ET50" s="1296">
        <v>0</v>
      </c>
      <c r="EU50" s="1292">
        <v>0</v>
      </c>
      <c r="EV50" s="1296">
        <v>0</v>
      </c>
      <c r="EW50" s="1296">
        <v>0</v>
      </c>
      <c r="EX50" s="1292">
        <v>0</v>
      </c>
      <c r="EY50" s="1296">
        <v>0</v>
      </c>
      <c r="EZ50" s="1296">
        <v>0</v>
      </c>
      <c r="FA50" s="1292">
        <v>0</v>
      </c>
      <c r="FB50" s="1296">
        <v>0</v>
      </c>
      <c r="FC50" s="1296">
        <v>0</v>
      </c>
      <c r="FD50" s="1292">
        <v>0</v>
      </c>
      <c r="FE50" s="1296">
        <v>0</v>
      </c>
      <c r="FF50" s="1296">
        <v>0</v>
      </c>
      <c r="FG50" s="1292">
        <v>0</v>
      </c>
    </row>
    <row r="51" spans="1:163" s="665" customFormat="1" ht="0.2" customHeight="1">
      <c r="A51" s="1183">
        <v>1</v>
      </c>
      <c r="B51" s="1183"/>
      <c r="C51" s="1183" t="s">
        <v>1605</v>
      </c>
      <c r="D51" s="1183" t="s">
        <v>1722</v>
      </c>
      <c r="E51" s="1183"/>
      <c r="F51" s="1183"/>
      <c r="G51" s="1183" t="b">
        <v>0</v>
      </c>
      <c r="H51" s="1183"/>
      <c r="I51" s="1183"/>
      <c r="J51" s="1183"/>
      <c r="K51" s="1183"/>
      <c r="L51" s="1295" t="s">
        <v>665</v>
      </c>
      <c r="M51" s="1290" t="s">
        <v>652</v>
      </c>
      <c r="N51" s="1296"/>
      <c r="O51" s="1296"/>
      <c r="P51" s="1292">
        <v>0</v>
      </c>
      <c r="Q51" s="1296"/>
      <c r="R51" s="1296"/>
      <c r="S51" s="1292">
        <v>0</v>
      </c>
      <c r="T51" s="1296"/>
      <c r="U51" s="1296"/>
      <c r="V51" s="1292">
        <v>0</v>
      </c>
      <c r="W51" s="1296"/>
      <c r="X51" s="1296"/>
      <c r="Y51" s="1292">
        <v>0</v>
      </c>
      <c r="Z51" s="1296"/>
      <c r="AA51" s="1296"/>
      <c r="AB51" s="1292">
        <v>0</v>
      </c>
      <c r="AC51" s="1296"/>
      <c r="AD51" s="1296"/>
      <c r="AE51" s="1292">
        <v>0</v>
      </c>
      <c r="AF51" s="1296"/>
      <c r="AG51" s="1296"/>
      <c r="AH51" s="1292">
        <v>0</v>
      </c>
      <c r="AI51" s="1296"/>
      <c r="AJ51" s="1296"/>
      <c r="AK51" s="1292">
        <v>0</v>
      </c>
      <c r="AL51" s="1296"/>
      <c r="AM51" s="1296"/>
      <c r="AN51" s="1292">
        <v>0</v>
      </c>
      <c r="AO51" s="1296"/>
      <c r="AP51" s="1296"/>
      <c r="AQ51" s="1292">
        <v>0</v>
      </c>
      <c r="AR51" s="1296"/>
      <c r="AS51" s="1296"/>
      <c r="AT51" s="1292">
        <v>0</v>
      </c>
      <c r="AU51" s="1296"/>
      <c r="AV51" s="1296"/>
      <c r="AW51" s="1292">
        <v>0</v>
      </c>
      <c r="AX51" s="1296"/>
      <c r="AY51" s="1296"/>
      <c r="AZ51" s="1292">
        <v>0</v>
      </c>
      <c r="BA51" s="1296"/>
      <c r="BB51" s="1296"/>
      <c r="BC51" s="1292">
        <v>0</v>
      </c>
      <c r="BD51" s="1296"/>
      <c r="BE51" s="1296"/>
      <c r="BF51" s="1292">
        <v>0</v>
      </c>
      <c r="BG51" s="1296"/>
      <c r="BH51" s="1296"/>
      <c r="BI51" s="1292">
        <v>0</v>
      </c>
      <c r="BJ51" s="1296"/>
      <c r="BK51" s="1296"/>
      <c r="BL51" s="1292">
        <v>0</v>
      </c>
      <c r="BM51" s="1296"/>
      <c r="BN51" s="1296"/>
      <c r="BO51" s="1292">
        <v>0</v>
      </c>
      <c r="BP51" s="1296"/>
      <c r="BQ51" s="1296"/>
      <c r="BR51" s="1292">
        <v>0</v>
      </c>
      <c r="BS51" s="1296"/>
      <c r="BT51" s="1296"/>
      <c r="BU51" s="1292">
        <v>0</v>
      </c>
      <c r="BV51" s="1296"/>
      <c r="BW51" s="1296"/>
      <c r="BX51" s="1292">
        <v>0</v>
      </c>
      <c r="BY51" s="1296"/>
      <c r="BZ51" s="1296"/>
      <c r="CA51" s="1292">
        <v>0</v>
      </c>
      <c r="CB51" s="1296"/>
      <c r="CC51" s="1296"/>
      <c r="CD51" s="1292">
        <v>0</v>
      </c>
      <c r="CE51" s="1296"/>
      <c r="CF51" s="1296"/>
      <c r="CG51" s="1292">
        <v>0</v>
      </c>
      <c r="CH51" s="1296"/>
      <c r="CI51" s="1296"/>
      <c r="CJ51" s="1292">
        <v>0</v>
      </c>
      <c r="CK51" s="1296"/>
      <c r="CL51" s="1296"/>
      <c r="CM51" s="1292">
        <v>0</v>
      </c>
      <c r="CN51" s="1296"/>
      <c r="CO51" s="1296"/>
      <c r="CP51" s="1292">
        <v>0</v>
      </c>
      <c r="CQ51" s="1296"/>
      <c r="CR51" s="1296"/>
      <c r="CS51" s="1292">
        <v>0</v>
      </c>
      <c r="CT51" s="1296"/>
      <c r="CU51" s="1296"/>
      <c r="CV51" s="1292">
        <v>0</v>
      </c>
      <c r="CW51" s="1296"/>
      <c r="CX51" s="1296"/>
      <c r="CY51" s="1292">
        <v>0</v>
      </c>
      <c r="CZ51" s="1296"/>
      <c r="DA51" s="1296"/>
      <c r="DB51" s="1292">
        <v>0</v>
      </c>
      <c r="DC51" s="1296"/>
      <c r="DD51" s="1296"/>
      <c r="DE51" s="1292">
        <v>0</v>
      </c>
      <c r="DF51" s="1296"/>
      <c r="DG51" s="1296"/>
      <c r="DH51" s="1292">
        <v>0</v>
      </c>
      <c r="DI51" s="1296"/>
      <c r="DJ51" s="1296"/>
      <c r="DK51" s="1292">
        <v>0</v>
      </c>
      <c r="DL51" s="1296"/>
      <c r="DM51" s="1296"/>
      <c r="DN51" s="1292">
        <v>0</v>
      </c>
      <c r="DO51" s="1296"/>
      <c r="DP51" s="1296"/>
      <c r="DQ51" s="1292">
        <v>0</v>
      </c>
      <c r="DR51" s="1296"/>
      <c r="DS51" s="1296"/>
      <c r="DT51" s="1292">
        <v>0</v>
      </c>
      <c r="DU51" s="1296"/>
      <c r="DV51" s="1296"/>
      <c r="DW51" s="1292">
        <v>0</v>
      </c>
      <c r="DX51" s="1296"/>
      <c r="DY51" s="1296"/>
      <c r="DZ51" s="1292">
        <v>0</v>
      </c>
      <c r="EA51" s="1296"/>
      <c r="EB51" s="1296"/>
      <c r="EC51" s="1292">
        <v>0</v>
      </c>
      <c r="ED51" s="1296"/>
      <c r="EE51" s="1296"/>
      <c r="EF51" s="1292">
        <v>0</v>
      </c>
      <c r="EG51" s="1296"/>
      <c r="EH51" s="1296"/>
      <c r="EI51" s="1292">
        <v>0</v>
      </c>
      <c r="EJ51" s="1296"/>
      <c r="EK51" s="1296"/>
      <c r="EL51" s="1292">
        <v>0</v>
      </c>
      <c r="EM51" s="1296"/>
      <c r="EN51" s="1296"/>
      <c r="EO51" s="1292">
        <v>0</v>
      </c>
      <c r="EP51" s="1296"/>
      <c r="EQ51" s="1296"/>
      <c r="ER51" s="1292">
        <v>0</v>
      </c>
      <c r="ES51" s="1296"/>
      <c r="ET51" s="1296"/>
      <c r="EU51" s="1292">
        <v>0</v>
      </c>
      <c r="EV51" s="1296"/>
      <c r="EW51" s="1296"/>
      <c r="EX51" s="1292">
        <v>0</v>
      </c>
      <c r="EY51" s="1296"/>
      <c r="EZ51" s="1296"/>
      <c r="FA51" s="1292">
        <v>0</v>
      </c>
      <c r="FB51" s="1296"/>
      <c r="FC51" s="1296"/>
      <c r="FD51" s="1292">
        <v>0</v>
      </c>
      <c r="FE51" s="1296"/>
      <c r="FF51" s="1296"/>
      <c r="FG51" s="1292">
        <v>0</v>
      </c>
    </row>
    <row r="52" spans="1:163" s="665" customFormat="1" ht="0.2" customHeight="1">
      <c r="A52" s="1183">
        <v>1</v>
      </c>
      <c r="B52" s="1101" t="s">
        <v>1175</v>
      </c>
      <c r="C52" s="1183" t="s">
        <v>1660</v>
      </c>
      <c r="D52" s="1183" t="s">
        <v>1722</v>
      </c>
      <c r="E52" s="1183"/>
      <c r="F52" s="1183"/>
      <c r="G52" s="1183" t="b">
        <v>0</v>
      </c>
      <c r="H52" s="1183"/>
      <c r="I52" s="1183"/>
      <c r="J52" s="1183"/>
      <c r="K52" s="1183"/>
      <c r="L52" s="1295" t="s">
        <v>666</v>
      </c>
      <c r="M52" s="1290" t="s">
        <v>310</v>
      </c>
      <c r="N52" s="1293">
        <v>11.25</v>
      </c>
      <c r="O52" s="1293">
        <v>11.25</v>
      </c>
      <c r="P52" s="1294">
        <v>0</v>
      </c>
      <c r="Q52" s="1293">
        <v>11.25</v>
      </c>
      <c r="R52" s="1293">
        <v>11.25</v>
      </c>
      <c r="S52" s="1294">
        <v>0</v>
      </c>
      <c r="T52" s="1293">
        <v>11.25</v>
      </c>
      <c r="U52" s="1293">
        <v>11.25</v>
      </c>
      <c r="V52" s="1294">
        <v>0</v>
      </c>
      <c r="W52" s="1293">
        <v>11.25</v>
      </c>
      <c r="X52" s="1293">
        <v>11.25</v>
      </c>
      <c r="Y52" s="1294">
        <v>0</v>
      </c>
      <c r="Z52" s="1293">
        <v>11.25</v>
      </c>
      <c r="AA52" s="1293">
        <v>11.25</v>
      </c>
      <c r="AB52" s="1294">
        <v>0</v>
      </c>
      <c r="AC52" s="1293">
        <v>11.25</v>
      </c>
      <c r="AD52" s="1293">
        <v>0</v>
      </c>
      <c r="AE52" s="1294">
        <v>-100</v>
      </c>
      <c r="AF52" s="1293">
        <v>11.25</v>
      </c>
      <c r="AG52" s="1293">
        <v>0</v>
      </c>
      <c r="AH52" s="1294">
        <v>-100</v>
      </c>
      <c r="AI52" s="1293">
        <v>11.25</v>
      </c>
      <c r="AJ52" s="1293">
        <v>0</v>
      </c>
      <c r="AK52" s="1294">
        <v>-100</v>
      </c>
      <c r="AL52" s="1293">
        <v>11.25</v>
      </c>
      <c r="AM52" s="1293">
        <v>0</v>
      </c>
      <c r="AN52" s="1294">
        <v>-100</v>
      </c>
      <c r="AO52" s="1293">
        <v>11.25</v>
      </c>
      <c r="AP52" s="1293">
        <v>0</v>
      </c>
      <c r="AQ52" s="1294">
        <v>-100</v>
      </c>
      <c r="AR52" s="1293"/>
      <c r="AS52" s="1293"/>
      <c r="AT52" s="1294">
        <v>0</v>
      </c>
      <c r="AU52" s="1293"/>
      <c r="AV52" s="1293"/>
      <c r="AW52" s="1294">
        <v>0</v>
      </c>
      <c r="AX52" s="1293"/>
      <c r="AY52" s="1293"/>
      <c r="AZ52" s="1294">
        <v>0</v>
      </c>
      <c r="BA52" s="1293"/>
      <c r="BB52" s="1293"/>
      <c r="BC52" s="1294">
        <v>0</v>
      </c>
      <c r="BD52" s="1293"/>
      <c r="BE52" s="1293"/>
      <c r="BF52" s="1294">
        <v>0</v>
      </c>
      <c r="BG52" s="1293"/>
      <c r="BH52" s="1293"/>
      <c r="BI52" s="1294">
        <v>0</v>
      </c>
      <c r="BJ52" s="1293"/>
      <c r="BK52" s="1293"/>
      <c r="BL52" s="1294">
        <v>0</v>
      </c>
      <c r="BM52" s="1293"/>
      <c r="BN52" s="1293"/>
      <c r="BO52" s="1294">
        <v>0</v>
      </c>
      <c r="BP52" s="1293"/>
      <c r="BQ52" s="1293"/>
      <c r="BR52" s="1294">
        <v>0</v>
      </c>
      <c r="BS52" s="1293"/>
      <c r="BT52" s="1293"/>
      <c r="BU52" s="1294">
        <v>0</v>
      </c>
      <c r="BV52" s="1293"/>
      <c r="BW52" s="1293"/>
      <c r="BX52" s="1294">
        <v>0</v>
      </c>
      <c r="BY52" s="1293"/>
      <c r="BZ52" s="1293"/>
      <c r="CA52" s="1294">
        <v>0</v>
      </c>
      <c r="CB52" s="1293"/>
      <c r="CC52" s="1293"/>
      <c r="CD52" s="1294">
        <v>0</v>
      </c>
      <c r="CE52" s="1293"/>
      <c r="CF52" s="1293"/>
      <c r="CG52" s="1294">
        <v>0</v>
      </c>
      <c r="CH52" s="1293"/>
      <c r="CI52" s="1293"/>
      <c r="CJ52" s="1294">
        <v>0</v>
      </c>
      <c r="CK52" s="1293"/>
      <c r="CL52" s="1293"/>
      <c r="CM52" s="1294">
        <v>0</v>
      </c>
      <c r="CN52" s="1293"/>
      <c r="CO52" s="1293"/>
      <c r="CP52" s="1294">
        <v>0</v>
      </c>
      <c r="CQ52" s="1293"/>
      <c r="CR52" s="1293"/>
      <c r="CS52" s="1294">
        <v>0</v>
      </c>
      <c r="CT52" s="1293"/>
      <c r="CU52" s="1293"/>
      <c r="CV52" s="1294">
        <v>0</v>
      </c>
      <c r="CW52" s="1293"/>
      <c r="CX52" s="1293"/>
      <c r="CY52" s="1294">
        <v>0</v>
      </c>
      <c r="CZ52" s="1293"/>
      <c r="DA52" s="1293"/>
      <c r="DB52" s="1294">
        <v>0</v>
      </c>
      <c r="DC52" s="1293"/>
      <c r="DD52" s="1293"/>
      <c r="DE52" s="1294">
        <v>0</v>
      </c>
      <c r="DF52" s="1293"/>
      <c r="DG52" s="1293"/>
      <c r="DH52" s="1294">
        <v>0</v>
      </c>
      <c r="DI52" s="1293"/>
      <c r="DJ52" s="1293"/>
      <c r="DK52" s="1294">
        <v>0</v>
      </c>
      <c r="DL52" s="1293"/>
      <c r="DM52" s="1293"/>
      <c r="DN52" s="1294">
        <v>0</v>
      </c>
      <c r="DO52" s="1293"/>
      <c r="DP52" s="1293"/>
      <c r="DQ52" s="1294">
        <v>0</v>
      </c>
      <c r="DR52" s="1293"/>
      <c r="DS52" s="1293"/>
      <c r="DT52" s="1294">
        <v>0</v>
      </c>
      <c r="DU52" s="1293"/>
      <c r="DV52" s="1293"/>
      <c r="DW52" s="1294">
        <v>0</v>
      </c>
      <c r="DX52" s="1293"/>
      <c r="DY52" s="1293"/>
      <c r="DZ52" s="1294">
        <v>0</v>
      </c>
      <c r="EA52" s="1293"/>
      <c r="EB52" s="1293"/>
      <c r="EC52" s="1294">
        <v>0</v>
      </c>
      <c r="ED52" s="1293"/>
      <c r="EE52" s="1293"/>
      <c r="EF52" s="1294">
        <v>0</v>
      </c>
      <c r="EG52" s="1293"/>
      <c r="EH52" s="1293"/>
      <c r="EI52" s="1294">
        <v>0</v>
      </c>
      <c r="EJ52" s="1293"/>
      <c r="EK52" s="1293"/>
      <c r="EL52" s="1294">
        <v>0</v>
      </c>
      <c r="EM52" s="1293"/>
      <c r="EN52" s="1293"/>
      <c r="EO52" s="1294">
        <v>0</v>
      </c>
      <c r="EP52" s="1293"/>
      <c r="EQ52" s="1293"/>
      <c r="ER52" s="1294">
        <v>0</v>
      </c>
      <c r="ES52" s="1293"/>
      <c r="ET52" s="1293"/>
      <c r="EU52" s="1294">
        <v>0</v>
      </c>
      <c r="EV52" s="1293"/>
      <c r="EW52" s="1293"/>
      <c r="EX52" s="1294">
        <v>0</v>
      </c>
      <c r="EY52" s="1293"/>
      <c r="EZ52" s="1293"/>
      <c r="FA52" s="1294">
        <v>0</v>
      </c>
      <c r="FB52" s="1293"/>
      <c r="FC52" s="1293"/>
      <c r="FD52" s="1294">
        <v>0</v>
      </c>
      <c r="FE52" s="1293"/>
      <c r="FF52" s="1293"/>
      <c r="FG52" s="1294">
        <v>0</v>
      </c>
    </row>
    <row r="53" spans="1:163" s="665" customFormat="1" ht="0.2" customHeight="1">
      <c r="A53" s="1183">
        <v>1</v>
      </c>
      <c r="B53" s="1183"/>
      <c r="C53" s="1183" t="s">
        <v>1661</v>
      </c>
      <c r="D53" s="1183" t="s">
        <v>1722</v>
      </c>
      <c r="E53" s="1183"/>
      <c r="F53" s="1183"/>
      <c r="G53" s="1183" t="b">
        <v>0</v>
      </c>
      <c r="H53" s="1183"/>
      <c r="I53" s="1183"/>
      <c r="J53" s="1183"/>
      <c r="K53" s="1183"/>
      <c r="L53" s="1295" t="s">
        <v>667</v>
      </c>
      <c r="M53" s="1290" t="s">
        <v>668</v>
      </c>
      <c r="N53" s="1296"/>
      <c r="O53" s="1296"/>
      <c r="P53" s="1292">
        <v>0</v>
      </c>
      <c r="Q53" s="1296"/>
      <c r="R53" s="1296"/>
      <c r="S53" s="1292">
        <v>0</v>
      </c>
      <c r="T53" s="1296"/>
      <c r="U53" s="1296"/>
      <c r="V53" s="1292">
        <v>0</v>
      </c>
      <c r="W53" s="1296"/>
      <c r="X53" s="1296"/>
      <c r="Y53" s="1292">
        <v>0</v>
      </c>
      <c r="Z53" s="1296"/>
      <c r="AA53" s="1296"/>
      <c r="AB53" s="1292">
        <v>0</v>
      </c>
      <c r="AC53" s="1296"/>
      <c r="AD53" s="1296"/>
      <c r="AE53" s="1292">
        <v>0</v>
      </c>
      <c r="AF53" s="1296"/>
      <c r="AG53" s="1296"/>
      <c r="AH53" s="1292">
        <v>0</v>
      </c>
      <c r="AI53" s="1296"/>
      <c r="AJ53" s="1296"/>
      <c r="AK53" s="1292">
        <v>0</v>
      </c>
      <c r="AL53" s="1296"/>
      <c r="AM53" s="1296"/>
      <c r="AN53" s="1292">
        <v>0</v>
      </c>
      <c r="AO53" s="1296"/>
      <c r="AP53" s="1296"/>
      <c r="AQ53" s="1292">
        <v>0</v>
      </c>
      <c r="AR53" s="1296"/>
      <c r="AS53" s="1296"/>
      <c r="AT53" s="1292">
        <v>0</v>
      </c>
      <c r="AU53" s="1296"/>
      <c r="AV53" s="1296"/>
      <c r="AW53" s="1292">
        <v>0</v>
      </c>
      <c r="AX53" s="1296"/>
      <c r="AY53" s="1296"/>
      <c r="AZ53" s="1292">
        <v>0</v>
      </c>
      <c r="BA53" s="1296"/>
      <c r="BB53" s="1296"/>
      <c r="BC53" s="1292">
        <v>0</v>
      </c>
      <c r="BD53" s="1296"/>
      <c r="BE53" s="1296"/>
      <c r="BF53" s="1292">
        <v>0</v>
      </c>
      <c r="BG53" s="1296"/>
      <c r="BH53" s="1296"/>
      <c r="BI53" s="1292">
        <v>0</v>
      </c>
      <c r="BJ53" s="1296"/>
      <c r="BK53" s="1296"/>
      <c r="BL53" s="1292">
        <v>0</v>
      </c>
      <c r="BM53" s="1296"/>
      <c r="BN53" s="1296"/>
      <c r="BO53" s="1292">
        <v>0</v>
      </c>
      <c r="BP53" s="1296"/>
      <c r="BQ53" s="1296"/>
      <c r="BR53" s="1292">
        <v>0</v>
      </c>
      <c r="BS53" s="1296"/>
      <c r="BT53" s="1296"/>
      <c r="BU53" s="1292">
        <v>0</v>
      </c>
      <c r="BV53" s="1296"/>
      <c r="BW53" s="1296"/>
      <c r="BX53" s="1292">
        <v>0</v>
      </c>
      <c r="BY53" s="1296"/>
      <c r="BZ53" s="1296"/>
      <c r="CA53" s="1292">
        <v>0</v>
      </c>
      <c r="CB53" s="1296"/>
      <c r="CC53" s="1296"/>
      <c r="CD53" s="1292">
        <v>0</v>
      </c>
      <c r="CE53" s="1296"/>
      <c r="CF53" s="1296"/>
      <c r="CG53" s="1292">
        <v>0</v>
      </c>
      <c r="CH53" s="1296"/>
      <c r="CI53" s="1296"/>
      <c r="CJ53" s="1292">
        <v>0</v>
      </c>
      <c r="CK53" s="1296"/>
      <c r="CL53" s="1296"/>
      <c r="CM53" s="1292">
        <v>0</v>
      </c>
      <c r="CN53" s="1296"/>
      <c r="CO53" s="1296"/>
      <c r="CP53" s="1292">
        <v>0</v>
      </c>
      <c r="CQ53" s="1296"/>
      <c r="CR53" s="1296"/>
      <c r="CS53" s="1292">
        <v>0</v>
      </c>
      <c r="CT53" s="1296"/>
      <c r="CU53" s="1296"/>
      <c r="CV53" s="1292">
        <v>0</v>
      </c>
      <c r="CW53" s="1296"/>
      <c r="CX53" s="1296"/>
      <c r="CY53" s="1292">
        <v>0</v>
      </c>
      <c r="CZ53" s="1296"/>
      <c r="DA53" s="1296"/>
      <c r="DB53" s="1292">
        <v>0</v>
      </c>
      <c r="DC53" s="1296"/>
      <c r="DD53" s="1296"/>
      <c r="DE53" s="1292">
        <v>0</v>
      </c>
      <c r="DF53" s="1296"/>
      <c r="DG53" s="1296"/>
      <c r="DH53" s="1292">
        <v>0</v>
      </c>
      <c r="DI53" s="1296"/>
      <c r="DJ53" s="1296"/>
      <c r="DK53" s="1292">
        <v>0</v>
      </c>
      <c r="DL53" s="1296"/>
      <c r="DM53" s="1296"/>
      <c r="DN53" s="1292">
        <v>0</v>
      </c>
      <c r="DO53" s="1296"/>
      <c r="DP53" s="1296"/>
      <c r="DQ53" s="1292">
        <v>0</v>
      </c>
      <c r="DR53" s="1296"/>
      <c r="DS53" s="1296"/>
      <c r="DT53" s="1292">
        <v>0</v>
      </c>
      <c r="DU53" s="1296"/>
      <c r="DV53" s="1296"/>
      <c r="DW53" s="1292">
        <v>0</v>
      </c>
      <c r="DX53" s="1296"/>
      <c r="DY53" s="1296"/>
      <c r="DZ53" s="1292">
        <v>0</v>
      </c>
      <c r="EA53" s="1296"/>
      <c r="EB53" s="1296"/>
      <c r="EC53" s="1292">
        <v>0</v>
      </c>
      <c r="ED53" s="1296"/>
      <c r="EE53" s="1296"/>
      <c r="EF53" s="1292">
        <v>0</v>
      </c>
      <c r="EG53" s="1296"/>
      <c r="EH53" s="1296"/>
      <c r="EI53" s="1292">
        <v>0</v>
      </c>
      <c r="EJ53" s="1296"/>
      <c r="EK53" s="1296"/>
      <c r="EL53" s="1292">
        <v>0</v>
      </c>
      <c r="EM53" s="1296"/>
      <c r="EN53" s="1296"/>
      <c r="EO53" s="1292">
        <v>0</v>
      </c>
      <c r="EP53" s="1296"/>
      <c r="EQ53" s="1296"/>
      <c r="ER53" s="1292">
        <v>0</v>
      </c>
      <c r="ES53" s="1296"/>
      <c r="ET53" s="1296"/>
      <c r="EU53" s="1292">
        <v>0</v>
      </c>
      <c r="EV53" s="1296"/>
      <c r="EW53" s="1296"/>
      <c r="EX53" s="1292">
        <v>0</v>
      </c>
      <c r="EY53" s="1296"/>
      <c r="EZ53" s="1296"/>
      <c r="FA53" s="1292">
        <v>0</v>
      </c>
      <c r="FB53" s="1296"/>
      <c r="FC53" s="1296"/>
      <c r="FD53" s="1292">
        <v>0</v>
      </c>
      <c r="FE53" s="1296"/>
      <c r="FF53" s="1296"/>
      <c r="FG53" s="1292">
        <v>0</v>
      </c>
    </row>
    <row r="54" spans="1:163" s="665" customFormat="1" ht="0.2" customHeight="1">
      <c r="A54" s="1183">
        <v>1</v>
      </c>
      <c r="B54" s="1183"/>
      <c r="C54" s="1183" t="s">
        <v>1662</v>
      </c>
      <c r="D54" s="1183" t="s">
        <v>1722</v>
      </c>
      <c r="E54" s="1183"/>
      <c r="F54" s="1183"/>
      <c r="G54" s="1183" t="b">
        <v>0</v>
      </c>
      <c r="H54" s="1183"/>
      <c r="I54" s="1183"/>
      <c r="J54" s="1183"/>
      <c r="K54" s="1183"/>
      <c r="L54" s="1295" t="s">
        <v>669</v>
      </c>
      <c r="M54" s="1290" t="s">
        <v>670</v>
      </c>
      <c r="N54" s="1296"/>
      <c r="O54" s="1296"/>
      <c r="P54" s="1292">
        <v>0</v>
      </c>
      <c r="Q54" s="1296"/>
      <c r="R54" s="1296"/>
      <c r="S54" s="1292">
        <v>0</v>
      </c>
      <c r="T54" s="1296"/>
      <c r="U54" s="1296"/>
      <c r="V54" s="1292">
        <v>0</v>
      </c>
      <c r="W54" s="1296"/>
      <c r="X54" s="1296"/>
      <c r="Y54" s="1292">
        <v>0</v>
      </c>
      <c r="Z54" s="1296"/>
      <c r="AA54" s="1296"/>
      <c r="AB54" s="1292">
        <v>0</v>
      </c>
      <c r="AC54" s="1296"/>
      <c r="AD54" s="1296"/>
      <c r="AE54" s="1292">
        <v>0</v>
      </c>
      <c r="AF54" s="1296"/>
      <c r="AG54" s="1296"/>
      <c r="AH54" s="1292">
        <v>0</v>
      </c>
      <c r="AI54" s="1296"/>
      <c r="AJ54" s="1296"/>
      <c r="AK54" s="1292">
        <v>0</v>
      </c>
      <c r="AL54" s="1296"/>
      <c r="AM54" s="1296"/>
      <c r="AN54" s="1292">
        <v>0</v>
      </c>
      <c r="AO54" s="1296"/>
      <c r="AP54" s="1296"/>
      <c r="AQ54" s="1292">
        <v>0</v>
      </c>
      <c r="AR54" s="1296"/>
      <c r="AS54" s="1296"/>
      <c r="AT54" s="1292">
        <v>0</v>
      </c>
      <c r="AU54" s="1296"/>
      <c r="AV54" s="1296"/>
      <c r="AW54" s="1292">
        <v>0</v>
      </c>
      <c r="AX54" s="1296"/>
      <c r="AY54" s="1296"/>
      <c r="AZ54" s="1292">
        <v>0</v>
      </c>
      <c r="BA54" s="1296"/>
      <c r="BB54" s="1296"/>
      <c r="BC54" s="1292">
        <v>0</v>
      </c>
      <c r="BD54" s="1296"/>
      <c r="BE54" s="1296"/>
      <c r="BF54" s="1292">
        <v>0</v>
      </c>
      <c r="BG54" s="1296"/>
      <c r="BH54" s="1296"/>
      <c r="BI54" s="1292">
        <v>0</v>
      </c>
      <c r="BJ54" s="1296"/>
      <c r="BK54" s="1296"/>
      <c r="BL54" s="1292">
        <v>0</v>
      </c>
      <c r="BM54" s="1296"/>
      <c r="BN54" s="1296"/>
      <c r="BO54" s="1292">
        <v>0</v>
      </c>
      <c r="BP54" s="1296"/>
      <c r="BQ54" s="1296"/>
      <c r="BR54" s="1292">
        <v>0</v>
      </c>
      <c r="BS54" s="1296"/>
      <c r="BT54" s="1296"/>
      <c r="BU54" s="1292">
        <v>0</v>
      </c>
      <c r="BV54" s="1296"/>
      <c r="BW54" s="1296"/>
      <c r="BX54" s="1292">
        <v>0</v>
      </c>
      <c r="BY54" s="1296"/>
      <c r="BZ54" s="1296"/>
      <c r="CA54" s="1292">
        <v>0</v>
      </c>
      <c r="CB54" s="1296"/>
      <c r="CC54" s="1296"/>
      <c r="CD54" s="1292">
        <v>0</v>
      </c>
      <c r="CE54" s="1296"/>
      <c r="CF54" s="1296"/>
      <c r="CG54" s="1292">
        <v>0</v>
      </c>
      <c r="CH54" s="1296"/>
      <c r="CI54" s="1296"/>
      <c r="CJ54" s="1292">
        <v>0</v>
      </c>
      <c r="CK54" s="1296"/>
      <c r="CL54" s="1296"/>
      <c r="CM54" s="1292">
        <v>0</v>
      </c>
      <c r="CN54" s="1296"/>
      <c r="CO54" s="1296"/>
      <c r="CP54" s="1292">
        <v>0</v>
      </c>
      <c r="CQ54" s="1296"/>
      <c r="CR54" s="1296"/>
      <c r="CS54" s="1292">
        <v>0</v>
      </c>
      <c r="CT54" s="1296"/>
      <c r="CU54" s="1296"/>
      <c r="CV54" s="1292">
        <v>0</v>
      </c>
      <c r="CW54" s="1296"/>
      <c r="CX54" s="1296"/>
      <c r="CY54" s="1292">
        <v>0</v>
      </c>
      <c r="CZ54" s="1296"/>
      <c r="DA54" s="1296"/>
      <c r="DB54" s="1292">
        <v>0</v>
      </c>
      <c r="DC54" s="1296"/>
      <c r="DD54" s="1296"/>
      <c r="DE54" s="1292">
        <v>0</v>
      </c>
      <c r="DF54" s="1296"/>
      <c r="DG54" s="1296"/>
      <c r="DH54" s="1292">
        <v>0</v>
      </c>
      <c r="DI54" s="1296"/>
      <c r="DJ54" s="1296"/>
      <c r="DK54" s="1292">
        <v>0</v>
      </c>
      <c r="DL54" s="1296"/>
      <c r="DM54" s="1296"/>
      <c r="DN54" s="1292">
        <v>0</v>
      </c>
      <c r="DO54" s="1296"/>
      <c r="DP54" s="1296"/>
      <c r="DQ54" s="1292">
        <v>0</v>
      </c>
      <c r="DR54" s="1296"/>
      <c r="DS54" s="1296"/>
      <c r="DT54" s="1292">
        <v>0</v>
      </c>
      <c r="DU54" s="1296"/>
      <c r="DV54" s="1296"/>
      <c r="DW54" s="1292">
        <v>0</v>
      </c>
      <c r="DX54" s="1296"/>
      <c r="DY54" s="1296"/>
      <c r="DZ54" s="1292">
        <v>0</v>
      </c>
      <c r="EA54" s="1296"/>
      <c r="EB54" s="1296"/>
      <c r="EC54" s="1292">
        <v>0</v>
      </c>
      <c r="ED54" s="1296"/>
      <c r="EE54" s="1296"/>
      <c r="EF54" s="1292">
        <v>0</v>
      </c>
      <c r="EG54" s="1296"/>
      <c r="EH54" s="1296"/>
      <c r="EI54" s="1292">
        <v>0</v>
      </c>
      <c r="EJ54" s="1296"/>
      <c r="EK54" s="1296"/>
      <c r="EL54" s="1292">
        <v>0</v>
      </c>
      <c r="EM54" s="1296"/>
      <c r="EN54" s="1296"/>
      <c r="EO54" s="1292">
        <v>0</v>
      </c>
      <c r="EP54" s="1296"/>
      <c r="EQ54" s="1296"/>
      <c r="ER54" s="1292">
        <v>0</v>
      </c>
      <c r="ES54" s="1296"/>
      <c r="ET54" s="1296"/>
      <c r="EU54" s="1292">
        <v>0</v>
      </c>
      <c r="EV54" s="1296"/>
      <c r="EW54" s="1296"/>
      <c r="EX54" s="1292">
        <v>0</v>
      </c>
      <c r="EY54" s="1296"/>
      <c r="EZ54" s="1296"/>
      <c r="FA54" s="1292">
        <v>0</v>
      </c>
      <c r="FB54" s="1296"/>
      <c r="FC54" s="1296"/>
      <c r="FD54" s="1292">
        <v>0</v>
      </c>
      <c r="FE54" s="1296"/>
      <c r="FF54" s="1296"/>
      <c r="FG54" s="1292">
        <v>0</v>
      </c>
    </row>
    <row r="55" spans="1:163">
      <c r="A55" s="1183"/>
      <c r="B55" s="1183"/>
      <c r="C55" s="1183"/>
      <c r="D55" s="1183"/>
      <c r="E55" s="1183"/>
      <c r="F55" s="1183"/>
      <c r="G55" s="1052" t="b">
        <v>1</v>
      </c>
      <c r="H55" s="1183"/>
      <c r="I55" s="1183"/>
      <c r="J55" s="1183"/>
      <c r="K55" s="1183"/>
      <c r="L55" s="1298"/>
      <c r="M55" s="1299"/>
      <c r="N55" s="1300"/>
      <c r="O55" s="1300"/>
      <c r="P55" s="1300"/>
      <c r="Q55" s="1300"/>
      <c r="R55" s="1300"/>
      <c r="S55" s="1300"/>
      <c r="T55" s="1300"/>
      <c r="U55" s="1300"/>
      <c r="V55" s="1300"/>
      <c r="W55" s="1300"/>
      <c r="X55" s="1300"/>
      <c r="Y55" s="1300"/>
      <c r="Z55" s="1300"/>
      <c r="AA55" s="1300"/>
      <c r="AB55" s="1300"/>
      <c r="AC55" s="1300"/>
      <c r="AD55" s="1300"/>
      <c r="AE55" s="1300"/>
      <c r="AF55" s="1300"/>
      <c r="AG55" s="1300"/>
      <c r="AH55" s="1300"/>
      <c r="AI55" s="1300"/>
      <c r="AJ55" s="1300"/>
      <c r="AK55" s="1300"/>
      <c r="AL55" s="1300"/>
      <c r="AM55" s="1300"/>
      <c r="AN55" s="1300"/>
      <c r="AO55" s="1300"/>
      <c r="AP55" s="1300"/>
      <c r="AQ55" s="1300"/>
      <c r="AR55" s="1300"/>
      <c r="AS55" s="1300"/>
      <c r="AT55" s="1300"/>
      <c r="AU55" s="1300"/>
      <c r="AV55" s="1300"/>
      <c r="AW55" s="1300"/>
      <c r="AX55" s="1300"/>
      <c r="AY55" s="1300"/>
      <c r="AZ55" s="1300"/>
      <c r="BA55" s="1300"/>
      <c r="BB55" s="1300"/>
      <c r="BC55" s="1300"/>
      <c r="BD55" s="1300"/>
      <c r="BE55" s="1300"/>
      <c r="BF55" s="1300"/>
      <c r="BG55" s="1300"/>
      <c r="BH55" s="1300"/>
      <c r="BI55" s="1300"/>
      <c r="BJ55" s="1300"/>
      <c r="BK55" s="1300"/>
      <c r="BL55" s="1300"/>
      <c r="BM55" s="1300"/>
      <c r="BN55" s="1300"/>
      <c r="BO55" s="1300"/>
      <c r="BP55" s="1300"/>
      <c r="BQ55" s="1300"/>
      <c r="BR55" s="1300"/>
      <c r="BS55" s="1300"/>
      <c r="BT55" s="1300"/>
      <c r="BU55" s="1300"/>
      <c r="BV55" s="1300"/>
      <c r="BW55" s="1300"/>
      <c r="BX55" s="1300"/>
      <c r="BY55" s="1300"/>
      <c r="BZ55" s="1300"/>
      <c r="CA55" s="1300"/>
      <c r="CB55" s="1300"/>
      <c r="CC55" s="1300"/>
      <c r="CD55" s="1300"/>
      <c r="CE55" s="1300"/>
      <c r="CF55" s="1300"/>
      <c r="CG55" s="1300"/>
      <c r="CH55" s="1300"/>
      <c r="CI55" s="1300"/>
      <c r="CJ55" s="1300"/>
      <c r="CK55" s="1300"/>
      <c r="CL55" s="1300"/>
      <c r="CM55" s="1300"/>
      <c r="CN55" s="1300"/>
      <c r="CO55" s="1300"/>
      <c r="CP55" s="1300"/>
      <c r="CQ55" s="1300"/>
      <c r="CR55" s="1300"/>
      <c r="CS55" s="1300"/>
      <c r="CT55" s="1300"/>
      <c r="CU55" s="1300"/>
      <c r="CV55" s="1300"/>
      <c r="CW55" s="1300"/>
      <c r="CX55" s="1300"/>
      <c r="CY55" s="1300"/>
      <c r="CZ55" s="1300"/>
      <c r="DA55" s="1300"/>
      <c r="DB55" s="1300"/>
      <c r="DC55" s="1300"/>
      <c r="DD55" s="1300"/>
      <c r="DE55" s="1300"/>
      <c r="DF55" s="1300"/>
      <c r="DG55" s="1300"/>
      <c r="DH55" s="1300"/>
      <c r="DI55" s="1300"/>
      <c r="DJ55" s="1300"/>
      <c r="DK55" s="1300"/>
      <c r="DL55" s="1300"/>
      <c r="DM55" s="1300"/>
      <c r="DN55" s="1300"/>
      <c r="DO55" s="1300"/>
      <c r="DP55" s="1300"/>
      <c r="DQ55" s="1300"/>
      <c r="DR55" s="1300"/>
      <c r="DS55" s="1300"/>
      <c r="DT55" s="1300"/>
      <c r="DU55" s="1300"/>
      <c r="DV55" s="1300"/>
      <c r="DW55" s="1300"/>
      <c r="DX55" s="1300"/>
      <c r="DY55" s="1300"/>
      <c r="DZ55" s="1300"/>
      <c r="EA55" s="1300"/>
      <c r="EB55" s="1300"/>
      <c r="EC55" s="1300"/>
      <c r="ED55" s="1300"/>
      <c r="EE55" s="1300"/>
      <c r="EF55" s="1300"/>
      <c r="EG55" s="1300"/>
      <c r="EH55" s="1300"/>
      <c r="EI55" s="1300"/>
      <c r="EJ55" s="1300"/>
      <c r="EK55" s="1300"/>
      <c r="EL55" s="1300"/>
      <c r="EM55" s="1300"/>
      <c r="EN55" s="1300"/>
      <c r="EO55" s="1300"/>
      <c r="EP55" s="1300"/>
      <c r="EQ55" s="1300"/>
      <c r="ER55" s="1300"/>
      <c r="ES55" s="1300"/>
      <c r="ET55" s="1300"/>
      <c r="EU55" s="1300"/>
      <c r="EV55" s="1300"/>
      <c r="EW55" s="1300"/>
      <c r="EX55" s="1300"/>
      <c r="EY55" s="1300"/>
      <c r="EZ55" s="1300"/>
      <c r="FA55" s="1300"/>
      <c r="FB55" s="1300"/>
      <c r="FC55" s="1300"/>
      <c r="FD55" s="1300"/>
      <c r="FE55" s="1300"/>
      <c r="FF55" s="1300"/>
      <c r="FG55" s="1300"/>
    </row>
    <row r="56" spans="1:163" s="296" customFormat="1" ht="0.2" customHeight="1">
      <c r="A56" s="1052"/>
      <c r="B56" s="1052"/>
      <c r="C56" s="1052"/>
      <c r="D56" s="1052"/>
      <c r="E56" s="1052"/>
      <c r="F56" s="1052"/>
      <c r="G56" s="1052" t="b">
        <v>0</v>
      </c>
      <c r="H56" s="1052"/>
      <c r="I56" s="1052"/>
      <c r="J56" s="1052"/>
      <c r="K56" s="1262"/>
      <c r="L56" s="1263" t="s">
        <v>1342</v>
      </c>
      <c r="M56" s="1264"/>
      <c r="N56" s="1264"/>
      <c r="O56" s="1264"/>
      <c r="P56" s="1264"/>
      <c r="Q56" s="1264"/>
      <c r="R56" s="1264"/>
      <c r="S56" s="1264"/>
      <c r="T56" s="1264"/>
      <c r="U56" s="1264"/>
      <c r="V56" s="1264"/>
      <c r="W56" s="1264"/>
      <c r="X56" s="1264"/>
      <c r="Y56" s="1264"/>
      <c r="Z56" s="1264"/>
      <c r="AA56" s="1264"/>
      <c r="AB56" s="1264"/>
      <c r="AC56" s="1264"/>
      <c r="AD56" s="1264"/>
      <c r="AE56" s="1264"/>
      <c r="AF56" s="1264"/>
      <c r="AG56" s="1264"/>
      <c r="AH56" s="1264"/>
      <c r="AI56" s="1264"/>
      <c r="AJ56" s="1264"/>
      <c r="AK56" s="1264"/>
      <c r="AL56" s="1264"/>
      <c r="AM56" s="1264"/>
      <c r="AN56" s="1264"/>
      <c r="AO56" s="1264"/>
      <c r="AP56" s="1264"/>
      <c r="AQ56" s="1265"/>
      <c r="AR56" s="1265"/>
      <c r="AS56" s="1265"/>
      <c r="AT56" s="1265"/>
      <c r="AU56" s="1265"/>
      <c r="AV56" s="1265"/>
      <c r="AW56" s="1265"/>
      <c r="AX56" s="1265"/>
      <c r="AY56" s="1265"/>
      <c r="AZ56" s="1265"/>
      <c r="BA56" s="1265"/>
      <c r="BB56" s="1265"/>
      <c r="BC56" s="1265"/>
      <c r="BD56" s="1265"/>
      <c r="BE56" s="1265"/>
      <c r="BF56" s="1265"/>
      <c r="BG56" s="1265"/>
      <c r="BH56" s="1265"/>
      <c r="BI56" s="1265"/>
      <c r="BJ56" s="1265"/>
      <c r="BK56" s="1265"/>
      <c r="BL56" s="1265"/>
      <c r="BM56" s="1265"/>
      <c r="BN56" s="1265"/>
      <c r="BO56" s="1265"/>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c r="DD56" s="1265"/>
      <c r="DE56" s="1265"/>
      <c r="DF56" s="1265"/>
      <c r="DG56" s="1265"/>
      <c r="DH56" s="1265"/>
      <c r="DI56" s="1265"/>
      <c r="DJ56" s="1265"/>
      <c r="DK56" s="1265"/>
      <c r="DL56" s="1265"/>
      <c r="DM56" s="1265"/>
      <c r="DN56" s="1265"/>
      <c r="DO56" s="1265"/>
      <c r="DP56" s="1265"/>
      <c r="DQ56" s="1265"/>
      <c r="DR56" s="1265"/>
      <c r="DS56" s="1265"/>
      <c r="DT56" s="1265"/>
      <c r="DU56" s="1265"/>
      <c r="DV56" s="1265"/>
      <c r="DW56" s="1265"/>
      <c r="DX56" s="1265"/>
      <c r="DY56" s="1265"/>
      <c r="DZ56" s="1265"/>
      <c r="EA56" s="1265"/>
      <c r="EB56" s="1265"/>
      <c r="EC56" s="1265"/>
      <c r="ED56" s="1265"/>
      <c r="EE56" s="1265"/>
      <c r="EF56" s="1265"/>
      <c r="EG56" s="1265"/>
      <c r="EH56" s="1265"/>
      <c r="EI56" s="1265"/>
      <c r="EJ56" s="1265"/>
      <c r="EK56" s="1265"/>
      <c r="EL56" s="1265"/>
      <c r="EM56" s="1265"/>
      <c r="EN56" s="1265"/>
      <c r="EO56" s="1265"/>
      <c r="EP56" s="1265"/>
      <c r="EQ56" s="1265"/>
      <c r="ER56" s="1265"/>
      <c r="ES56" s="1265"/>
      <c r="ET56" s="1265"/>
      <c r="EU56" s="1265"/>
      <c r="EV56" s="1265"/>
      <c r="EW56" s="1265"/>
      <c r="EX56" s="1265"/>
      <c r="EY56" s="1265"/>
      <c r="EZ56" s="1265"/>
      <c r="FA56" s="1265"/>
      <c r="FB56" s="1265"/>
      <c r="FC56" s="1265"/>
      <c r="FD56" s="1265"/>
      <c r="FE56" s="1265"/>
      <c r="FF56" s="1265"/>
      <c r="FG56" s="1265"/>
    </row>
    <row r="57" spans="1:163" ht="0.2" customHeight="1">
      <c r="A57" s="1183"/>
      <c r="B57" s="1183"/>
      <c r="C57" s="1183"/>
      <c r="D57" s="1183"/>
      <c r="E57" s="1183"/>
      <c r="F57" s="1183"/>
      <c r="G57" s="1052" t="b">
        <v>0</v>
      </c>
      <c r="H57" s="1183"/>
      <c r="I57" s="1183"/>
      <c r="J57" s="1183"/>
      <c r="K57" s="1183"/>
      <c r="L57" s="1155" t="s">
        <v>121</v>
      </c>
      <c r="M57" s="1155" t="s">
        <v>135</v>
      </c>
      <c r="N57" s="1267" t="s">
        <v>3039</v>
      </c>
      <c r="O57" s="1268"/>
      <c r="P57" s="1269"/>
      <c r="Q57" s="1267" t="s">
        <v>3079</v>
      </c>
      <c r="R57" s="1268"/>
      <c r="S57" s="1269"/>
      <c r="T57" s="1267" t="s">
        <v>3080</v>
      </c>
      <c r="U57" s="1268"/>
      <c r="V57" s="1269"/>
      <c r="W57" s="1267" t="s">
        <v>3081</v>
      </c>
      <c r="X57" s="1268"/>
      <c r="Y57" s="1269"/>
      <c r="Z57" s="1267" t="s">
        <v>3082</v>
      </c>
      <c r="AA57" s="1268"/>
      <c r="AB57" s="1269"/>
      <c r="AC57" s="1267" t="s">
        <v>3083</v>
      </c>
      <c r="AD57" s="1268"/>
      <c r="AE57" s="1269"/>
      <c r="AF57" s="1267" t="s">
        <v>3084</v>
      </c>
      <c r="AG57" s="1268"/>
      <c r="AH57" s="1269"/>
      <c r="AI57" s="1267" t="s">
        <v>3085</v>
      </c>
      <c r="AJ57" s="1268"/>
      <c r="AK57" s="1269"/>
      <c r="AL57" s="1267" t="s">
        <v>3086</v>
      </c>
      <c r="AM57" s="1268"/>
      <c r="AN57" s="1269"/>
      <c r="AO57" s="1267" t="s">
        <v>3087</v>
      </c>
      <c r="AP57" s="1268"/>
      <c r="AQ57" s="1269"/>
      <c r="AR57" s="1267" t="s">
        <v>3238</v>
      </c>
      <c r="AS57" s="1268"/>
      <c r="AT57" s="1269"/>
      <c r="AU57" s="1267" t="s">
        <v>3239</v>
      </c>
      <c r="AV57" s="1268"/>
      <c r="AW57" s="1269"/>
      <c r="AX57" s="1267" t="s">
        <v>3240</v>
      </c>
      <c r="AY57" s="1268"/>
      <c r="AZ57" s="1269"/>
      <c r="BA57" s="1267" t="s">
        <v>3241</v>
      </c>
      <c r="BB57" s="1268"/>
      <c r="BC57" s="1269"/>
      <c r="BD57" s="1267" t="s">
        <v>3242</v>
      </c>
      <c r="BE57" s="1268"/>
      <c r="BF57" s="1269"/>
      <c r="BG57" s="1267" t="s">
        <v>3243</v>
      </c>
      <c r="BH57" s="1268"/>
      <c r="BI57" s="1269"/>
      <c r="BJ57" s="1267" t="s">
        <v>3244</v>
      </c>
      <c r="BK57" s="1268"/>
      <c r="BL57" s="1269"/>
      <c r="BM57" s="1267" t="s">
        <v>3245</v>
      </c>
      <c r="BN57" s="1268"/>
      <c r="BO57" s="1269"/>
      <c r="BP57" s="1267" t="s">
        <v>3246</v>
      </c>
      <c r="BQ57" s="1268"/>
      <c r="BR57" s="1269"/>
      <c r="BS57" s="1267" t="s">
        <v>3247</v>
      </c>
      <c r="BT57" s="1268"/>
      <c r="BU57" s="1269"/>
      <c r="BV57" s="1267" t="s">
        <v>3248</v>
      </c>
      <c r="BW57" s="1268"/>
      <c r="BX57" s="1269"/>
      <c r="BY57" s="1267" t="s">
        <v>3249</v>
      </c>
      <c r="BZ57" s="1268"/>
      <c r="CA57" s="1269"/>
      <c r="CB57" s="1267" t="s">
        <v>3250</v>
      </c>
      <c r="CC57" s="1268"/>
      <c r="CD57" s="1269"/>
      <c r="CE57" s="1267" t="s">
        <v>3251</v>
      </c>
      <c r="CF57" s="1268"/>
      <c r="CG57" s="1269"/>
      <c r="CH57" s="1267" t="s">
        <v>3252</v>
      </c>
      <c r="CI57" s="1268"/>
      <c r="CJ57" s="1269"/>
      <c r="CK57" s="1267" t="s">
        <v>3253</v>
      </c>
      <c r="CL57" s="1268"/>
      <c r="CM57" s="1269"/>
      <c r="CN57" s="1267" t="s">
        <v>3254</v>
      </c>
      <c r="CO57" s="1268"/>
      <c r="CP57" s="1269"/>
      <c r="CQ57" s="1267" t="s">
        <v>3255</v>
      </c>
      <c r="CR57" s="1268"/>
      <c r="CS57" s="1269"/>
      <c r="CT57" s="1267" t="s">
        <v>3256</v>
      </c>
      <c r="CU57" s="1268"/>
      <c r="CV57" s="1269"/>
      <c r="CW57" s="1267" t="s">
        <v>3257</v>
      </c>
      <c r="CX57" s="1268"/>
      <c r="CY57" s="1269"/>
      <c r="CZ57" s="1267" t="s">
        <v>3258</v>
      </c>
      <c r="DA57" s="1268"/>
      <c r="DB57" s="1269"/>
      <c r="DC57" s="1267" t="s">
        <v>3259</v>
      </c>
      <c r="DD57" s="1268"/>
      <c r="DE57" s="1269"/>
      <c r="DF57" s="1267" t="s">
        <v>3260</v>
      </c>
      <c r="DG57" s="1268"/>
      <c r="DH57" s="1269"/>
      <c r="DI57" s="1267" t="s">
        <v>3261</v>
      </c>
      <c r="DJ57" s="1268"/>
      <c r="DK57" s="1269"/>
      <c r="DL57" s="1267" t="s">
        <v>3262</v>
      </c>
      <c r="DM57" s="1268"/>
      <c r="DN57" s="1269"/>
      <c r="DO57" s="1267" t="s">
        <v>3263</v>
      </c>
      <c r="DP57" s="1268"/>
      <c r="DQ57" s="1269"/>
      <c r="DR57" s="1267" t="s">
        <v>3264</v>
      </c>
      <c r="DS57" s="1268"/>
      <c r="DT57" s="1269"/>
      <c r="DU57" s="1267" t="s">
        <v>3265</v>
      </c>
      <c r="DV57" s="1268"/>
      <c r="DW57" s="1269"/>
      <c r="DX57" s="1267" t="s">
        <v>3266</v>
      </c>
      <c r="DY57" s="1268"/>
      <c r="DZ57" s="1269"/>
      <c r="EA57" s="1267" t="s">
        <v>3267</v>
      </c>
      <c r="EB57" s="1268"/>
      <c r="EC57" s="1269"/>
      <c r="ED57" s="1267" t="s">
        <v>3268</v>
      </c>
      <c r="EE57" s="1268"/>
      <c r="EF57" s="1269"/>
      <c r="EG57" s="1267" t="s">
        <v>3269</v>
      </c>
      <c r="EH57" s="1268"/>
      <c r="EI57" s="1269"/>
      <c r="EJ57" s="1267" t="s">
        <v>3270</v>
      </c>
      <c r="EK57" s="1268"/>
      <c r="EL57" s="1269"/>
      <c r="EM57" s="1267" t="s">
        <v>3271</v>
      </c>
      <c r="EN57" s="1268"/>
      <c r="EO57" s="1269"/>
      <c r="EP57" s="1267" t="s">
        <v>3272</v>
      </c>
      <c r="EQ57" s="1268"/>
      <c r="ER57" s="1269"/>
      <c r="ES57" s="1267" t="s">
        <v>3273</v>
      </c>
      <c r="ET57" s="1268"/>
      <c r="EU57" s="1269"/>
      <c r="EV57" s="1267" t="s">
        <v>3274</v>
      </c>
      <c r="EW57" s="1268"/>
      <c r="EX57" s="1269"/>
      <c r="EY57" s="1267" t="s">
        <v>3275</v>
      </c>
      <c r="EZ57" s="1268"/>
      <c r="FA57" s="1269"/>
      <c r="FB57" s="1267" t="s">
        <v>3276</v>
      </c>
      <c r="FC57" s="1268"/>
      <c r="FD57" s="1269"/>
      <c r="FE57" s="1267" t="s">
        <v>3277</v>
      </c>
      <c r="FF57" s="1268"/>
      <c r="FG57" s="1269"/>
    </row>
    <row r="58" spans="1:163" ht="0.2" customHeight="1">
      <c r="A58" s="1183"/>
      <c r="B58" s="1183"/>
      <c r="C58" s="1183"/>
      <c r="D58" s="1183"/>
      <c r="E58" s="1183"/>
      <c r="F58" s="1183"/>
      <c r="G58" s="1052" t="b">
        <v>0</v>
      </c>
      <c r="H58" s="1183"/>
      <c r="I58" s="1183"/>
      <c r="J58" s="1183"/>
      <c r="K58" s="1183"/>
      <c r="L58" s="1155"/>
      <c r="M58" s="1155"/>
      <c r="N58" s="1181" t="s">
        <v>268</v>
      </c>
      <c r="O58" s="1181" t="s">
        <v>267</v>
      </c>
      <c r="P58" s="1181" t="s">
        <v>1359</v>
      </c>
      <c r="Q58" s="1181" t="s">
        <v>268</v>
      </c>
      <c r="R58" s="1181" t="s">
        <v>267</v>
      </c>
      <c r="S58" s="1181" t="s">
        <v>1359</v>
      </c>
      <c r="T58" s="1181" t="s">
        <v>268</v>
      </c>
      <c r="U58" s="1181" t="s">
        <v>267</v>
      </c>
      <c r="V58" s="1181" t="s">
        <v>1359</v>
      </c>
      <c r="W58" s="1181" t="s">
        <v>268</v>
      </c>
      <c r="X58" s="1181" t="s">
        <v>267</v>
      </c>
      <c r="Y58" s="1181" t="s">
        <v>1359</v>
      </c>
      <c r="Z58" s="1181" t="s">
        <v>268</v>
      </c>
      <c r="AA58" s="1181" t="s">
        <v>267</v>
      </c>
      <c r="AB58" s="1181" t="s">
        <v>1359</v>
      </c>
      <c r="AC58" s="1181" t="s">
        <v>268</v>
      </c>
      <c r="AD58" s="1181" t="s">
        <v>267</v>
      </c>
      <c r="AE58" s="1181" t="s">
        <v>1359</v>
      </c>
      <c r="AF58" s="1181" t="s">
        <v>268</v>
      </c>
      <c r="AG58" s="1181" t="s">
        <v>267</v>
      </c>
      <c r="AH58" s="1181" t="s">
        <v>1359</v>
      </c>
      <c r="AI58" s="1181" t="s">
        <v>268</v>
      </c>
      <c r="AJ58" s="1181" t="s">
        <v>267</v>
      </c>
      <c r="AK58" s="1181" t="s">
        <v>1359</v>
      </c>
      <c r="AL58" s="1181" t="s">
        <v>268</v>
      </c>
      <c r="AM58" s="1181" t="s">
        <v>267</v>
      </c>
      <c r="AN58" s="1181" t="s">
        <v>1359</v>
      </c>
      <c r="AO58" s="1181" t="s">
        <v>268</v>
      </c>
      <c r="AP58" s="1181" t="s">
        <v>267</v>
      </c>
      <c r="AQ58" s="1181" t="s">
        <v>1359</v>
      </c>
      <c r="AR58" s="1181" t="s">
        <v>268</v>
      </c>
      <c r="AS58" s="1181" t="s">
        <v>267</v>
      </c>
      <c r="AT58" s="1181" t="s">
        <v>1359</v>
      </c>
      <c r="AU58" s="1181" t="s">
        <v>268</v>
      </c>
      <c r="AV58" s="1181" t="s">
        <v>267</v>
      </c>
      <c r="AW58" s="1181" t="s">
        <v>1359</v>
      </c>
      <c r="AX58" s="1181" t="s">
        <v>268</v>
      </c>
      <c r="AY58" s="1181" t="s">
        <v>267</v>
      </c>
      <c r="AZ58" s="1181" t="s">
        <v>1359</v>
      </c>
      <c r="BA58" s="1181" t="s">
        <v>268</v>
      </c>
      <c r="BB58" s="1181" t="s">
        <v>267</v>
      </c>
      <c r="BC58" s="1181" t="s">
        <v>1359</v>
      </c>
      <c r="BD58" s="1181" t="s">
        <v>268</v>
      </c>
      <c r="BE58" s="1181" t="s">
        <v>267</v>
      </c>
      <c r="BF58" s="1181" t="s">
        <v>1359</v>
      </c>
      <c r="BG58" s="1181" t="s">
        <v>268</v>
      </c>
      <c r="BH58" s="1181" t="s">
        <v>267</v>
      </c>
      <c r="BI58" s="1181" t="s">
        <v>1359</v>
      </c>
      <c r="BJ58" s="1181" t="s">
        <v>268</v>
      </c>
      <c r="BK58" s="1181" t="s">
        <v>267</v>
      </c>
      <c r="BL58" s="1181" t="s">
        <v>1359</v>
      </c>
      <c r="BM58" s="1181" t="s">
        <v>268</v>
      </c>
      <c r="BN58" s="1181" t="s">
        <v>267</v>
      </c>
      <c r="BO58" s="1181" t="s">
        <v>1359</v>
      </c>
      <c r="BP58" s="1181" t="s">
        <v>268</v>
      </c>
      <c r="BQ58" s="1181" t="s">
        <v>267</v>
      </c>
      <c r="BR58" s="1181" t="s">
        <v>1359</v>
      </c>
      <c r="BS58" s="1181" t="s">
        <v>268</v>
      </c>
      <c r="BT58" s="1181" t="s">
        <v>267</v>
      </c>
      <c r="BU58" s="1181" t="s">
        <v>1359</v>
      </c>
      <c r="BV58" s="1181" t="s">
        <v>268</v>
      </c>
      <c r="BW58" s="1181" t="s">
        <v>267</v>
      </c>
      <c r="BX58" s="1181" t="s">
        <v>1359</v>
      </c>
      <c r="BY58" s="1181" t="s">
        <v>268</v>
      </c>
      <c r="BZ58" s="1181" t="s">
        <v>267</v>
      </c>
      <c r="CA58" s="1181" t="s">
        <v>1359</v>
      </c>
      <c r="CB58" s="1181" t="s">
        <v>268</v>
      </c>
      <c r="CC58" s="1181" t="s">
        <v>267</v>
      </c>
      <c r="CD58" s="1181" t="s">
        <v>1359</v>
      </c>
      <c r="CE58" s="1181" t="s">
        <v>268</v>
      </c>
      <c r="CF58" s="1181" t="s">
        <v>267</v>
      </c>
      <c r="CG58" s="1181" t="s">
        <v>1359</v>
      </c>
      <c r="CH58" s="1181" t="s">
        <v>268</v>
      </c>
      <c r="CI58" s="1181" t="s">
        <v>267</v>
      </c>
      <c r="CJ58" s="1181" t="s">
        <v>1359</v>
      </c>
      <c r="CK58" s="1181" t="s">
        <v>268</v>
      </c>
      <c r="CL58" s="1181" t="s">
        <v>267</v>
      </c>
      <c r="CM58" s="1181" t="s">
        <v>1359</v>
      </c>
      <c r="CN58" s="1181" t="s">
        <v>268</v>
      </c>
      <c r="CO58" s="1181" t="s">
        <v>267</v>
      </c>
      <c r="CP58" s="1181" t="s">
        <v>1359</v>
      </c>
      <c r="CQ58" s="1181" t="s">
        <v>268</v>
      </c>
      <c r="CR58" s="1181" t="s">
        <v>267</v>
      </c>
      <c r="CS58" s="1181" t="s">
        <v>1359</v>
      </c>
      <c r="CT58" s="1181" t="s">
        <v>268</v>
      </c>
      <c r="CU58" s="1181" t="s">
        <v>267</v>
      </c>
      <c r="CV58" s="1181" t="s">
        <v>1359</v>
      </c>
      <c r="CW58" s="1181" t="s">
        <v>268</v>
      </c>
      <c r="CX58" s="1181" t="s">
        <v>267</v>
      </c>
      <c r="CY58" s="1181" t="s">
        <v>1359</v>
      </c>
      <c r="CZ58" s="1181" t="s">
        <v>268</v>
      </c>
      <c r="DA58" s="1181" t="s">
        <v>267</v>
      </c>
      <c r="DB58" s="1181" t="s">
        <v>1359</v>
      </c>
      <c r="DC58" s="1181" t="s">
        <v>268</v>
      </c>
      <c r="DD58" s="1181" t="s">
        <v>267</v>
      </c>
      <c r="DE58" s="1181" t="s">
        <v>1359</v>
      </c>
      <c r="DF58" s="1181" t="s">
        <v>268</v>
      </c>
      <c r="DG58" s="1181" t="s">
        <v>267</v>
      </c>
      <c r="DH58" s="1181" t="s">
        <v>1359</v>
      </c>
      <c r="DI58" s="1181" t="s">
        <v>268</v>
      </c>
      <c r="DJ58" s="1181" t="s">
        <v>267</v>
      </c>
      <c r="DK58" s="1181" t="s">
        <v>1359</v>
      </c>
      <c r="DL58" s="1181" t="s">
        <v>268</v>
      </c>
      <c r="DM58" s="1181" t="s">
        <v>267</v>
      </c>
      <c r="DN58" s="1181" t="s">
        <v>1359</v>
      </c>
      <c r="DO58" s="1181" t="s">
        <v>268</v>
      </c>
      <c r="DP58" s="1181" t="s">
        <v>267</v>
      </c>
      <c r="DQ58" s="1181" t="s">
        <v>1359</v>
      </c>
      <c r="DR58" s="1181" t="s">
        <v>268</v>
      </c>
      <c r="DS58" s="1181" t="s">
        <v>267</v>
      </c>
      <c r="DT58" s="1181" t="s">
        <v>1359</v>
      </c>
      <c r="DU58" s="1181" t="s">
        <v>268</v>
      </c>
      <c r="DV58" s="1181" t="s">
        <v>267</v>
      </c>
      <c r="DW58" s="1181" t="s">
        <v>1359</v>
      </c>
      <c r="DX58" s="1181" t="s">
        <v>268</v>
      </c>
      <c r="DY58" s="1181" t="s">
        <v>267</v>
      </c>
      <c r="DZ58" s="1181" t="s">
        <v>1359</v>
      </c>
      <c r="EA58" s="1181" t="s">
        <v>268</v>
      </c>
      <c r="EB58" s="1181" t="s">
        <v>267</v>
      </c>
      <c r="EC58" s="1181" t="s">
        <v>1359</v>
      </c>
      <c r="ED58" s="1181" t="s">
        <v>268</v>
      </c>
      <c r="EE58" s="1181" t="s">
        <v>267</v>
      </c>
      <c r="EF58" s="1181" t="s">
        <v>1359</v>
      </c>
      <c r="EG58" s="1181" t="s">
        <v>268</v>
      </c>
      <c r="EH58" s="1181" t="s">
        <v>267</v>
      </c>
      <c r="EI58" s="1181" t="s">
        <v>1359</v>
      </c>
      <c r="EJ58" s="1181" t="s">
        <v>268</v>
      </c>
      <c r="EK58" s="1181" t="s">
        <v>267</v>
      </c>
      <c r="EL58" s="1181" t="s">
        <v>1359</v>
      </c>
      <c r="EM58" s="1181" t="s">
        <v>268</v>
      </c>
      <c r="EN58" s="1181" t="s">
        <v>267</v>
      </c>
      <c r="EO58" s="1181" t="s">
        <v>1359</v>
      </c>
      <c r="EP58" s="1181" t="s">
        <v>268</v>
      </c>
      <c r="EQ58" s="1181" t="s">
        <v>267</v>
      </c>
      <c r="ER58" s="1181" t="s">
        <v>1359</v>
      </c>
      <c r="ES58" s="1181" t="s">
        <v>268</v>
      </c>
      <c r="ET58" s="1181" t="s">
        <v>267</v>
      </c>
      <c r="EU58" s="1181" t="s">
        <v>1359</v>
      </c>
      <c r="EV58" s="1181" t="s">
        <v>268</v>
      </c>
      <c r="EW58" s="1181" t="s">
        <v>267</v>
      </c>
      <c r="EX58" s="1181" t="s">
        <v>1359</v>
      </c>
      <c r="EY58" s="1181" t="s">
        <v>268</v>
      </c>
      <c r="EZ58" s="1181" t="s">
        <v>267</v>
      </c>
      <c r="FA58" s="1181" t="s">
        <v>1359</v>
      </c>
      <c r="FB58" s="1181" t="s">
        <v>268</v>
      </c>
      <c r="FC58" s="1181" t="s">
        <v>267</v>
      </c>
      <c r="FD58" s="1181" t="s">
        <v>1359</v>
      </c>
      <c r="FE58" s="1181" t="s">
        <v>268</v>
      </c>
      <c r="FF58" s="1181" t="s">
        <v>267</v>
      </c>
      <c r="FG58" s="1301" t="s">
        <v>1359</v>
      </c>
    </row>
    <row r="59" spans="1:163" ht="0.2" customHeight="1">
      <c r="A59" s="1183"/>
      <c r="B59" s="1183"/>
      <c r="C59" s="1183"/>
      <c r="D59" s="1183"/>
      <c r="E59" s="1183"/>
      <c r="F59" s="1183"/>
      <c r="G59" s="1052" t="b">
        <v>0</v>
      </c>
      <c r="H59" s="1183"/>
      <c r="I59" s="1183"/>
      <c r="J59" s="1183"/>
      <c r="K59" s="1183"/>
      <c r="L59" s="1259"/>
      <c r="M59" s="1260"/>
      <c r="N59" s="1183"/>
      <c r="O59" s="1183"/>
      <c r="P59" s="1183"/>
      <c r="Q59" s="1183"/>
      <c r="R59" s="1183"/>
      <c r="S59" s="1183"/>
      <c r="T59" s="1183"/>
      <c r="U59" s="1183"/>
      <c r="V59" s="1183"/>
      <c r="W59" s="1183"/>
      <c r="X59" s="1183"/>
      <c r="Y59" s="1183"/>
      <c r="Z59" s="1183"/>
      <c r="AA59" s="1183"/>
      <c r="AB59" s="1183"/>
      <c r="AC59" s="1183"/>
      <c r="AD59" s="1183"/>
      <c r="AE59" s="1183"/>
      <c r="AF59" s="1183"/>
      <c r="AG59" s="1183"/>
      <c r="AH59" s="1183"/>
      <c r="AI59" s="1183"/>
      <c r="AJ59" s="1183"/>
      <c r="AK59" s="1183"/>
      <c r="AL59" s="1183"/>
      <c r="AM59" s="1183"/>
      <c r="AN59" s="1183"/>
      <c r="AO59" s="1183"/>
      <c r="AP59" s="1183"/>
      <c r="AQ59" s="1183"/>
      <c r="AR59" s="1183"/>
      <c r="AS59" s="1183"/>
      <c r="AT59" s="1183"/>
      <c r="AU59" s="1183"/>
      <c r="AV59" s="1183"/>
      <c r="AW59" s="1183"/>
      <c r="AX59" s="1183"/>
      <c r="AY59" s="1183"/>
      <c r="AZ59" s="1183"/>
      <c r="BA59" s="1183"/>
      <c r="BB59" s="1183"/>
      <c r="BC59" s="1183"/>
      <c r="BD59" s="1183"/>
      <c r="BE59" s="1183"/>
      <c r="BF59" s="1183"/>
      <c r="BG59" s="1183"/>
      <c r="BH59" s="1183"/>
      <c r="BI59" s="1183"/>
      <c r="BJ59" s="1183"/>
      <c r="BK59" s="1183"/>
      <c r="BL59" s="1183"/>
      <c r="BM59" s="1183"/>
      <c r="BN59" s="1183"/>
      <c r="BO59" s="1183"/>
      <c r="BP59" s="1183"/>
      <c r="BQ59" s="1183"/>
      <c r="BR59" s="1183"/>
      <c r="BS59" s="1183"/>
      <c r="BT59" s="1183"/>
      <c r="BU59" s="1183"/>
      <c r="BV59" s="1183"/>
      <c r="BW59" s="1183"/>
      <c r="BX59" s="1183"/>
      <c r="BY59" s="1183"/>
      <c r="BZ59" s="1183"/>
      <c r="CA59" s="1183"/>
      <c r="CB59" s="1183"/>
      <c r="CC59" s="1183"/>
      <c r="CD59" s="1183"/>
      <c r="CE59" s="1183"/>
      <c r="CF59" s="1183"/>
      <c r="CG59" s="1183"/>
      <c r="CH59" s="1183"/>
      <c r="CI59" s="1183"/>
      <c r="CJ59" s="1183"/>
      <c r="CK59" s="1183"/>
      <c r="CL59" s="1183"/>
      <c r="CM59" s="1183"/>
      <c r="CN59" s="1183"/>
      <c r="CO59" s="1183"/>
      <c r="CP59" s="1183"/>
      <c r="CQ59" s="1183"/>
      <c r="CR59" s="1183"/>
      <c r="CS59" s="1183"/>
      <c r="CT59" s="1183"/>
      <c r="CU59" s="1183"/>
      <c r="CV59" s="1183"/>
      <c r="CW59" s="1183"/>
      <c r="CX59" s="1183"/>
      <c r="CY59" s="1183"/>
      <c r="CZ59" s="1183"/>
      <c r="DA59" s="1183"/>
      <c r="DB59" s="1183"/>
      <c r="DC59" s="1183"/>
      <c r="DD59" s="1183"/>
      <c r="DE59" s="1183"/>
      <c r="DF59" s="1183"/>
      <c r="DG59" s="1183"/>
      <c r="DH59" s="1183"/>
      <c r="DI59" s="1183"/>
      <c r="DJ59" s="1183"/>
      <c r="DK59" s="1183"/>
      <c r="DL59" s="1183"/>
      <c r="DM59" s="1183"/>
      <c r="DN59" s="1183"/>
      <c r="DO59" s="1183"/>
      <c r="DP59" s="1183"/>
      <c r="DQ59" s="1183"/>
      <c r="DR59" s="1183"/>
      <c r="DS59" s="1183"/>
      <c r="DT59" s="1183"/>
      <c r="DU59" s="1183"/>
      <c r="DV59" s="1183"/>
      <c r="DW59" s="1183"/>
      <c r="DX59" s="1183"/>
      <c r="DY59" s="1183"/>
      <c r="DZ59" s="1183"/>
      <c r="EA59" s="1183"/>
      <c r="EB59" s="1183"/>
      <c r="EC59" s="1183"/>
      <c r="ED59" s="1183"/>
      <c r="EE59" s="1183"/>
      <c r="EF59" s="1183"/>
      <c r="EG59" s="1183"/>
      <c r="EH59" s="1183"/>
      <c r="EI59" s="1183"/>
      <c r="EJ59" s="1183"/>
      <c r="EK59" s="1183"/>
      <c r="EL59" s="1183"/>
      <c r="EM59" s="1183"/>
      <c r="EN59" s="1183"/>
      <c r="EO59" s="1183"/>
      <c r="EP59" s="1183"/>
      <c r="EQ59" s="1183"/>
      <c r="ER59" s="1183"/>
      <c r="ES59" s="1183"/>
      <c r="ET59" s="1183"/>
      <c r="EU59" s="1183"/>
      <c r="EV59" s="1183"/>
      <c r="EW59" s="1183"/>
      <c r="EX59" s="1183"/>
      <c r="EY59" s="1183"/>
      <c r="EZ59" s="1183"/>
      <c r="FA59" s="1183"/>
      <c r="FB59" s="1183"/>
      <c r="FC59" s="1183"/>
      <c r="FD59" s="1183"/>
      <c r="FE59" s="1183"/>
      <c r="FF59" s="1183"/>
      <c r="FG59" s="1183"/>
    </row>
    <row r="60" spans="1:163">
      <c r="A60" s="1183"/>
      <c r="B60" s="1183"/>
      <c r="C60" s="1183"/>
      <c r="D60" s="1183"/>
      <c r="E60" s="1183"/>
      <c r="F60" s="1183"/>
      <c r="G60" s="1183"/>
      <c r="H60" s="1183"/>
      <c r="I60" s="1183"/>
      <c r="J60" s="1183"/>
      <c r="K60" s="1183"/>
      <c r="L60" s="1155" t="s">
        <v>1425</v>
      </c>
      <c r="M60" s="1155"/>
      <c r="N60" s="1155"/>
      <c r="O60" s="1155"/>
      <c r="P60" s="1155"/>
      <c r="Q60" s="1155"/>
      <c r="R60" s="1155"/>
      <c r="S60" s="1155"/>
      <c r="T60" s="1155"/>
      <c r="U60" s="1155"/>
      <c r="V60" s="1155"/>
      <c r="W60" s="1155"/>
      <c r="X60" s="1155"/>
      <c r="Y60" s="1155"/>
      <c r="Z60" s="1155"/>
      <c r="AA60" s="1155"/>
      <c r="AB60" s="1155"/>
      <c r="AC60" s="1155"/>
      <c r="AD60" s="1155"/>
      <c r="AE60" s="1155"/>
      <c r="AF60" s="1155"/>
      <c r="AG60" s="1155"/>
      <c r="AH60" s="1155"/>
      <c r="AI60" s="1155"/>
      <c r="AJ60" s="1155"/>
      <c r="AK60" s="1155"/>
      <c r="AL60" s="1155"/>
      <c r="AM60" s="1155"/>
      <c r="AN60" s="1155"/>
      <c r="AO60" s="1155"/>
      <c r="AP60" s="1155"/>
      <c r="AQ60" s="1155"/>
      <c r="AR60" s="1183"/>
      <c r="AS60" s="1183"/>
      <c r="AT60" s="1183"/>
      <c r="AU60" s="1183"/>
      <c r="AV60" s="1183"/>
      <c r="AW60" s="1183"/>
      <c r="AX60" s="1183"/>
      <c r="AY60" s="1183"/>
      <c r="AZ60" s="1183"/>
      <c r="BA60" s="1183"/>
      <c r="BB60" s="1183"/>
      <c r="BC60" s="1183"/>
      <c r="BD60" s="1183"/>
      <c r="BE60" s="1183"/>
      <c r="BF60" s="1183"/>
      <c r="BG60" s="1183"/>
      <c r="BH60" s="1183"/>
      <c r="BI60" s="1183"/>
      <c r="BJ60" s="1183"/>
      <c r="BK60" s="1183"/>
      <c r="BL60" s="1183"/>
      <c r="BM60" s="1183"/>
      <c r="BN60" s="1183"/>
      <c r="BO60" s="1183"/>
      <c r="BP60" s="1183"/>
      <c r="BQ60" s="1183"/>
      <c r="BR60" s="1183"/>
      <c r="BS60" s="1183"/>
      <c r="BT60" s="1183"/>
      <c r="BU60" s="1183"/>
      <c r="BV60" s="1183"/>
      <c r="BW60" s="1183"/>
      <c r="BX60" s="1183"/>
      <c r="BY60" s="1183"/>
      <c r="BZ60" s="1183"/>
      <c r="CA60" s="1183"/>
      <c r="CB60" s="1183"/>
      <c r="CC60" s="1183"/>
      <c r="CD60" s="1183"/>
      <c r="CE60" s="1183"/>
      <c r="CF60" s="1183"/>
      <c r="CG60" s="1183"/>
      <c r="CH60" s="1183"/>
      <c r="CI60" s="1183"/>
      <c r="CJ60" s="1183"/>
      <c r="CK60" s="1183"/>
      <c r="CL60" s="1183"/>
      <c r="CM60" s="1183"/>
      <c r="CN60" s="1183"/>
      <c r="CO60" s="1183"/>
      <c r="CP60" s="1183"/>
      <c r="CQ60" s="1183"/>
      <c r="CR60" s="1183"/>
      <c r="CS60" s="1183"/>
      <c r="CT60" s="1183"/>
      <c r="CU60" s="1183"/>
      <c r="CV60" s="1183"/>
      <c r="CW60" s="1183"/>
      <c r="CX60" s="1183"/>
      <c r="CY60" s="1183"/>
      <c r="CZ60" s="1183"/>
      <c r="DA60" s="1183"/>
      <c r="DB60" s="1183"/>
      <c r="DC60" s="1183"/>
      <c r="DD60" s="1183"/>
      <c r="DE60" s="1183"/>
      <c r="DF60" s="1183"/>
      <c r="DG60" s="1183"/>
      <c r="DH60" s="1183"/>
      <c r="DI60" s="1183"/>
      <c r="DJ60" s="1183"/>
      <c r="DK60" s="1183"/>
      <c r="DL60" s="1183"/>
      <c r="DM60" s="1183"/>
      <c r="DN60" s="1183"/>
      <c r="DO60" s="1183"/>
      <c r="DP60" s="1183"/>
      <c r="DQ60" s="1183"/>
      <c r="DR60" s="1183"/>
      <c r="DS60" s="1183"/>
      <c r="DT60" s="1183"/>
      <c r="DU60" s="1183"/>
      <c r="DV60" s="1183"/>
      <c r="DW60" s="1183"/>
      <c r="DX60" s="1183"/>
      <c r="DY60" s="1183"/>
      <c r="DZ60" s="1183"/>
      <c r="EA60" s="1183"/>
      <c r="EB60" s="1183"/>
      <c r="EC60" s="1183"/>
      <c r="ED60" s="1183"/>
      <c r="EE60" s="1183"/>
      <c r="EF60" s="1183"/>
      <c r="EG60" s="1183"/>
      <c r="EH60" s="1183"/>
      <c r="EI60" s="1183"/>
      <c r="EJ60" s="1183"/>
      <c r="EK60" s="1183"/>
      <c r="EL60" s="1183"/>
      <c r="EM60" s="1183"/>
      <c r="EN60" s="1183"/>
      <c r="EO60" s="1183"/>
      <c r="EP60" s="1183"/>
      <c r="EQ60" s="1183"/>
      <c r="ER60" s="1183"/>
      <c r="ES60" s="1183"/>
      <c r="ET60" s="1183"/>
      <c r="EU60" s="1183"/>
      <c r="EV60" s="1183"/>
      <c r="EW60" s="1183"/>
      <c r="EX60" s="1183"/>
      <c r="EY60" s="1183"/>
      <c r="EZ60" s="1183"/>
      <c r="FA60" s="1183"/>
      <c r="FB60" s="1183"/>
      <c r="FC60" s="1183"/>
      <c r="FD60" s="1183"/>
      <c r="FE60" s="1183"/>
      <c r="FF60" s="1183"/>
      <c r="FG60" s="1183"/>
    </row>
    <row r="61" spans="1:163" ht="17.25" customHeight="1">
      <c r="A61" s="1183"/>
      <c r="B61" s="1183"/>
      <c r="C61" s="1183"/>
      <c r="D61" s="1183"/>
      <c r="E61" s="1183"/>
      <c r="F61" s="1183"/>
      <c r="G61" s="1183"/>
      <c r="H61" s="1183"/>
      <c r="I61" s="1183"/>
      <c r="J61" s="1183"/>
      <c r="K61" s="808"/>
      <c r="L61" s="1302" t="s">
        <v>3018</v>
      </c>
      <c r="M61" s="1303"/>
      <c r="N61" s="1303"/>
      <c r="O61" s="1303"/>
      <c r="P61" s="1303"/>
      <c r="Q61" s="1303"/>
      <c r="R61" s="1303"/>
      <c r="S61" s="1303"/>
      <c r="T61" s="1303"/>
      <c r="U61" s="1303"/>
      <c r="V61" s="1303"/>
      <c r="W61" s="1303"/>
      <c r="X61" s="1303"/>
      <c r="Y61" s="1303"/>
      <c r="Z61" s="1303"/>
      <c r="AA61" s="1303"/>
      <c r="AB61" s="1303"/>
      <c r="AC61" s="1303"/>
      <c r="AD61" s="1303"/>
      <c r="AE61" s="1303"/>
      <c r="AF61" s="1303"/>
      <c r="AG61" s="1303"/>
      <c r="AH61" s="1303"/>
      <c r="AI61" s="1303"/>
      <c r="AJ61" s="1303"/>
      <c r="AK61" s="1303"/>
      <c r="AL61" s="1303"/>
      <c r="AM61" s="1303"/>
      <c r="AN61" s="1303"/>
      <c r="AO61" s="1303"/>
      <c r="AP61" s="1303"/>
      <c r="AQ61" s="1303"/>
      <c r="AR61" s="1183"/>
      <c r="AS61" s="1183"/>
      <c r="AT61" s="1183"/>
      <c r="AU61" s="1183"/>
      <c r="AV61" s="1183"/>
      <c r="AW61" s="1183"/>
      <c r="AX61" s="1183"/>
      <c r="AY61" s="1183"/>
      <c r="AZ61" s="1183"/>
      <c r="BA61" s="1183"/>
      <c r="BB61" s="1183"/>
      <c r="BC61" s="1183"/>
      <c r="BD61" s="1183"/>
      <c r="BE61" s="1183"/>
      <c r="BF61" s="1183"/>
      <c r="BG61" s="1183"/>
      <c r="BH61" s="1183"/>
      <c r="BI61" s="1183"/>
      <c r="BJ61" s="1183"/>
      <c r="BK61" s="1183"/>
      <c r="BL61" s="1183"/>
      <c r="BM61" s="1183"/>
      <c r="BN61" s="1183"/>
      <c r="BO61" s="1183"/>
      <c r="BP61" s="1183"/>
      <c r="BQ61" s="1183"/>
      <c r="BR61" s="1183"/>
      <c r="BS61" s="1183"/>
      <c r="BT61" s="1183"/>
      <c r="BU61" s="1183"/>
      <c r="BV61" s="1183"/>
      <c r="BW61" s="1183"/>
      <c r="BX61" s="1183"/>
      <c r="BY61" s="1183"/>
      <c r="BZ61" s="1183"/>
      <c r="CA61" s="1183"/>
      <c r="CB61" s="1183"/>
      <c r="CC61" s="1183"/>
      <c r="CD61" s="1183"/>
      <c r="CE61" s="1183"/>
      <c r="CF61" s="1183"/>
      <c r="CG61" s="1183"/>
      <c r="CH61" s="1183"/>
      <c r="CI61" s="1183"/>
      <c r="CJ61" s="1183"/>
      <c r="CK61" s="1183"/>
      <c r="CL61" s="1183"/>
      <c r="CM61" s="1183"/>
      <c r="CN61" s="1183"/>
      <c r="CO61" s="1183"/>
      <c r="CP61" s="1183"/>
      <c r="CQ61" s="1183"/>
      <c r="CR61" s="1183"/>
      <c r="CS61" s="1183"/>
      <c r="CT61" s="1183"/>
      <c r="CU61" s="1183"/>
      <c r="CV61" s="1183"/>
      <c r="CW61" s="1183"/>
      <c r="CX61" s="1183"/>
      <c r="CY61" s="1183"/>
      <c r="CZ61" s="1183"/>
      <c r="DA61" s="1183"/>
      <c r="DB61" s="1183"/>
      <c r="DC61" s="1183"/>
      <c r="DD61" s="1183"/>
      <c r="DE61" s="1183"/>
      <c r="DF61" s="1183"/>
      <c r="DG61" s="1183"/>
      <c r="DH61" s="1183"/>
      <c r="DI61" s="1183"/>
      <c r="DJ61" s="1183"/>
      <c r="DK61" s="1183"/>
      <c r="DL61" s="1183"/>
      <c r="DM61" s="1183"/>
      <c r="DN61" s="1183"/>
      <c r="DO61" s="1183"/>
      <c r="DP61" s="1183"/>
      <c r="DQ61" s="1183"/>
      <c r="DR61" s="1183"/>
      <c r="DS61" s="1183"/>
      <c r="DT61" s="1183"/>
      <c r="DU61" s="1183"/>
      <c r="DV61" s="1183"/>
      <c r="DW61" s="1183"/>
      <c r="DX61" s="1183"/>
      <c r="DY61" s="1183"/>
      <c r="DZ61" s="1183"/>
      <c r="EA61" s="1183"/>
      <c r="EB61" s="1183"/>
      <c r="EC61" s="1183"/>
      <c r="ED61" s="1183"/>
      <c r="EE61" s="1183"/>
      <c r="EF61" s="1183"/>
      <c r="EG61" s="1183"/>
      <c r="EH61" s="1183"/>
      <c r="EI61" s="1183"/>
      <c r="EJ61" s="1183"/>
      <c r="EK61" s="1183"/>
      <c r="EL61" s="1183"/>
      <c r="EM61" s="1183"/>
      <c r="EN61" s="1183"/>
      <c r="EO61" s="1183"/>
      <c r="EP61" s="1183"/>
      <c r="EQ61" s="1183"/>
      <c r="ER61" s="1183"/>
      <c r="ES61" s="1183"/>
      <c r="ET61" s="1183"/>
      <c r="EU61" s="1183"/>
      <c r="EV61" s="1183"/>
      <c r="EW61" s="1183"/>
      <c r="EX61" s="1183"/>
      <c r="EY61" s="1183"/>
      <c r="EZ61" s="1183"/>
      <c r="FA61" s="1183"/>
      <c r="FB61" s="1183"/>
      <c r="FC61" s="1183"/>
      <c r="FD61" s="1183"/>
      <c r="FE61" s="1183"/>
      <c r="FF61" s="1183"/>
      <c r="FG61" s="1183"/>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election activeCell="X90" sqref="X90"/>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3"/>
      <c r="B1" s="1183"/>
      <c r="C1" s="1183"/>
      <c r="D1" s="1183"/>
      <c r="E1" s="1183"/>
      <c r="F1" s="1183"/>
      <c r="G1" s="1183"/>
      <c r="H1" s="1183"/>
      <c r="I1" s="1183"/>
      <c r="J1" s="1183"/>
      <c r="K1" s="1183"/>
      <c r="L1" s="1259"/>
      <c r="M1" s="1183" t="s">
        <v>1480</v>
      </c>
      <c r="N1" s="1183" t="s">
        <v>1481</v>
      </c>
      <c r="O1" s="1183" t="s">
        <v>1483</v>
      </c>
      <c r="P1" s="1183" t="s">
        <v>1499</v>
      </c>
      <c r="Q1" s="1183" t="s">
        <v>1500</v>
      </c>
      <c r="R1" s="1183" t="s">
        <v>1749</v>
      </c>
      <c r="S1" s="1183" t="s">
        <v>1750</v>
      </c>
      <c r="T1" s="1183" t="s">
        <v>1751</v>
      </c>
      <c r="U1" s="1183" t="s">
        <v>1752</v>
      </c>
      <c r="V1" s="1183"/>
      <c r="W1" s="1183"/>
      <c r="X1" s="1183"/>
      <c r="Y1" s="1183"/>
      <c r="Z1" s="1183"/>
      <c r="AA1" s="1183"/>
      <c r="AB1" s="1183"/>
      <c r="AC1" s="1183"/>
      <c r="AD1" s="1183"/>
      <c r="AE1" s="1183"/>
      <c r="AF1" s="1183"/>
      <c r="AG1" s="1183"/>
      <c r="AH1" s="1183"/>
      <c r="AI1" s="1183"/>
      <c r="AJ1" s="1183"/>
      <c r="AK1" s="1183"/>
      <c r="AL1" s="1183"/>
      <c r="AM1" s="1183"/>
    </row>
    <row r="2" spans="1:39" hidden="1">
      <c r="A2" s="1183"/>
      <c r="B2" s="1183"/>
      <c r="C2" s="1183"/>
      <c r="D2" s="1183"/>
      <c r="E2" s="1183"/>
      <c r="F2" s="1183"/>
      <c r="G2" s="1183"/>
      <c r="H2" s="1183"/>
      <c r="I2" s="1183"/>
      <c r="J2" s="1183"/>
      <c r="K2" s="1183"/>
      <c r="L2" s="1259"/>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row>
    <row r="3" spans="1:39" hidden="1">
      <c r="A3" s="1183"/>
      <c r="B3" s="1183"/>
      <c r="C3" s="1183"/>
      <c r="D3" s="1183"/>
      <c r="E3" s="1183"/>
      <c r="F3" s="1183"/>
      <c r="G3" s="1183"/>
      <c r="H3" s="1183"/>
      <c r="I3" s="1183"/>
      <c r="J3" s="1183"/>
      <c r="K3" s="1183"/>
      <c r="L3" s="1259"/>
      <c r="M3" s="1183"/>
      <c r="N3" s="1183"/>
      <c r="O3" s="1183"/>
      <c r="P3" s="1183"/>
      <c r="Q3" s="1183"/>
      <c r="R3" s="1183"/>
      <c r="S3" s="1183"/>
      <c r="T3" s="1183"/>
      <c r="U3" s="1183"/>
      <c r="V3" s="1183"/>
      <c r="W3" s="1183"/>
      <c r="X3" s="1183"/>
      <c r="Y3" s="1183"/>
      <c r="Z3" s="1183"/>
      <c r="AA3" s="1183"/>
      <c r="AB3" s="1183"/>
      <c r="AC3" s="1183"/>
      <c r="AD3" s="1183"/>
      <c r="AE3" s="1183"/>
      <c r="AF3" s="1183"/>
      <c r="AG3" s="1183"/>
      <c r="AH3" s="1183"/>
      <c r="AI3" s="1183"/>
      <c r="AJ3" s="1183"/>
      <c r="AK3" s="1183"/>
      <c r="AL3" s="1183"/>
      <c r="AM3" s="1183"/>
    </row>
    <row r="4" spans="1:39" hidden="1">
      <c r="A4" s="1183"/>
      <c r="B4" s="1183"/>
      <c r="C4" s="1183"/>
      <c r="D4" s="1183"/>
      <c r="E4" s="1183"/>
      <c r="F4" s="1183"/>
      <c r="G4" s="1183"/>
      <c r="H4" s="1183"/>
      <c r="I4" s="1183"/>
      <c r="J4" s="1183"/>
      <c r="K4" s="1183"/>
      <c r="L4" s="1259"/>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row>
    <row r="5" spans="1:39" hidden="1">
      <c r="A5" s="1183"/>
      <c r="B5" s="1183"/>
      <c r="C5" s="1183"/>
      <c r="D5" s="1183"/>
      <c r="E5" s="1183"/>
      <c r="F5" s="1183"/>
      <c r="G5" s="1183"/>
      <c r="H5" s="1183"/>
      <c r="I5" s="1183"/>
      <c r="J5" s="1183"/>
      <c r="K5" s="1183"/>
      <c r="L5" s="1259"/>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row>
    <row r="6" spans="1:39" hidden="1">
      <c r="A6" s="1183"/>
      <c r="B6" s="1183"/>
      <c r="C6" s="1183"/>
      <c r="D6" s="1183"/>
      <c r="E6" s="1183"/>
      <c r="F6" s="1183"/>
      <c r="G6" s="1183"/>
      <c r="H6" s="1183"/>
      <c r="I6" s="1183"/>
      <c r="J6" s="1183"/>
      <c r="K6" s="1183"/>
      <c r="L6" s="1259"/>
      <c r="M6" s="1183"/>
      <c r="N6" s="1183"/>
      <c r="O6" s="1183"/>
      <c r="P6" s="1183"/>
      <c r="Q6" s="1183"/>
      <c r="R6" s="1183"/>
      <c r="S6" s="1183"/>
      <c r="T6" s="1183"/>
      <c r="U6" s="1183"/>
      <c r="V6" s="1183"/>
      <c r="W6" s="1183"/>
      <c r="X6" s="1183"/>
      <c r="Y6" s="1183"/>
      <c r="Z6" s="1183"/>
      <c r="AA6" s="1183"/>
      <c r="AB6" s="1183"/>
      <c r="AC6" s="1183"/>
      <c r="AD6" s="1183"/>
      <c r="AE6" s="1183"/>
      <c r="AF6" s="1183"/>
      <c r="AG6" s="1183"/>
      <c r="AH6" s="1183"/>
      <c r="AI6" s="1183"/>
      <c r="AJ6" s="1183"/>
      <c r="AK6" s="1183"/>
      <c r="AL6" s="1183"/>
      <c r="AM6" s="1183"/>
    </row>
    <row r="7" spans="1:39" hidden="1">
      <c r="A7" s="1183"/>
      <c r="B7" s="1183"/>
      <c r="C7" s="1183"/>
      <c r="D7" s="1183"/>
      <c r="E7" s="1183"/>
      <c r="F7" s="1183"/>
      <c r="G7" s="1183"/>
      <c r="H7" s="1183"/>
      <c r="I7" s="1183"/>
      <c r="J7" s="1183"/>
      <c r="K7" s="1183"/>
      <c r="L7" s="1259"/>
      <c r="M7" s="1183"/>
      <c r="N7" s="1183"/>
      <c r="O7" s="1183"/>
      <c r="P7" s="1183"/>
      <c r="Q7" s="1183" t="b">
        <v>1</v>
      </c>
      <c r="R7" s="1183" t="b">
        <v>0</v>
      </c>
      <c r="S7" s="1183" t="b">
        <v>0</v>
      </c>
      <c r="T7" s="1183" t="b">
        <v>0</v>
      </c>
      <c r="U7" s="1183" t="b">
        <v>0</v>
      </c>
      <c r="V7" s="1183"/>
      <c r="W7" s="1183"/>
      <c r="X7" s="1183"/>
      <c r="Y7" s="1183"/>
      <c r="Z7" s="1183"/>
      <c r="AA7" s="1183"/>
      <c r="AB7" s="1183"/>
      <c r="AC7" s="1183"/>
      <c r="AD7" s="1183"/>
      <c r="AE7" s="1183"/>
      <c r="AF7" s="1183"/>
      <c r="AG7" s="1183"/>
      <c r="AH7" s="1183"/>
      <c r="AI7" s="1183"/>
      <c r="AJ7" s="1183"/>
      <c r="AK7" s="1183"/>
      <c r="AL7" s="1183"/>
      <c r="AM7" s="1183"/>
    </row>
    <row r="8" spans="1:39" hidden="1">
      <c r="A8" s="1183"/>
      <c r="B8" s="1183"/>
      <c r="C8" s="1183"/>
      <c r="D8" s="1183"/>
      <c r="E8" s="1183"/>
      <c r="F8" s="1183"/>
      <c r="G8" s="1183"/>
      <c r="H8" s="1183"/>
      <c r="I8" s="1183"/>
      <c r="J8" s="1183"/>
      <c r="K8" s="1183"/>
      <c r="L8" s="1259"/>
      <c r="M8" s="1183"/>
      <c r="N8" s="1183"/>
      <c r="O8" s="1183"/>
      <c r="P8" s="1183"/>
      <c r="Q8" s="1183"/>
      <c r="R8" s="1183"/>
      <c r="S8" s="1183"/>
      <c r="T8" s="1183"/>
      <c r="U8" s="1183"/>
      <c r="V8" s="1183"/>
      <c r="W8" s="1183"/>
      <c r="X8" s="1183"/>
      <c r="Y8" s="1183"/>
      <c r="Z8" s="1183"/>
      <c r="AA8" s="1183"/>
      <c r="AB8" s="1183"/>
      <c r="AC8" s="1183"/>
      <c r="AD8" s="1183"/>
      <c r="AE8" s="1183"/>
      <c r="AF8" s="1183"/>
      <c r="AG8" s="1183"/>
      <c r="AH8" s="1183"/>
      <c r="AI8" s="1183"/>
      <c r="AJ8" s="1183"/>
      <c r="AK8" s="1183"/>
      <c r="AL8" s="1183"/>
      <c r="AM8" s="1183"/>
    </row>
    <row r="9" spans="1:39" hidden="1">
      <c r="A9" s="1183"/>
      <c r="B9" s="1183"/>
      <c r="C9" s="1183"/>
      <c r="D9" s="1183"/>
      <c r="E9" s="1183"/>
      <c r="F9" s="1183"/>
      <c r="G9" s="1183"/>
      <c r="H9" s="1183"/>
      <c r="I9" s="1183"/>
      <c r="J9" s="1183"/>
      <c r="K9" s="1183"/>
      <c r="L9" s="1259"/>
      <c r="M9" s="1183"/>
      <c r="N9" s="1183"/>
      <c r="O9" s="1183"/>
      <c r="P9" s="1183"/>
      <c r="Q9" s="1183"/>
      <c r="R9" s="1183"/>
      <c r="S9" s="1183"/>
      <c r="T9" s="1183"/>
      <c r="U9" s="1183"/>
      <c r="V9" s="1183"/>
      <c r="W9" s="1183"/>
      <c r="X9" s="1183"/>
      <c r="Y9" s="1183"/>
      <c r="Z9" s="1183"/>
      <c r="AA9" s="1183"/>
      <c r="AB9" s="1183"/>
      <c r="AC9" s="1183"/>
      <c r="AD9" s="1183"/>
      <c r="AE9" s="1183"/>
      <c r="AF9" s="1183"/>
      <c r="AG9" s="1183"/>
      <c r="AH9" s="1183"/>
      <c r="AI9" s="1183"/>
      <c r="AJ9" s="1183"/>
      <c r="AK9" s="1183"/>
      <c r="AL9" s="1183"/>
      <c r="AM9" s="1183"/>
    </row>
    <row r="10" spans="1:39" hidden="1">
      <c r="A10" s="1183"/>
      <c r="B10" s="1183"/>
      <c r="C10" s="1183"/>
      <c r="D10" s="1183"/>
      <c r="E10" s="1183"/>
      <c r="F10" s="1183"/>
      <c r="G10" s="1183"/>
      <c r="H10" s="1183"/>
      <c r="I10" s="1183"/>
      <c r="J10" s="1183"/>
      <c r="K10" s="1183"/>
      <c r="L10" s="1259"/>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row>
    <row r="11" spans="1:39" ht="15" hidden="1" customHeight="1">
      <c r="A11" s="1183"/>
      <c r="B11" s="1183"/>
      <c r="C11" s="1183"/>
      <c r="D11" s="1183"/>
      <c r="E11" s="1183"/>
      <c r="F11" s="1183"/>
      <c r="G11" s="1183"/>
      <c r="H11" s="1183"/>
      <c r="I11" s="1183"/>
      <c r="J11" s="1183"/>
      <c r="K11" s="1183"/>
      <c r="L11" s="1261"/>
      <c r="M11" s="1183"/>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c r="AJ11" s="1183"/>
      <c r="AK11" s="1183"/>
      <c r="AL11" s="1183"/>
      <c r="AM11" s="1183"/>
    </row>
    <row r="12" spans="1:39" s="296" customFormat="1" ht="24" customHeight="1">
      <c r="A12" s="1052"/>
      <c r="B12" s="1052"/>
      <c r="C12" s="1052"/>
      <c r="D12" s="1052"/>
      <c r="E12" s="1052"/>
      <c r="F12" s="1052"/>
      <c r="G12" s="1052"/>
      <c r="H12" s="1052"/>
      <c r="I12" s="1052"/>
      <c r="J12" s="1052"/>
      <c r="K12" s="1052"/>
      <c r="L12" s="436" t="s">
        <v>1343</v>
      </c>
      <c r="M12" s="273"/>
      <c r="N12" s="273"/>
      <c r="O12" s="273"/>
      <c r="P12" s="273"/>
      <c r="Q12" s="273"/>
      <c r="R12" s="273"/>
      <c r="S12" s="273"/>
      <c r="T12" s="273"/>
      <c r="U12" s="273"/>
      <c r="V12" s="1052"/>
      <c r="W12" s="1052"/>
      <c r="X12" s="1052"/>
      <c r="Y12" s="1052"/>
      <c r="Z12" s="1052"/>
      <c r="AA12" s="1052"/>
      <c r="AB12" s="1052"/>
      <c r="AC12" s="1052"/>
      <c r="AD12" s="1052"/>
      <c r="AE12" s="1052"/>
      <c r="AF12" s="1052"/>
      <c r="AG12" s="1052"/>
      <c r="AH12" s="1052"/>
      <c r="AI12" s="1052"/>
      <c r="AJ12" s="1052"/>
      <c r="AK12" s="1052"/>
      <c r="AL12" s="1052"/>
      <c r="AM12" s="1052"/>
    </row>
    <row r="13" spans="1:39">
      <c r="A13" s="1183"/>
      <c r="B13" s="1183"/>
      <c r="C13" s="1183"/>
      <c r="D13" s="1183"/>
      <c r="E13" s="1183"/>
      <c r="F13" s="1183"/>
      <c r="G13" s="1183"/>
      <c r="H13" s="1183"/>
      <c r="I13" s="1183"/>
      <c r="J13" s="1183"/>
      <c r="K13" s="1183"/>
      <c r="L13" s="1260"/>
      <c r="M13" s="1260"/>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c r="AJ13" s="1183"/>
      <c r="AK13" s="1183"/>
      <c r="AL13" s="1183"/>
      <c r="AM13" s="1260"/>
    </row>
    <row r="14" spans="1:39" s="630" customFormat="1" ht="20.25" customHeight="1">
      <c r="A14" s="1183"/>
      <c r="B14" s="1183"/>
      <c r="C14" s="1183"/>
      <c r="D14" s="1183"/>
      <c r="E14" s="1183"/>
      <c r="F14" s="1183"/>
      <c r="G14" s="1183"/>
      <c r="H14" s="1183"/>
      <c r="I14" s="1183"/>
      <c r="J14" s="1183"/>
      <c r="K14" s="1183"/>
      <c r="L14" s="1139" t="s">
        <v>1744</v>
      </c>
      <c r="M14" s="1139"/>
      <c r="N14" s="1139"/>
      <c r="O14" s="1139"/>
      <c r="P14" s="1140" t="s">
        <v>21</v>
      </c>
      <c r="Q14" s="1183"/>
      <c r="R14" s="1183"/>
      <c r="S14" s="1183"/>
      <c r="T14" s="1183"/>
      <c r="U14" s="1183"/>
      <c r="V14" s="1183"/>
      <c r="W14" s="1183"/>
      <c r="X14" s="1183"/>
      <c r="Y14" s="1183"/>
      <c r="Z14" s="1183"/>
      <c r="AA14" s="1183"/>
      <c r="AB14" s="1183"/>
      <c r="AC14" s="1183"/>
      <c r="AD14" s="1183"/>
      <c r="AE14" s="1183"/>
      <c r="AF14" s="1183"/>
      <c r="AG14" s="1183"/>
      <c r="AH14" s="1183"/>
      <c r="AI14" s="1183"/>
      <c r="AJ14" s="1183"/>
      <c r="AK14" s="1183"/>
      <c r="AL14" s="1183"/>
      <c r="AM14" s="1260"/>
    </row>
    <row r="15" spans="1:39" s="630" customFormat="1">
      <c r="A15" s="1183"/>
      <c r="B15" s="1183"/>
      <c r="C15" s="1183"/>
      <c r="D15" s="1183"/>
      <c r="E15" s="1183"/>
      <c r="F15" s="1183"/>
      <c r="G15" s="1183"/>
      <c r="H15" s="1183"/>
      <c r="I15" s="1183"/>
      <c r="J15" s="1183"/>
      <c r="K15" s="1183"/>
      <c r="L15" s="1260"/>
      <c r="M15" s="1260"/>
      <c r="N15" s="1183"/>
      <c r="O15" s="1183"/>
      <c r="P15" s="1183"/>
      <c r="Q15" s="1183"/>
      <c r="R15" s="1183"/>
      <c r="S15" s="1183"/>
      <c r="T15" s="1183"/>
      <c r="U15" s="1183"/>
      <c r="V15" s="1183"/>
      <c r="W15" s="1183"/>
      <c r="X15" s="1183"/>
      <c r="Y15" s="1183"/>
      <c r="Z15" s="1183"/>
      <c r="AA15" s="1183"/>
      <c r="AB15" s="1183"/>
      <c r="AC15" s="1183"/>
      <c r="AD15" s="1183"/>
      <c r="AE15" s="1183"/>
      <c r="AF15" s="1183"/>
      <c r="AG15" s="1183"/>
      <c r="AH15" s="1183"/>
      <c r="AI15" s="1183"/>
      <c r="AJ15" s="1183"/>
      <c r="AK15" s="1183"/>
      <c r="AL15" s="1183"/>
      <c r="AM15" s="1260"/>
    </row>
    <row r="16" spans="1:39" s="297" customFormat="1" ht="39" customHeight="1">
      <c r="A16" s="1260"/>
      <c r="B16" s="1260"/>
      <c r="C16" s="1260"/>
      <c r="D16" s="1260"/>
      <c r="E16" s="1260"/>
      <c r="F16" s="1260"/>
      <c r="G16" s="1260"/>
      <c r="H16" s="1260"/>
      <c r="I16" s="1260"/>
      <c r="J16" s="1260"/>
      <c r="K16" s="1260"/>
      <c r="L16" s="1304" t="s">
        <v>14</v>
      </c>
      <c r="M16" s="1305" t="s">
        <v>673</v>
      </c>
      <c r="N16" s="1305" t="s">
        <v>288</v>
      </c>
      <c r="O16" s="1305" t="s">
        <v>674</v>
      </c>
      <c r="P16" s="1305" t="s">
        <v>675</v>
      </c>
      <c r="Q16" s="1305"/>
      <c r="R16" s="1305"/>
      <c r="S16" s="1305"/>
      <c r="T16" s="1305"/>
      <c r="U16" s="1305"/>
      <c r="V16" s="1306"/>
      <c r="W16" s="1260"/>
      <c r="X16" s="1260"/>
      <c r="Y16" s="1260"/>
      <c r="Z16" s="1260"/>
      <c r="AA16" s="1260"/>
      <c r="AB16" s="1260"/>
      <c r="AC16" s="1260"/>
      <c r="AD16" s="1260"/>
      <c r="AE16" s="1260"/>
      <c r="AF16" s="1260"/>
      <c r="AG16" s="1260"/>
      <c r="AH16" s="1260"/>
      <c r="AI16" s="1260"/>
      <c r="AJ16" s="1260"/>
      <c r="AK16" s="1260"/>
      <c r="AL16" s="1260"/>
      <c r="AM16" s="1260"/>
    </row>
    <row r="17" spans="1:39" s="297" customFormat="1" ht="36" customHeight="1">
      <c r="A17" s="1260"/>
      <c r="B17" s="1260"/>
      <c r="C17" s="1260"/>
      <c r="D17" s="1260"/>
      <c r="E17" s="1260"/>
      <c r="F17" s="1260"/>
      <c r="G17" s="1260"/>
      <c r="H17" s="1260"/>
      <c r="I17" s="1260"/>
      <c r="J17" s="1260"/>
      <c r="K17" s="1260"/>
      <c r="L17" s="1307"/>
      <c r="M17" s="1305"/>
      <c r="N17" s="1305"/>
      <c r="O17" s="1305"/>
      <c r="P17" s="1308" t="s">
        <v>321</v>
      </c>
      <c r="Q17" s="1308" t="s">
        <v>676</v>
      </c>
      <c r="R17" s="1308" t="s">
        <v>1745</v>
      </c>
      <c r="S17" s="1308" t="s">
        <v>1746</v>
      </c>
      <c r="T17" s="1308" t="s">
        <v>1747</v>
      </c>
      <c r="U17" s="1308" t="s">
        <v>1748</v>
      </c>
      <c r="V17" s="1260"/>
      <c r="W17" s="1260"/>
      <c r="X17" s="1260"/>
      <c r="Y17" s="1260"/>
      <c r="Z17" s="1260"/>
      <c r="AA17" s="1260"/>
      <c r="AB17" s="1260"/>
      <c r="AC17" s="1260"/>
      <c r="AD17" s="1260"/>
      <c r="AE17" s="1260"/>
      <c r="AF17" s="1260"/>
      <c r="AG17" s="1260"/>
      <c r="AH17" s="1260"/>
      <c r="AI17" s="1260"/>
      <c r="AJ17" s="1260"/>
      <c r="AK17" s="1260"/>
      <c r="AL17" s="1260"/>
      <c r="AM17" s="1260"/>
    </row>
    <row r="18" spans="1:39" s="298" customFormat="1">
      <c r="A18" s="1309"/>
      <c r="B18" s="1309"/>
      <c r="C18" s="1309"/>
      <c r="D18" s="1309"/>
      <c r="E18" s="1309"/>
      <c r="F18" s="1309"/>
      <c r="G18" s="1309"/>
      <c r="H18" s="1309"/>
      <c r="I18" s="1309"/>
      <c r="J18" s="1309"/>
      <c r="K18" s="1309"/>
      <c r="L18" s="1310"/>
      <c r="M18" s="1308" t="s">
        <v>351</v>
      </c>
      <c r="N18" s="1308" t="s">
        <v>137</v>
      </c>
      <c r="O18" s="1146" t="s">
        <v>137</v>
      </c>
      <c r="P18" s="1308" t="s">
        <v>137</v>
      </c>
      <c r="Q18" s="1308" t="s">
        <v>677</v>
      </c>
      <c r="R18" s="1308" t="s">
        <v>677</v>
      </c>
      <c r="S18" s="1308" t="s">
        <v>677</v>
      </c>
      <c r="T18" s="1308" t="s">
        <v>677</v>
      </c>
      <c r="U18" s="1308" t="s">
        <v>677</v>
      </c>
      <c r="V18" s="1309"/>
      <c r="W18" s="1309"/>
      <c r="X18" s="1309"/>
      <c r="Y18" s="1309"/>
      <c r="Z18" s="1309"/>
      <c r="AA18" s="1309"/>
      <c r="AB18" s="1309"/>
      <c r="AC18" s="1309"/>
      <c r="AD18" s="1309"/>
      <c r="AE18" s="1309"/>
      <c r="AF18" s="1309"/>
      <c r="AG18" s="1309"/>
      <c r="AH18" s="1309"/>
      <c r="AI18" s="1309"/>
      <c r="AJ18" s="1309"/>
      <c r="AK18" s="1309"/>
      <c r="AL18" s="1309"/>
      <c r="AM18" s="1309"/>
    </row>
    <row r="19" spans="1:39" s="101" customFormat="1">
      <c r="A19" s="946" t="s">
        <v>18</v>
      </c>
      <c r="B19" s="1136"/>
      <c r="C19" s="1136"/>
      <c r="D19" s="1136"/>
      <c r="E19" s="1136"/>
      <c r="F19" s="1136"/>
      <c r="G19" s="1136"/>
      <c r="H19" s="1136"/>
      <c r="I19" s="1136"/>
      <c r="J19" s="1136"/>
      <c r="K19" s="1136"/>
      <c r="L19" s="1064" t="s">
        <v>3035</v>
      </c>
      <c r="M19" s="1153"/>
      <c r="N19" s="1153"/>
      <c r="O19" s="1153"/>
      <c r="P19" s="1153"/>
      <c r="Q19" s="1153"/>
      <c r="R19" s="1153"/>
      <c r="S19" s="1153"/>
      <c r="T19" s="1153"/>
      <c r="U19" s="1153"/>
      <c r="V19" s="1311"/>
      <c r="W19" s="1136"/>
      <c r="X19" s="1136"/>
      <c r="Y19" s="1136"/>
      <c r="Z19" s="1136"/>
      <c r="AA19" s="1136"/>
      <c r="AB19" s="1136"/>
      <c r="AC19" s="1136"/>
      <c r="AD19" s="1136"/>
      <c r="AE19" s="1136"/>
      <c r="AF19" s="1136"/>
      <c r="AG19" s="1136"/>
      <c r="AH19" s="1136"/>
      <c r="AI19" s="1136"/>
      <c r="AJ19" s="1136"/>
      <c r="AK19" s="1136"/>
      <c r="AL19" s="1136"/>
      <c r="AM19" s="1136"/>
    </row>
    <row r="20" spans="1:39" s="104" customFormat="1">
      <c r="A20" s="1101">
        <v>1</v>
      </c>
      <c r="B20" s="1101"/>
      <c r="C20" s="1101"/>
      <c r="D20" s="1101"/>
      <c r="E20" s="1101"/>
      <c r="F20" s="1101">
        <v>2024</v>
      </c>
      <c r="G20" s="1101" t="b">
        <v>1</v>
      </c>
      <c r="H20" s="1101"/>
      <c r="I20" s="1101"/>
      <c r="J20" s="1101"/>
      <c r="K20" s="1101"/>
      <c r="L20" s="1312" t="s">
        <v>3039</v>
      </c>
      <c r="M20" s="1313">
        <v>461.76</v>
      </c>
      <c r="N20" s="1314">
        <v>1</v>
      </c>
      <c r="O20" s="1313"/>
      <c r="P20" s="1313">
        <v>4.7619047619047619</v>
      </c>
      <c r="Q20" s="1314">
        <v>1.8158730158730159</v>
      </c>
      <c r="R20" s="1314">
        <v>1.8158730158730159</v>
      </c>
      <c r="S20" s="1314">
        <v>1.8158730158730159</v>
      </c>
      <c r="T20" s="537"/>
      <c r="U20" s="657"/>
      <c r="V20" s="1315"/>
      <c r="W20" s="1101"/>
      <c r="X20" s="1101"/>
      <c r="Y20" s="1101"/>
      <c r="Z20" s="1101"/>
      <c r="AA20" s="1101"/>
      <c r="AB20" s="1101"/>
      <c r="AC20" s="1101"/>
      <c r="AD20" s="1101"/>
      <c r="AE20" s="1101"/>
      <c r="AF20" s="1101"/>
      <c r="AG20" s="1101"/>
      <c r="AH20" s="1101"/>
      <c r="AI20" s="1101"/>
      <c r="AJ20" s="1101"/>
      <c r="AK20" s="1101"/>
      <c r="AL20" s="1101"/>
      <c r="AM20" s="1101"/>
    </row>
    <row r="21" spans="1:39" s="104" customFormat="1">
      <c r="A21" s="1101">
        <v>1</v>
      </c>
      <c r="B21" s="1101"/>
      <c r="C21" s="1101"/>
      <c r="D21" s="1101"/>
      <c r="E21" s="1101"/>
      <c r="F21" s="1101">
        <v>2025</v>
      </c>
      <c r="G21" s="1101" t="b">
        <v>1</v>
      </c>
      <c r="H21" s="1101"/>
      <c r="I21" s="1101"/>
      <c r="J21" s="1101"/>
      <c r="K21" s="1101"/>
      <c r="L21" s="1312" t="s">
        <v>3079</v>
      </c>
      <c r="M21" s="666"/>
      <c r="N21" s="1314">
        <v>0</v>
      </c>
      <c r="O21" s="1313"/>
      <c r="P21" s="1313">
        <v>4.7619047619047619</v>
      </c>
      <c r="Q21" s="1314">
        <v>1.8158730158730159</v>
      </c>
      <c r="R21" s="1314">
        <v>1.8158730158730159</v>
      </c>
      <c r="S21" s="1314">
        <v>1.8158730158730159</v>
      </c>
      <c r="T21" s="537"/>
      <c r="U21" s="657"/>
      <c r="V21" s="1315"/>
      <c r="W21" s="1101"/>
      <c r="X21" s="1101"/>
      <c r="Y21" s="1101"/>
      <c r="Z21" s="1101"/>
      <c r="AA21" s="1101"/>
      <c r="AB21" s="1101"/>
      <c r="AC21" s="1101"/>
      <c r="AD21" s="1101"/>
      <c r="AE21" s="1101"/>
      <c r="AF21" s="1101"/>
      <c r="AG21" s="1101"/>
      <c r="AH21" s="1101"/>
      <c r="AI21" s="1101"/>
      <c r="AJ21" s="1101"/>
      <c r="AK21" s="1101"/>
      <c r="AL21" s="1101"/>
      <c r="AM21" s="1101"/>
    </row>
    <row r="22" spans="1:39" s="104" customFormat="1">
      <c r="A22" s="1101">
        <v>1</v>
      </c>
      <c r="B22" s="1101"/>
      <c r="C22" s="1101"/>
      <c r="D22" s="1101"/>
      <c r="E22" s="1101"/>
      <c r="F22" s="1101">
        <v>2026</v>
      </c>
      <c r="G22" s="1101" t="b">
        <v>1</v>
      </c>
      <c r="H22" s="1101"/>
      <c r="I22" s="1101"/>
      <c r="J22" s="1101"/>
      <c r="K22" s="1101"/>
      <c r="L22" s="1312" t="s">
        <v>3080</v>
      </c>
      <c r="M22" s="666"/>
      <c r="N22" s="1314">
        <v>0</v>
      </c>
      <c r="O22" s="1313"/>
      <c r="P22" s="1313">
        <v>4.7619047619047619</v>
      </c>
      <c r="Q22" s="1314">
        <v>1.8158730158730159</v>
      </c>
      <c r="R22" s="1314">
        <v>1.8158730158730159</v>
      </c>
      <c r="S22" s="1314">
        <v>1.8158730158730159</v>
      </c>
      <c r="T22" s="537"/>
      <c r="U22" s="657"/>
      <c r="V22" s="1315"/>
      <c r="W22" s="1101"/>
      <c r="X22" s="1101"/>
      <c r="Y22" s="1101"/>
      <c r="Z22" s="1101"/>
      <c r="AA22" s="1101"/>
      <c r="AB22" s="1101"/>
      <c r="AC22" s="1101"/>
      <c r="AD22" s="1101"/>
      <c r="AE22" s="1101"/>
      <c r="AF22" s="1101"/>
      <c r="AG22" s="1101"/>
      <c r="AH22" s="1101"/>
      <c r="AI22" s="1101"/>
      <c r="AJ22" s="1101"/>
      <c r="AK22" s="1101"/>
      <c r="AL22" s="1101"/>
      <c r="AM22" s="1101"/>
    </row>
    <row r="23" spans="1:39" s="104" customFormat="1">
      <c r="A23" s="1101">
        <v>1</v>
      </c>
      <c r="B23" s="1101"/>
      <c r="C23" s="1101"/>
      <c r="D23" s="1101"/>
      <c r="E23" s="1101"/>
      <c r="F23" s="1101">
        <v>2027</v>
      </c>
      <c r="G23" s="1101" t="b">
        <v>1</v>
      </c>
      <c r="H23" s="1101"/>
      <c r="I23" s="1101"/>
      <c r="J23" s="1101"/>
      <c r="K23" s="1101"/>
      <c r="L23" s="1312" t="s">
        <v>3081</v>
      </c>
      <c r="M23" s="666"/>
      <c r="N23" s="1314">
        <v>0</v>
      </c>
      <c r="O23" s="1313"/>
      <c r="P23" s="1313">
        <v>4.7619047619047619</v>
      </c>
      <c r="Q23" s="1314">
        <v>1.8158730158730159</v>
      </c>
      <c r="R23" s="1314">
        <v>1.8158730158730159</v>
      </c>
      <c r="S23" s="1314">
        <v>1.8158730158730159</v>
      </c>
      <c r="T23" s="537"/>
      <c r="U23" s="657"/>
      <c r="V23" s="1315"/>
      <c r="W23" s="1101"/>
      <c r="X23" s="1101"/>
      <c r="Y23" s="1101"/>
      <c r="Z23" s="1101"/>
      <c r="AA23" s="1101"/>
      <c r="AB23" s="1101"/>
      <c r="AC23" s="1101"/>
      <c r="AD23" s="1101"/>
      <c r="AE23" s="1101"/>
      <c r="AF23" s="1101"/>
      <c r="AG23" s="1101"/>
      <c r="AH23" s="1101"/>
      <c r="AI23" s="1101"/>
      <c r="AJ23" s="1101"/>
      <c r="AK23" s="1101"/>
      <c r="AL23" s="1101"/>
      <c r="AM23" s="1101"/>
    </row>
    <row r="24" spans="1:39" s="104" customFormat="1">
      <c r="A24" s="1101">
        <v>1</v>
      </c>
      <c r="B24" s="1101"/>
      <c r="C24" s="1101"/>
      <c r="D24" s="1101"/>
      <c r="E24" s="1101"/>
      <c r="F24" s="1101">
        <v>2028</v>
      </c>
      <c r="G24" s="1101" t="b">
        <v>1</v>
      </c>
      <c r="H24" s="1101"/>
      <c r="I24" s="1101"/>
      <c r="J24" s="1101"/>
      <c r="K24" s="1101"/>
      <c r="L24" s="1312" t="s">
        <v>3082</v>
      </c>
      <c r="M24" s="666"/>
      <c r="N24" s="1314">
        <v>0</v>
      </c>
      <c r="O24" s="1313"/>
      <c r="P24" s="1313">
        <v>4.7619047619047619</v>
      </c>
      <c r="Q24" s="1314">
        <v>1.8158730158730159</v>
      </c>
      <c r="R24" s="1314">
        <v>1.8158730158730159</v>
      </c>
      <c r="S24" s="1314">
        <v>1.8158730158730159</v>
      </c>
      <c r="T24" s="537"/>
      <c r="U24" s="657"/>
      <c r="V24" s="1315"/>
      <c r="W24" s="1101"/>
      <c r="X24" s="1101"/>
      <c r="Y24" s="1101"/>
      <c r="Z24" s="1101"/>
      <c r="AA24" s="1101"/>
      <c r="AB24" s="1101"/>
      <c r="AC24" s="1101"/>
      <c r="AD24" s="1101"/>
      <c r="AE24" s="1101"/>
      <c r="AF24" s="1101"/>
      <c r="AG24" s="1101"/>
      <c r="AH24" s="1101"/>
      <c r="AI24" s="1101"/>
      <c r="AJ24" s="1101"/>
      <c r="AK24" s="1101"/>
      <c r="AL24" s="1101"/>
      <c r="AM24" s="1101"/>
    </row>
    <row r="25" spans="1:39" s="104" customFormat="1" ht="0.2" customHeight="1">
      <c r="A25" s="1101">
        <v>1</v>
      </c>
      <c r="B25" s="1101"/>
      <c r="C25" s="1101"/>
      <c r="D25" s="1101"/>
      <c r="E25" s="1101"/>
      <c r="F25" s="1101">
        <v>2029</v>
      </c>
      <c r="G25" s="1101" t="b">
        <v>0</v>
      </c>
      <c r="H25" s="1101"/>
      <c r="I25" s="1101"/>
      <c r="J25" s="1101"/>
      <c r="K25" s="1101"/>
      <c r="L25" s="1312" t="s">
        <v>3083</v>
      </c>
      <c r="M25" s="666"/>
      <c r="N25" s="1314">
        <v>0</v>
      </c>
      <c r="O25" s="1313"/>
      <c r="P25" s="1313">
        <v>0</v>
      </c>
      <c r="Q25" s="1314">
        <v>0</v>
      </c>
      <c r="R25" s="1314">
        <v>0</v>
      </c>
      <c r="S25" s="1314">
        <v>0</v>
      </c>
      <c r="T25" s="537"/>
      <c r="U25" s="657"/>
      <c r="V25" s="1315"/>
      <c r="W25" s="1101"/>
      <c r="X25" s="1101"/>
      <c r="Y25" s="1101"/>
      <c r="Z25" s="1101"/>
      <c r="AA25" s="1101"/>
      <c r="AB25" s="1101"/>
      <c r="AC25" s="1101"/>
      <c r="AD25" s="1101"/>
      <c r="AE25" s="1101"/>
      <c r="AF25" s="1101"/>
      <c r="AG25" s="1101"/>
      <c r="AH25" s="1101"/>
      <c r="AI25" s="1101"/>
      <c r="AJ25" s="1101"/>
      <c r="AK25" s="1101"/>
      <c r="AL25" s="1101"/>
      <c r="AM25" s="1101"/>
    </row>
    <row r="26" spans="1:39" s="104" customFormat="1" ht="0.2" customHeight="1">
      <c r="A26" s="1101">
        <v>1</v>
      </c>
      <c r="B26" s="1101"/>
      <c r="C26" s="1101"/>
      <c r="D26" s="1101"/>
      <c r="E26" s="1101"/>
      <c r="F26" s="1101">
        <v>2030</v>
      </c>
      <c r="G26" s="1101" t="b">
        <v>0</v>
      </c>
      <c r="H26" s="1101"/>
      <c r="I26" s="1101"/>
      <c r="J26" s="1101"/>
      <c r="K26" s="1101"/>
      <c r="L26" s="1312" t="s">
        <v>3084</v>
      </c>
      <c r="M26" s="666"/>
      <c r="N26" s="1314">
        <v>0</v>
      </c>
      <c r="O26" s="1313"/>
      <c r="P26" s="1313">
        <v>0</v>
      </c>
      <c r="Q26" s="1314">
        <v>0</v>
      </c>
      <c r="R26" s="1314">
        <v>0</v>
      </c>
      <c r="S26" s="1314">
        <v>0</v>
      </c>
      <c r="T26" s="537"/>
      <c r="U26" s="657"/>
      <c r="V26" s="1315"/>
      <c r="W26" s="1101"/>
      <c r="X26" s="1101"/>
      <c r="Y26" s="1101"/>
      <c r="Z26" s="1101"/>
      <c r="AA26" s="1101"/>
      <c r="AB26" s="1101"/>
      <c r="AC26" s="1101"/>
      <c r="AD26" s="1101"/>
      <c r="AE26" s="1101"/>
      <c r="AF26" s="1101"/>
      <c r="AG26" s="1101"/>
      <c r="AH26" s="1101"/>
      <c r="AI26" s="1101"/>
      <c r="AJ26" s="1101"/>
      <c r="AK26" s="1101"/>
      <c r="AL26" s="1101"/>
      <c r="AM26" s="1101"/>
    </row>
    <row r="27" spans="1:39" s="104" customFormat="1" ht="0.2" customHeight="1">
      <c r="A27" s="1101">
        <v>1</v>
      </c>
      <c r="B27" s="1101"/>
      <c r="C27" s="1101"/>
      <c r="D27" s="1101"/>
      <c r="E27" s="1101"/>
      <c r="F27" s="1101">
        <v>2031</v>
      </c>
      <c r="G27" s="1101" t="b">
        <v>0</v>
      </c>
      <c r="H27" s="1101"/>
      <c r="I27" s="1101"/>
      <c r="J27" s="1101"/>
      <c r="K27" s="1101"/>
      <c r="L27" s="1312" t="s">
        <v>3085</v>
      </c>
      <c r="M27" s="666"/>
      <c r="N27" s="1314">
        <v>0</v>
      </c>
      <c r="O27" s="1313"/>
      <c r="P27" s="1313">
        <v>0</v>
      </c>
      <c r="Q27" s="1314">
        <v>0</v>
      </c>
      <c r="R27" s="1314">
        <v>0</v>
      </c>
      <c r="S27" s="1314">
        <v>0</v>
      </c>
      <c r="T27" s="537"/>
      <c r="U27" s="657"/>
      <c r="V27" s="1315"/>
      <c r="W27" s="1101"/>
      <c r="X27" s="1101"/>
      <c r="Y27" s="1101"/>
      <c r="Z27" s="1101"/>
      <c r="AA27" s="1101"/>
      <c r="AB27" s="1101"/>
      <c r="AC27" s="1101"/>
      <c r="AD27" s="1101"/>
      <c r="AE27" s="1101"/>
      <c r="AF27" s="1101"/>
      <c r="AG27" s="1101"/>
      <c r="AH27" s="1101"/>
      <c r="AI27" s="1101"/>
      <c r="AJ27" s="1101"/>
      <c r="AK27" s="1101"/>
      <c r="AL27" s="1101"/>
      <c r="AM27" s="1101"/>
    </row>
    <row r="28" spans="1:39" s="104" customFormat="1" ht="0.2" customHeight="1">
      <c r="A28" s="1101">
        <v>1</v>
      </c>
      <c r="B28" s="1101"/>
      <c r="C28" s="1101"/>
      <c r="D28" s="1101"/>
      <c r="E28" s="1101"/>
      <c r="F28" s="1101">
        <v>2032</v>
      </c>
      <c r="G28" s="1101" t="b">
        <v>0</v>
      </c>
      <c r="H28" s="1101"/>
      <c r="I28" s="1101"/>
      <c r="J28" s="1101"/>
      <c r="K28" s="1101"/>
      <c r="L28" s="1312" t="s">
        <v>3086</v>
      </c>
      <c r="M28" s="666"/>
      <c r="N28" s="1314">
        <v>0</v>
      </c>
      <c r="O28" s="1313"/>
      <c r="P28" s="1313">
        <v>0</v>
      </c>
      <c r="Q28" s="1314">
        <v>0</v>
      </c>
      <c r="R28" s="1314">
        <v>0</v>
      </c>
      <c r="S28" s="1314">
        <v>0</v>
      </c>
      <c r="T28" s="537"/>
      <c r="U28" s="657"/>
      <c r="V28" s="1315"/>
      <c r="W28" s="1101"/>
      <c r="X28" s="1101"/>
      <c r="Y28" s="1101"/>
      <c r="Z28" s="1101"/>
      <c r="AA28" s="1101"/>
      <c r="AB28" s="1101"/>
      <c r="AC28" s="1101"/>
      <c r="AD28" s="1101"/>
      <c r="AE28" s="1101"/>
      <c r="AF28" s="1101"/>
      <c r="AG28" s="1101"/>
      <c r="AH28" s="1101"/>
      <c r="AI28" s="1101"/>
      <c r="AJ28" s="1101"/>
      <c r="AK28" s="1101"/>
      <c r="AL28" s="1101"/>
      <c r="AM28" s="1101"/>
    </row>
    <row r="29" spans="1:39" s="104" customFormat="1" ht="0.2" customHeight="1">
      <c r="A29" s="1101">
        <v>1</v>
      </c>
      <c r="B29" s="1101"/>
      <c r="C29" s="1101"/>
      <c r="D29" s="1101"/>
      <c r="E29" s="1101"/>
      <c r="F29" s="1101">
        <v>2033</v>
      </c>
      <c r="G29" s="1101" t="b">
        <v>0</v>
      </c>
      <c r="H29" s="1101"/>
      <c r="I29" s="1101"/>
      <c r="J29" s="1101"/>
      <c r="K29" s="1101"/>
      <c r="L29" s="1312" t="s">
        <v>3087</v>
      </c>
      <c r="M29" s="666"/>
      <c r="N29" s="1314">
        <v>0</v>
      </c>
      <c r="O29" s="1313"/>
      <c r="P29" s="1313">
        <v>0</v>
      </c>
      <c r="Q29" s="1314">
        <v>0</v>
      </c>
      <c r="R29" s="1314">
        <v>0</v>
      </c>
      <c r="S29" s="1314">
        <v>0</v>
      </c>
      <c r="T29" s="537"/>
      <c r="U29" s="657"/>
      <c r="V29" s="1315"/>
      <c r="W29" s="1101"/>
      <c r="X29" s="1101"/>
      <c r="Y29" s="1101"/>
      <c r="Z29" s="1101"/>
      <c r="AA29" s="1101"/>
      <c r="AB29" s="1101"/>
      <c r="AC29" s="1101"/>
      <c r="AD29" s="1101"/>
      <c r="AE29" s="1101"/>
      <c r="AF29" s="1101"/>
      <c r="AG29" s="1101"/>
      <c r="AH29" s="1101"/>
      <c r="AI29" s="1101"/>
      <c r="AJ29" s="1101"/>
      <c r="AK29" s="1101"/>
      <c r="AL29" s="1101"/>
      <c r="AM29" s="1101"/>
    </row>
    <row r="30" spans="1:39" s="104" customFormat="1" ht="0.2" customHeight="1">
      <c r="A30" s="1101">
        <v>1</v>
      </c>
      <c r="B30" s="1101"/>
      <c r="C30" s="1101"/>
      <c r="D30" s="1101"/>
      <c r="E30" s="1101"/>
      <c r="F30" s="1101">
        <v>2034</v>
      </c>
      <c r="G30" s="1101" t="b">
        <v>0</v>
      </c>
      <c r="H30" s="1101"/>
      <c r="I30" s="1101"/>
      <c r="J30" s="1101"/>
      <c r="K30" s="1101"/>
      <c r="L30" s="1312" t="s">
        <v>3238</v>
      </c>
      <c r="M30" s="666"/>
      <c r="N30" s="1314"/>
      <c r="O30" s="1313"/>
      <c r="P30" s="1313"/>
      <c r="Q30" s="1314"/>
      <c r="R30" s="1314"/>
      <c r="S30" s="1314"/>
      <c r="T30" s="537"/>
      <c r="U30" s="657"/>
      <c r="V30" s="1315"/>
      <c r="W30" s="1101"/>
      <c r="X30" s="1101"/>
      <c r="Y30" s="1101"/>
      <c r="Z30" s="1101"/>
      <c r="AA30" s="1101"/>
      <c r="AB30" s="1101"/>
      <c r="AC30" s="1101"/>
      <c r="AD30" s="1101"/>
      <c r="AE30" s="1101"/>
      <c r="AF30" s="1101"/>
      <c r="AG30" s="1101"/>
      <c r="AH30" s="1101"/>
      <c r="AI30" s="1101"/>
      <c r="AJ30" s="1101"/>
      <c r="AK30" s="1101"/>
      <c r="AL30" s="1101"/>
      <c r="AM30" s="1101"/>
    </row>
    <row r="31" spans="1:39" s="104" customFormat="1" ht="0.2" customHeight="1">
      <c r="A31" s="1101">
        <v>1</v>
      </c>
      <c r="B31" s="1101"/>
      <c r="C31" s="1101"/>
      <c r="D31" s="1101"/>
      <c r="E31" s="1101"/>
      <c r="F31" s="1101">
        <v>2035</v>
      </c>
      <c r="G31" s="1101" t="b">
        <v>0</v>
      </c>
      <c r="H31" s="1101"/>
      <c r="I31" s="1101"/>
      <c r="J31" s="1101"/>
      <c r="K31" s="1101"/>
      <c r="L31" s="1312" t="s">
        <v>3239</v>
      </c>
      <c r="M31" s="666"/>
      <c r="N31" s="1314"/>
      <c r="O31" s="1313"/>
      <c r="P31" s="1313"/>
      <c r="Q31" s="1314"/>
      <c r="R31" s="1314"/>
      <c r="S31" s="1314"/>
      <c r="T31" s="537"/>
      <c r="U31" s="657"/>
      <c r="V31" s="1315"/>
      <c r="W31" s="1101"/>
      <c r="X31" s="1101"/>
      <c r="Y31" s="1101"/>
      <c r="Z31" s="1101"/>
      <c r="AA31" s="1101"/>
      <c r="AB31" s="1101"/>
      <c r="AC31" s="1101"/>
      <c r="AD31" s="1101"/>
      <c r="AE31" s="1101"/>
      <c r="AF31" s="1101"/>
      <c r="AG31" s="1101"/>
      <c r="AH31" s="1101"/>
      <c r="AI31" s="1101"/>
      <c r="AJ31" s="1101"/>
      <c r="AK31" s="1101"/>
      <c r="AL31" s="1101"/>
      <c r="AM31" s="1101"/>
    </row>
    <row r="32" spans="1:39" s="104" customFormat="1" ht="0.2" customHeight="1">
      <c r="A32" s="1101">
        <v>1</v>
      </c>
      <c r="B32" s="1101"/>
      <c r="C32" s="1101"/>
      <c r="D32" s="1101"/>
      <c r="E32" s="1101"/>
      <c r="F32" s="1101">
        <v>2036</v>
      </c>
      <c r="G32" s="1101" t="b">
        <v>0</v>
      </c>
      <c r="H32" s="1101"/>
      <c r="I32" s="1101"/>
      <c r="J32" s="1101"/>
      <c r="K32" s="1101"/>
      <c r="L32" s="1312" t="s">
        <v>3240</v>
      </c>
      <c r="M32" s="666"/>
      <c r="N32" s="1314"/>
      <c r="O32" s="1313"/>
      <c r="P32" s="1313"/>
      <c r="Q32" s="1314"/>
      <c r="R32" s="1314"/>
      <c r="S32" s="1314"/>
      <c r="T32" s="537"/>
      <c r="U32" s="657"/>
      <c r="V32" s="1315"/>
      <c r="W32" s="1101"/>
      <c r="X32" s="1101"/>
      <c r="Y32" s="1101"/>
      <c r="Z32" s="1101"/>
      <c r="AA32" s="1101"/>
      <c r="AB32" s="1101"/>
      <c r="AC32" s="1101"/>
      <c r="AD32" s="1101"/>
      <c r="AE32" s="1101"/>
      <c r="AF32" s="1101"/>
      <c r="AG32" s="1101"/>
      <c r="AH32" s="1101"/>
      <c r="AI32" s="1101"/>
      <c r="AJ32" s="1101"/>
      <c r="AK32" s="1101"/>
      <c r="AL32" s="1101"/>
      <c r="AM32" s="1101"/>
    </row>
    <row r="33" spans="1:39" s="104" customFormat="1" ht="0.2" customHeight="1">
      <c r="A33" s="1101">
        <v>1</v>
      </c>
      <c r="B33" s="1101"/>
      <c r="C33" s="1101"/>
      <c r="D33" s="1101"/>
      <c r="E33" s="1101"/>
      <c r="F33" s="1101">
        <v>2037</v>
      </c>
      <c r="G33" s="1101" t="b">
        <v>0</v>
      </c>
      <c r="H33" s="1101"/>
      <c r="I33" s="1101"/>
      <c r="J33" s="1101"/>
      <c r="K33" s="1101"/>
      <c r="L33" s="1312" t="s">
        <v>3241</v>
      </c>
      <c r="M33" s="666"/>
      <c r="N33" s="1314"/>
      <c r="O33" s="1313"/>
      <c r="P33" s="1313"/>
      <c r="Q33" s="1314"/>
      <c r="R33" s="1314"/>
      <c r="S33" s="1314"/>
      <c r="T33" s="537"/>
      <c r="U33" s="657"/>
      <c r="V33" s="1315"/>
      <c r="W33" s="1101"/>
      <c r="X33" s="1101"/>
      <c r="Y33" s="1101"/>
      <c r="Z33" s="1101"/>
      <c r="AA33" s="1101"/>
      <c r="AB33" s="1101"/>
      <c r="AC33" s="1101"/>
      <c r="AD33" s="1101"/>
      <c r="AE33" s="1101"/>
      <c r="AF33" s="1101"/>
      <c r="AG33" s="1101"/>
      <c r="AH33" s="1101"/>
      <c r="AI33" s="1101"/>
      <c r="AJ33" s="1101"/>
      <c r="AK33" s="1101"/>
      <c r="AL33" s="1101"/>
      <c r="AM33" s="1101"/>
    </row>
    <row r="34" spans="1:39" s="104" customFormat="1" ht="0.2" customHeight="1">
      <c r="A34" s="1101">
        <v>1</v>
      </c>
      <c r="B34" s="1101"/>
      <c r="C34" s="1101"/>
      <c r="D34" s="1101"/>
      <c r="E34" s="1101"/>
      <c r="F34" s="1101">
        <v>2038</v>
      </c>
      <c r="G34" s="1101" t="b">
        <v>0</v>
      </c>
      <c r="H34" s="1101"/>
      <c r="I34" s="1101"/>
      <c r="J34" s="1101"/>
      <c r="K34" s="1101"/>
      <c r="L34" s="1312" t="s">
        <v>3242</v>
      </c>
      <c r="M34" s="666"/>
      <c r="N34" s="1314"/>
      <c r="O34" s="1313"/>
      <c r="P34" s="1313"/>
      <c r="Q34" s="1314"/>
      <c r="R34" s="1314"/>
      <c r="S34" s="1314"/>
      <c r="T34" s="537"/>
      <c r="U34" s="657"/>
      <c r="V34" s="1315"/>
      <c r="W34" s="1101"/>
      <c r="X34" s="1101"/>
      <c r="Y34" s="1101"/>
      <c r="Z34" s="1101"/>
      <c r="AA34" s="1101"/>
      <c r="AB34" s="1101"/>
      <c r="AC34" s="1101"/>
      <c r="AD34" s="1101"/>
      <c r="AE34" s="1101"/>
      <c r="AF34" s="1101"/>
      <c r="AG34" s="1101"/>
      <c r="AH34" s="1101"/>
      <c r="AI34" s="1101"/>
      <c r="AJ34" s="1101"/>
      <c r="AK34" s="1101"/>
      <c r="AL34" s="1101"/>
      <c r="AM34" s="1101"/>
    </row>
    <row r="35" spans="1:39" s="104" customFormat="1" ht="0.2" customHeight="1">
      <c r="A35" s="1101">
        <v>1</v>
      </c>
      <c r="B35" s="1101"/>
      <c r="C35" s="1101"/>
      <c r="D35" s="1101"/>
      <c r="E35" s="1101"/>
      <c r="F35" s="1101">
        <v>2039</v>
      </c>
      <c r="G35" s="1101" t="b">
        <v>0</v>
      </c>
      <c r="H35" s="1101"/>
      <c r="I35" s="1101"/>
      <c r="J35" s="1101"/>
      <c r="K35" s="1101"/>
      <c r="L35" s="1312" t="s">
        <v>3243</v>
      </c>
      <c r="M35" s="666"/>
      <c r="N35" s="1314"/>
      <c r="O35" s="1313"/>
      <c r="P35" s="1313"/>
      <c r="Q35" s="1314"/>
      <c r="R35" s="1314"/>
      <c r="S35" s="1314"/>
      <c r="T35" s="537"/>
      <c r="U35" s="657"/>
      <c r="V35" s="1315"/>
      <c r="W35" s="1101"/>
      <c r="X35" s="1101"/>
      <c r="Y35" s="1101"/>
      <c r="Z35" s="1101"/>
      <c r="AA35" s="1101"/>
      <c r="AB35" s="1101"/>
      <c r="AC35" s="1101"/>
      <c r="AD35" s="1101"/>
      <c r="AE35" s="1101"/>
      <c r="AF35" s="1101"/>
      <c r="AG35" s="1101"/>
      <c r="AH35" s="1101"/>
      <c r="AI35" s="1101"/>
      <c r="AJ35" s="1101"/>
      <c r="AK35" s="1101"/>
      <c r="AL35" s="1101"/>
      <c r="AM35" s="1101"/>
    </row>
    <row r="36" spans="1:39" s="104" customFormat="1" ht="0.2" customHeight="1">
      <c r="A36" s="1101">
        <v>1</v>
      </c>
      <c r="B36" s="1101"/>
      <c r="C36" s="1101"/>
      <c r="D36" s="1101"/>
      <c r="E36" s="1101"/>
      <c r="F36" s="1101">
        <v>2040</v>
      </c>
      <c r="G36" s="1101" t="b">
        <v>0</v>
      </c>
      <c r="H36" s="1101"/>
      <c r="I36" s="1101"/>
      <c r="J36" s="1101"/>
      <c r="K36" s="1101"/>
      <c r="L36" s="1312" t="s">
        <v>3244</v>
      </c>
      <c r="M36" s="666"/>
      <c r="N36" s="1314"/>
      <c r="O36" s="1313"/>
      <c r="P36" s="1313"/>
      <c r="Q36" s="1314"/>
      <c r="R36" s="1314"/>
      <c r="S36" s="1314"/>
      <c r="T36" s="537"/>
      <c r="U36" s="657"/>
      <c r="V36" s="1315"/>
      <c r="W36" s="1101"/>
      <c r="X36" s="1101"/>
      <c r="Y36" s="1101"/>
      <c r="Z36" s="1101"/>
      <c r="AA36" s="1101"/>
      <c r="AB36" s="1101"/>
      <c r="AC36" s="1101"/>
      <c r="AD36" s="1101"/>
      <c r="AE36" s="1101"/>
      <c r="AF36" s="1101"/>
      <c r="AG36" s="1101"/>
      <c r="AH36" s="1101"/>
      <c r="AI36" s="1101"/>
      <c r="AJ36" s="1101"/>
      <c r="AK36" s="1101"/>
      <c r="AL36" s="1101"/>
      <c r="AM36" s="1101"/>
    </row>
    <row r="37" spans="1:39" s="104" customFormat="1" ht="0.2" customHeight="1">
      <c r="A37" s="1101">
        <v>1</v>
      </c>
      <c r="B37" s="1101"/>
      <c r="C37" s="1101"/>
      <c r="D37" s="1101"/>
      <c r="E37" s="1101"/>
      <c r="F37" s="1101">
        <v>2041</v>
      </c>
      <c r="G37" s="1101" t="b">
        <v>0</v>
      </c>
      <c r="H37" s="1101"/>
      <c r="I37" s="1101"/>
      <c r="J37" s="1101"/>
      <c r="K37" s="1101"/>
      <c r="L37" s="1312" t="s">
        <v>3245</v>
      </c>
      <c r="M37" s="666"/>
      <c r="N37" s="1314"/>
      <c r="O37" s="1313"/>
      <c r="P37" s="1313"/>
      <c r="Q37" s="1314"/>
      <c r="R37" s="1314"/>
      <c r="S37" s="1314"/>
      <c r="T37" s="537"/>
      <c r="U37" s="657"/>
      <c r="V37" s="1315"/>
      <c r="W37" s="1101"/>
      <c r="X37" s="1101"/>
      <c r="Y37" s="1101"/>
      <c r="Z37" s="1101"/>
      <c r="AA37" s="1101"/>
      <c r="AB37" s="1101"/>
      <c r="AC37" s="1101"/>
      <c r="AD37" s="1101"/>
      <c r="AE37" s="1101"/>
      <c r="AF37" s="1101"/>
      <c r="AG37" s="1101"/>
      <c r="AH37" s="1101"/>
      <c r="AI37" s="1101"/>
      <c r="AJ37" s="1101"/>
      <c r="AK37" s="1101"/>
      <c r="AL37" s="1101"/>
      <c r="AM37" s="1101"/>
    </row>
    <row r="38" spans="1:39" s="104" customFormat="1" ht="0.2" customHeight="1">
      <c r="A38" s="1101">
        <v>1</v>
      </c>
      <c r="B38" s="1101"/>
      <c r="C38" s="1101"/>
      <c r="D38" s="1101"/>
      <c r="E38" s="1101"/>
      <c r="F38" s="1101">
        <v>2042</v>
      </c>
      <c r="G38" s="1101" t="b">
        <v>0</v>
      </c>
      <c r="H38" s="1101"/>
      <c r="I38" s="1101"/>
      <c r="J38" s="1101"/>
      <c r="K38" s="1101"/>
      <c r="L38" s="1312" t="s">
        <v>3246</v>
      </c>
      <c r="M38" s="666"/>
      <c r="N38" s="1314"/>
      <c r="O38" s="1313"/>
      <c r="P38" s="1313"/>
      <c r="Q38" s="1314"/>
      <c r="R38" s="1314"/>
      <c r="S38" s="1314"/>
      <c r="T38" s="537"/>
      <c r="U38" s="657"/>
      <c r="V38" s="1315"/>
      <c r="W38" s="1101"/>
      <c r="X38" s="1101"/>
      <c r="Y38" s="1101"/>
      <c r="Z38" s="1101"/>
      <c r="AA38" s="1101"/>
      <c r="AB38" s="1101"/>
      <c r="AC38" s="1101"/>
      <c r="AD38" s="1101"/>
      <c r="AE38" s="1101"/>
      <c r="AF38" s="1101"/>
      <c r="AG38" s="1101"/>
      <c r="AH38" s="1101"/>
      <c r="AI38" s="1101"/>
      <c r="AJ38" s="1101"/>
      <c r="AK38" s="1101"/>
      <c r="AL38" s="1101"/>
      <c r="AM38" s="1101"/>
    </row>
    <row r="39" spans="1:39" s="104" customFormat="1" ht="0.2" customHeight="1">
      <c r="A39" s="1101">
        <v>1</v>
      </c>
      <c r="B39" s="1101"/>
      <c r="C39" s="1101"/>
      <c r="D39" s="1101"/>
      <c r="E39" s="1101"/>
      <c r="F39" s="1101">
        <v>2043</v>
      </c>
      <c r="G39" s="1101" t="b">
        <v>0</v>
      </c>
      <c r="H39" s="1101"/>
      <c r="I39" s="1101"/>
      <c r="J39" s="1101"/>
      <c r="K39" s="1101"/>
      <c r="L39" s="1312" t="s">
        <v>3247</v>
      </c>
      <c r="M39" s="666"/>
      <c r="N39" s="1314"/>
      <c r="O39" s="1313"/>
      <c r="P39" s="1313"/>
      <c r="Q39" s="1314"/>
      <c r="R39" s="1314"/>
      <c r="S39" s="1314"/>
      <c r="T39" s="537"/>
      <c r="U39" s="657"/>
      <c r="V39" s="1315"/>
      <c r="W39" s="1101"/>
      <c r="X39" s="1101"/>
      <c r="Y39" s="1101"/>
      <c r="Z39" s="1101"/>
      <c r="AA39" s="1101"/>
      <c r="AB39" s="1101"/>
      <c r="AC39" s="1101"/>
      <c r="AD39" s="1101"/>
      <c r="AE39" s="1101"/>
      <c r="AF39" s="1101"/>
      <c r="AG39" s="1101"/>
      <c r="AH39" s="1101"/>
      <c r="AI39" s="1101"/>
      <c r="AJ39" s="1101"/>
      <c r="AK39" s="1101"/>
      <c r="AL39" s="1101"/>
      <c r="AM39" s="1101"/>
    </row>
    <row r="40" spans="1:39" s="104" customFormat="1" ht="0.2" customHeight="1">
      <c r="A40" s="1101">
        <v>1</v>
      </c>
      <c r="B40" s="1101"/>
      <c r="C40" s="1101"/>
      <c r="D40" s="1101"/>
      <c r="E40" s="1101"/>
      <c r="F40" s="1101">
        <v>2044</v>
      </c>
      <c r="G40" s="1101" t="b">
        <v>0</v>
      </c>
      <c r="H40" s="1101"/>
      <c r="I40" s="1101"/>
      <c r="J40" s="1101"/>
      <c r="K40" s="1101"/>
      <c r="L40" s="1312" t="s">
        <v>3248</v>
      </c>
      <c r="M40" s="666"/>
      <c r="N40" s="1314"/>
      <c r="O40" s="1313"/>
      <c r="P40" s="1313"/>
      <c r="Q40" s="1314"/>
      <c r="R40" s="1314"/>
      <c r="S40" s="1314"/>
      <c r="T40" s="537"/>
      <c r="U40" s="657"/>
      <c r="V40" s="1315"/>
      <c r="W40" s="1101"/>
      <c r="X40" s="1101"/>
      <c r="Y40" s="1101"/>
      <c r="Z40" s="1101"/>
      <c r="AA40" s="1101"/>
      <c r="AB40" s="1101"/>
      <c r="AC40" s="1101"/>
      <c r="AD40" s="1101"/>
      <c r="AE40" s="1101"/>
      <c r="AF40" s="1101"/>
      <c r="AG40" s="1101"/>
      <c r="AH40" s="1101"/>
      <c r="AI40" s="1101"/>
      <c r="AJ40" s="1101"/>
      <c r="AK40" s="1101"/>
      <c r="AL40" s="1101"/>
      <c r="AM40" s="1101"/>
    </row>
    <row r="41" spans="1:39" s="104" customFormat="1" ht="0.2" customHeight="1">
      <c r="A41" s="1101">
        <v>1</v>
      </c>
      <c r="B41" s="1101"/>
      <c r="C41" s="1101"/>
      <c r="D41" s="1101"/>
      <c r="E41" s="1101"/>
      <c r="F41" s="1101">
        <v>2045</v>
      </c>
      <c r="G41" s="1101" t="b">
        <v>0</v>
      </c>
      <c r="H41" s="1101"/>
      <c r="I41" s="1101"/>
      <c r="J41" s="1101"/>
      <c r="K41" s="1101"/>
      <c r="L41" s="1312" t="s">
        <v>3249</v>
      </c>
      <c r="M41" s="666"/>
      <c r="N41" s="1314"/>
      <c r="O41" s="1313"/>
      <c r="P41" s="1313"/>
      <c r="Q41" s="1314"/>
      <c r="R41" s="1314"/>
      <c r="S41" s="1314"/>
      <c r="T41" s="537"/>
      <c r="U41" s="657"/>
      <c r="V41" s="1315"/>
      <c r="W41" s="1101"/>
      <c r="X41" s="1101"/>
      <c r="Y41" s="1101"/>
      <c r="Z41" s="1101"/>
      <c r="AA41" s="1101"/>
      <c r="AB41" s="1101"/>
      <c r="AC41" s="1101"/>
      <c r="AD41" s="1101"/>
      <c r="AE41" s="1101"/>
      <c r="AF41" s="1101"/>
      <c r="AG41" s="1101"/>
      <c r="AH41" s="1101"/>
      <c r="AI41" s="1101"/>
      <c r="AJ41" s="1101"/>
      <c r="AK41" s="1101"/>
      <c r="AL41" s="1101"/>
      <c r="AM41" s="1101"/>
    </row>
    <row r="42" spans="1:39" s="104" customFormat="1" ht="0.2" customHeight="1">
      <c r="A42" s="1101">
        <v>1</v>
      </c>
      <c r="B42" s="1101"/>
      <c r="C42" s="1101"/>
      <c r="D42" s="1101"/>
      <c r="E42" s="1101"/>
      <c r="F42" s="1101">
        <v>2046</v>
      </c>
      <c r="G42" s="1101" t="b">
        <v>0</v>
      </c>
      <c r="H42" s="1101"/>
      <c r="I42" s="1101"/>
      <c r="J42" s="1101"/>
      <c r="K42" s="1101"/>
      <c r="L42" s="1312" t="s">
        <v>3250</v>
      </c>
      <c r="M42" s="666"/>
      <c r="N42" s="1314"/>
      <c r="O42" s="1313"/>
      <c r="P42" s="1313"/>
      <c r="Q42" s="1314"/>
      <c r="R42" s="1314"/>
      <c r="S42" s="1314"/>
      <c r="T42" s="537"/>
      <c r="U42" s="657"/>
      <c r="V42" s="1315"/>
      <c r="W42" s="1101"/>
      <c r="X42" s="1101"/>
      <c r="Y42" s="1101"/>
      <c r="Z42" s="1101"/>
      <c r="AA42" s="1101"/>
      <c r="AB42" s="1101"/>
      <c r="AC42" s="1101"/>
      <c r="AD42" s="1101"/>
      <c r="AE42" s="1101"/>
      <c r="AF42" s="1101"/>
      <c r="AG42" s="1101"/>
      <c r="AH42" s="1101"/>
      <c r="AI42" s="1101"/>
      <c r="AJ42" s="1101"/>
      <c r="AK42" s="1101"/>
      <c r="AL42" s="1101"/>
      <c r="AM42" s="1101"/>
    </row>
    <row r="43" spans="1:39" s="104" customFormat="1" ht="0.2" customHeight="1">
      <c r="A43" s="1101">
        <v>1</v>
      </c>
      <c r="B43" s="1101"/>
      <c r="C43" s="1101"/>
      <c r="D43" s="1101"/>
      <c r="E43" s="1101"/>
      <c r="F43" s="1101">
        <v>2047</v>
      </c>
      <c r="G43" s="1101" t="b">
        <v>0</v>
      </c>
      <c r="H43" s="1101"/>
      <c r="I43" s="1101"/>
      <c r="J43" s="1101"/>
      <c r="K43" s="1101"/>
      <c r="L43" s="1312" t="s">
        <v>3251</v>
      </c>
      <c r="M43" s="666"/>
      <c r="N43" s="1314"/>
      <c r="O43" s="1313"/>
      <c r="P43" s="1313"/>
      <c r="Q43" s="1314"/>
      <c r="R43" s="1314"/>
      <c r="S43" s="1314"/>
      <c r="T43" s="537"/>
      <c r="U43" s="657"/>
      <c r="V43" s="1315"/>
      <c r="W43" s="1101"/>
      <c r="X43" s="1101"/>
      <c r="Y43" s="1101"/>
      <c r="Z43" s="1101"/>
      <c r="AA43" s="1101"/>
      <c r="AB43" s="1101"/>
      <c r="AC43" s="1101"/>
      <c r="AD43" s="1101"/>
      <c r="AE43" s="1101"/>
      <c r="AF43" s="1101"/>
      <c r="AG43" s="1101"/>
      <c r="AH43" s="1101"/>
      <c r="AI43" s="1101"/>
      <c r="AJ43" s="1101"/>
      <c r="AK43" s="1101"/>
      <c r="AL43" s="1101"/>
      <c r="AM43" s="1101"/>
    </row>
    <row r="44" spans="1:39" s="104" customFormat="1" ht="0.2" customHeight="1">
      <c r="A44" s="1101">
        <v>1</v>
      </c>
      <c r="B44" s="1101"/>
      <c r="C44" s="1101"/>
      <c r="D44" s="1101"/>
      <c r="E44" s="1101"/>
      <c r="F44" s="1101">
        <v>2048</v>
      </c>
      <c r="G44" s="1101" t="b">
        <v>0</v>
      </c>
      <c r="H44" s="1101"/>
      <c r="I44" s="1101"/>
      <c r="J44" s="1101"/>
      <c r="K44" s="1101"/>
      <c r="L44" s="1312" t="s">
        <v>3252</v>
      </c>
      <c r="M44" s="666"/>
      <c r="N44" s="1314"/>
      <c r="O44" s="1313"/>
      <c r="P44" s="1313"/>
      <c r="Q44" s="1314"/>
      <c r="R44" s="1314"/>
      <c r="S44" s="1314"/>
      <c r="T44" s="537"/>
      <c r="U44" s="657"/>
      <c r="V44" s="1315"/>
      <c r="W44" s="1101"/>
      <c r="X44" s="1101"/>
      <c r="Y44" s="1101"/>
      <c r="Z44" s="1101"/>
      <c r="AA44" s="1101"/>
      <c r="AB44" s="1101"/>
      <c r="AC44" s="1101"/>
      <c r="AD44" s="1101"/>
      <c r="AE44" s="1101"/>
      <c r="AF44" s="1101"/>
      <c r="AG44" s="1101"/>
      <c r="AH44" s="1101"/>
      <c r="AI44" s="1101"/>
      <c r="AJ44" s="1101"/>
      <c r="AK44" s="1101"/>
      <c r="AL44" s="1101"/>
      <c r="AM44" s="1101"/>
    </row>
    <row r="45" spans="1:39" s="104" customFormat="1" ht="0.2" customHeight="1">
      <c r="A45" s="1101">
        <v>1</v>
      </c>
      <c r="B45" s="1101"/>
      <c r="C45" s="1101"/>
      <c r="D45" s="1101"/>
      <c r="E45" s="1101"/>
      <c r="F45" s="1101">
        <v>2049</v>
      </c>
      <c r="G45" s="1101" t="b">
        <v>0</v>
      </c>
      <c r="H45" s="1101"/>
      <c r="I45" s="1101"/>
      <c r="J45" s="1101"/>
      <c r="K45" s="1101"/>
      <c r="L45" s="1312" t="s">
        <v>3253</v>
      </c>
      <c r="M45" s="666"/>
      <c r="N45" s="1314"/>
      <c r="O45" s="1313"/>
      <c r="P45" s="1313"/>
      <c r="Q45" s="1314"/>
      <c r="R45" s="1314"/>
      <c r="S45" s="1314"/>
      <c r="T45" s="537"/>
      <c r="U45" s="657"/>
      <c r="V45" s="1315"/>
      <c r="W45" s="1101"/>
      <c r="X45" s="1101"/>
      <c r="Y45" s="1101"/>
      <c r="Z45" s="1101"/>
      <c r="AA45" s="1101"/>
      <c r="AB45" s="1101"/>
      <c r="AC45" s="1101"/>
      <c r="AD45" s="1101"/>
      <c r="AE45" s="1101"/>
      <c r="AF45" s="1101"/>
      <c r="AG45" s="1101"/>
      <c r="AH45" s="1101"/>
      <c r="AI45" s="1101"/>
      <c r="AJ45" s="1101"/>
      <c r="AK45" s="1101"/>
      <c r="AL45" s="1101"/>
      <c r="AM45" s="1101"/>
    </row>
    <row r="46" spans="1:39" s="104" customFormat="1" ht="0.2" customHeight="1">
      <c r="A46" s="1101">
        <v>1</v>
      </c>
      <c r="B46" s="1101"/>
      <c r="C46" s="1101"/>
      <c r="D46" s="1101"/>
      <c r="E46" s="1101"/>
      <c r="F46" s="1101">
        <v>2050</v>
      </c>
      <c r="G46" s="1101" t="b">
        <v>0</v>
      </c>
      <c r="H46" s="1101"/>
      <c r="I46" s="1101"/>
      <c r="J46" s="1101"/>
      <c r="K46" s="1101"/>
      <c r="L46" s="1312" t="s">
        <v>3254</v>
      </c>
      <c r="M46" s="666"/>
      <c r="N46" s="1314"/>
      <c r="O46" s="1313"/>
      <c r="P46" s="1313"/>
      <c r="Q46" s="1314"/>
      <c r="R46" s="1314"/>
      <c r="S46" s="1314"/>
      <c r="T46" s="537"/>
      <c r="U46" s="657"/>
      <c r="V46" s="1315"/>
      <c r="W46" s="1101"/>
      <c r="X46" s="1101"/>
      <c r="Y46" s="1101"/>
      <c r="Z46" s="1101"/>
      <c r="AA46" s="1101"/>
      <c r="AB46" s="1101"/>
      <c r="AC46" s="1101"/>
      <c r="AD46" s="1101"/>
      <c r="AE46" s="1101"/>
      <c r="AF46" s="1101"/>
      <c r="AG46" s="1101"/>
      <c r="AH46" s="1101"/>
      <c r="AI46" s="1101"/>
      <c r="AJ46" s="1101"/>
      <c r="AK46" s="1101"/>
      <c r="AL46" s="1101"/>
      <c r="AM46" s="1101"/>
    </row>
    <row r="47" spans="1:39" s="104" customFormat="1" ht="0.2" customHeight="1">
      <c r="A47" s="1101">
        <v>1</v>
      </c>
      <c r="B47" s="1101"/>
      <c r="C47" s="1101"/>
      <c r="D47" s="1101"/>
      <c r="E47" s="1101"/>
      <c r="F47" s="1101">
        <v>2051</v>
      </c>
      <c r="G47" s="1101" t="b">
        <v>0</v>
      </c>
      <c r="H47" s="1101"/>
      <c r="I47" s="1101"/>
      <c r="J47" s="1101"/>
      <c r="K47" s="1101"/>
      <c r="L47" s="1312" t="s">
        <v>3255</v>
      </c>
      <c r="M47" s="666"/>
      <c r="N47" s="1314"/>
      <c r="O47" s="1313"/>
      <c r="P47" s="1313"/>
      <c r="Q47" s="1314"/>
      <c r="R47" s="1314"/>
      <c r="S47" s="1314"/>
      <c r="T47" s="537"/>
      <c r="U47" s="657"/>
      <c r="V47" s="1315"/>
      <c r="W47" s="1101"/>
      <c r="X47" s="1101"/>
      <c r="Y47" s="1101"/>
      <c r="Z47" s="1101"/>
      <c r="AA47" s="1101"/>
      <c r="AB47" s="1101"/>
      <c r="AC47" s="1101"/>
      <c r="AD47" s="1101"/>
      <c r="AE47" s="1101"/>
      <c r="AF47" s="1101"/>
      <c r="AG47" s="1101"/>
      <c r="AH47" s="1101"/>
      <c r="AI47" s="1101"/>
      <c r="AJ47" s="1101"/>
      <c r="AK47" s="1101"/>
      <c r="AL47" s="1101"/>
      <c r="AM47" s="1101"/>
    </row>
    <row r="48" spans="1:39" s="104" customFormat="1" ht="0.2" customHeight="1">
      <c r="A48" s="1101">
        <v>1</v>
      </c>
      <c r="B48" s="1101"/>
      <c r="C48" s="1101"/>
      <c r="D48" s="1101"/>
      <c r="E48" s="1101"/>
      <c r="F48" s="1101">
        <v>2052</v>
      </c>
      <c r="G48" s="1101" t="b">
        <v>0</v>
      </c>
      <c r="H48" s="1101"/>
      <c r="I48" s="1101"/>
      <c r="J48" s="1101"/>
      <c r="K48" s="1101"/>
      <c r="L48" s="1312" t="s">
        <v>3256</v>
      </c>
      <c r="M48" s="666"/>
      <c r="N48" s="1314"/>
      <c r="O48" s="1313"/>
      <c r="P48" s="1313"/>
      <c r="Q48" s="1314"/>
      <c r="R48" s="1314"/>
      <c r="S48" s="1314"/>
      <c r="T48" s="537"/>
      <c r="U48" s="657"/>
      <c r="V48" s="1315"/>
      <c r="W48" s="1101"/>
      <c r="X48" s="1101"/>
      <c r="Y48" s="1101"/>
      <c r="Z48" s="1101"/>
      <c r="AA48" s="1101"/>
      <c r="AB48" s="1101"/>
      <c r="AC48" s="1101"/>
      <c r="AD48" s="1101"/>
      <c r="AE48" s="1101"/>
      <c r="AF48" s="1101"/>
      <c r="AG48" s="1101"/>
      <c r="AH48" s="1101"/>
      <c r="AI48" s="1101"/>
      <c r="AJ48" s="1101"/>
      <c r="AK48" s="1101"/>
      <c r="AL48" s="1101"/>
      <c r="AM48" s="1101"/>
    </row>
    <row r="49" spans="1:39" s="104" customFormat="1" ht="0.2" customHeight="1">
      <c r="A49" s="1101">
        <v>1</v>
      </c>
      <c r="B49" s="1101"/>
      <c r="C49" s="1101"/>
      <c r="D49" s="1101"/>
      <c r="E49" s="1101"/>
      <c r="F49" s="1101">
        <v>2053</v>
      </c>
      <c r="G49" s="1101" t="b">
        <v>0</v>
      </c>
      <c r="H49" s="1101"/>
      <c r="I49" s="1101"/>
      <c r="J49" s="1101"/>
      <c r="K49" s="1101"/>
      <c r="L49" s="1312" t="s">
        <v>3257</v>
      </c>
      <c r="M49" s="666"/>
      <c r="N49" s="1314"/>
      <c r="O49" s="1313"/>
      <c r="P49" s="1313"/>
      <c r="Q49" s="1314"/>
      <c r="R49" s="1314"/>
      <c r="S49" s="1314"/>
      <c r="T49" s="537"/>
      <c r="U49" s="657"/>
      <c r="V49" s="1315"/>
      <c r="W49" s="1101"/>
      <c r="X49" s="1101"/>
      <c r="Y49" s="1101"/>
      <c r="Z49" s="1101"/>
      <c r="AA49" s="1101"/>
      <c r="AB49" s="1101"/>
      <c r="AC49" s="1101"/>
      <c r="AD49" s="1101"/>
      <c r="AE49" s="1101"/>
      <c r="AF49" s="1101"/>
      <c r="AG49" s="1101"/>
      <c r="AH49" s="1101"/>
      <c r="AI49" s="1101"/>
      <c r="AJ49" s="1101"/>
      <c r="AK49" s="1101"/>
      <c r="AL49" s="1101"/>
      <c r="AM49" s="1101"/>
    </row>
    <row r="50" spans="1:39" s="104" customFormat="1" ht="0.2" customHeight="1">
      <c r="A50" s="1101">
        <v>1</v>
      </c>
      <c r="B50" s="1101"/>
      <c r="C50" s="1101"/>
      <c r="D50" s="1101"/>
      <c r="E50" s="1101"/>
      <c r="F50" s="1101">
        <v>2054</v>
      </c>
      <c r="G50" s="1101" t="b">
        <v>0</v>
      </c>
      <c r="H50" s="1101"/>
      <c r="I50" s="1101"/>
      <c r="J50" s="1101"/>
      <c r="K50" s="1101"/>
      <c r="L50" s="1312" t="s">
        <v>3258</v>
      </c>
      <c r="M50" s="666"/>
      <c r="N50" s="1314"/>
      <c r="O50" s="1313"/>
      <c r="P50" s="1313"/>
      <c r="Q50" s="1314"/>
      <c r="R50" s="1314"/>
      <c r="S50" s="1314"/>
      <c r="T50" s="537"/>
      <c r="U50" s="657"/>
      <c r="V50" s="1315"/>
      <c r="W50" s="1101"/>
      <c r="X50" s="1101"/>
      <c r="Y50" s="1101"/>
      <c r="Z50" s="1101"/>
      <c r="AA50" s="1101"/>
      <c r="AB50" s="1101"/>
      <c r="AC50" s="1101"/>
      <c r="AD50" s="1101"/>
      <c r="AE50" s="1101"/>
      <c r="AF50" s="1101"/>
      <c r="AG50" s="1101"/>
      <c r="AH50" s="1101"/>
      <c r="AI50" s="1101"/>
      <c r="AJ50" s="1101"/>
      <c r="AK50" s="1101"/>
      <c r="AL50" s="1101"/>
      <c r="AM50" s="1101"/>
    </row>
    <row r="51" spans="1:39" s="104" customFormat="1" ht="0.2" customHeight="1">
      <c r="A51" s="1101">
        <v>1</v>
      </c>
      <c r="B51" s="1101"/>
      <c r="C51" s="1101"/>
      <c r="D51" s="1101"/>
      <c r="E51" s="1101"/>
      <c r="F51" s="1101">
        <v>2055</v>
      </c>
      <c r="G51" s="1101" t="b">
        <v>0</v>
      </c>
      <c r="H51" s="1101"/>
      <c r="I51" s="1101"/>
      <c r="J51" s="1101"/>
      <c r="K51" s="1101"/>
      <c r="L51" s="1312" t="s">
        <v>3259</v>
      </c>
      <c r="M51" s="666"/>
      <c r="N51" s="1314"/>
      <c r="O51" s="1313"/>
      <c r="P51" s="1313"/>
      <c r="Q51" s="1314"/>
      <c r="R51" s="1314"/>
      <c r="S51" s="1314"/>
      <c r="T51" s="537"/>
      <c r="U51" s="657"/>
      <c r="V51" s="1315"/>
      <c r="W51" s="1101"/>
      <c r="X51" s="1101"/>
      <c r="Y51" s="1101"/>
      <c r="Z51" s="1101"/>
      <c r="AA51" s="1101"/>
      <c r="AB51" s="1101"/>
      <c r="AC51" s="1101"/>
      <c r="AD51" s="1101"/>
      <c r="AE51" s="1101"/>
      <c r="AF51" s="1101"/>
      <c r="AG51" s="1101"/>
      <c r="AH51" s="1101"/>
      <c r="AI51" s="1101"/>
      <c r="AJ51" s="1101"/>
      <c r="AK51" s="1101"/>
      <c r="AL51" s="1101"/>
      <c r="AM51" s="1101"/>
    </row>
    <row r="52" spans="1:39" s="104" customFormat="1" ht="0.2" customHeight="1">
      <c r="A52" s="1101">
        <v>1</v>
      </c>
      <c r="B52" s="1101"/>
      <c r="C52" s="1101"/>
      <c r="D52" s="1101"/>
      <c r="E52" s="1101"/>
      <c r="F52" s="1101">
        <v>2056</v>
      </c>
      <c r="G52" s="1101" t="b">
        <v>0</v>
      </c>
      <c r="H52" s="1101"/>
      <c r="I52" s="1101"/>
      <c r="J52" s="1101"/>
      <c r="K52" s="1101"/>
      <c r="L52" s="1312" t="s">
        <v>3260</v>
      </c>
      <c r="M52" s="666"/>
      <c r="N52" s="1314"/>
      <c r="O52" s="1313"/>
      <c r="P52" s="1313"/>
      <c r="Q52" s="1314"/>
      <c r="R52" s="1314"/>
      <c r="S52" s="1314"/>
      <c r="T52" s="537"/>
      <c r="U52" s="657"/>
      <c r="V52" s="1315"/>
      <c r="W52" s="1101"/>
      <c r="X52" s="1101"/>
      <c r="Y52" s="1101"/>
      <c r="Z52" s="1101"/>
      <c r="AA52" s="1101"/>
      <c r="AB52" s="1101"/>
      <c r="AC52" s="1101"/>
      <c r="AD52" s="1101"/>
      <c r="AE52" s="1101"/>
      <c r="AF52" s="1101"/>
      <c r="AG52" s="1101"/>
      <c r="AH52" s="1101"/>
      <c r="AI52" s="1101"/>
      <c r="AJ52" s="1101"/>
      <c r="AK52" s="1101"/>
      <c r="AL52" s="1101"/>
      <c r="AM52" s="1101"/>
    </row>
    <row r="53" spans="1:39" s="104" customFormat="1" ht="0.2" customHeight="1">
      <c r="A53" s="1101">
        <v>1</v>
      </c>
      <c r="B53" s="1101"/>
      <c r="C53" s="1101"/>
      <c r="D53" s="1101"/>
      <c r="E53" s="1101"/>
      <c r="F53" s="1101">
        <v>2057</v>
      </c>
      <c r="G53" s="1101" t="b">
        <v>0</v>
      </c>
      <c r="H53" s="1101"/>
      <c r="I53" s="1101"/>
      <c r="J53" s="1101"/>
      <c r="K53" s="1101"/>
      <c r="L53" s="1312" t="s">
        <v>3261</v>
      </c>
      <c r="M53" s="666"/>
      <c r="N53" s="1314"/>
      <c r="O53" s="1313"/>
      <c r="P53" s="1313"/>
      <c r="Q53" s="1314"/>
      <c r="R53" s="1314"/>
      <c r="S53" s="1314"/>
      <c r="T53" s="537"/>
      <c r="U53" s="657"/>
      <c r="V53" s="1315"/>
      <c r="W53" s="1101"/>
      <c r="X53" s="1101"/>
      <c r="Y53" s="1101"/>
      <c r="Z53" s="1101"/>
      <c r="AA53" s="1101"/>
      <c r="AB53" s="1101"/>
      <c r="AC53" s="1101"/>
      <c r="AD53" s="1101"/>
      <c r="AE53" s="1101"/>
      <c r="AF53" s="1101"/>
      <c r="AG53" s="1101"/>
      <c r="AH53" s="1101"/>
      <c r="AI53" s="1101"/>
      <c r="AJ53" s="1101"/>
      <c r="AK53" s="1101"/>
      <c r="AL53" s="1101"/>
      <c r="AM53" s="1101"/>
    </row>
    <row r="54" spans="1:39" s="104" customFormat="1" ht="0.2" customHeight="1">
      <c r="A54" s="1101">
        <v>1</v>
      </c>
      <c r="B54" s="1101"/>
      <c r="C54" s="1101"/>
      <c r="D54" s="1101"/>
      <c r="E54" s="1101"/>
      <c r="F54" s="1101">
        <v>2058</v>
      </c>
      <c r="G54" s="1101" t="b">
        <v>0</v>
      </c>
      <c r="H54" s="1101"/>
      <c r="I54" s="1101"/>
      <c r="J54" s="1101"/>
      <c r="K54" s="1101"/>
      <c r="L54" s="1312" t="s">
        <v>3262</v>
      </c>
      <c r="M54" s="666"/>
      <c r="N54" s="1314"/>
      <c r="O54" s="1313"/>
      <c r="P54" s="1313"/>
      <c r="Q54" s="1314"/>
      <c r="R54" s="1314"/>
      <c r="S54" s="1314"/>
      <c r="T54" s="537"/>
      <c r="U54" s="657"/>
      <c r="V54" s="1315"/>
      <c r="W54" s="1101"/>
      <c r="X54" s="1101"/>
      <c r="Y54" s="1101"/>
      <c r="Z54" s="1101"/>
      <c r="AA54" s="1101"/>
      <c r="AB54" s="1101"/>
      <c r="AC54" s="1101"/>
      <c r="AD54" s="1101"/>
      <c r="AE54" s="1101"/>
      <c r="AF54" s="1101"/>
      <c r="AG54" s="1101"/>
      <c r="AH54" s="1101"/>
      <c r="AI54" s="1101"/>
      <c r="AJ54" s="1101"/>
      <c r="AK54" s="1101"/>
      <c r="AL54" s="1101"/>
      <c r="AM54" s="1101"/>
    </row>
    <row r="55" spans="1:39" s="104" customFormat="1" ht="0.2" customHeight="1">
      <c r="A55" s="1101">
        <v>1</v>
      </c>
      <c r="B55" s="1101"/>
      <c r="C55" s="1101"/>
      <c r="D55" s="1101"/>
      <c r="E55" s="1101"/>
      <c r="F55" s="1101">
        <v>2059</v>
      </c>
      <c r="G55" s="1101" t="b">
        <v>0</v>
      </c>
      <c r="H55" s="1101"/>
      <c r="I55" s="1101"/>
      <c r="J55" s="1101"/>
      <c r="K55" s="1101"/>
      <c r="L55" s="1312" t="s">
        <v>3263</v>
      </c>
      <c r="M55" s="666"/>
      <c r="N55" s="1314"/>
      <c r="O55" s="1313"/>
      <c r="P55" s="1313"/>
      <c r="Q55" s="1314"/>
      <c r="R55" s="1314"/>
      <c r="S55" s="1314"/>
      <c r="T55" s="537"/>
      <c r="U55" s="657"/>
      <c r="V55" s="1315"/>
      <c r="W55" s="1101"/>
      <c r="X55" s="1101"/>
      <c r="Y55" s="1101"/>
      <c r="Z55" s="1101"/>
      <c r="AA55" s="1101"/>
      <c r="AB55" s="1101"/>
      <c r="AC55" s="1101"/>
      <c r="AD55" s="1101"/>
      <c r="AE55" s="1101"/>
      <c r="AF55" s="1101"/>
      <c r="AG55" s="1101"/>
      <c r="AH55" s="1101"/>
      <c r="AI55" s="1101"/>
      <c r="AJ55" s="1101"/>
      <c r="AK55" s="1101"/>
      <c r="AL55" s="1101"/>
      <c r="AM55" s="1101"/>
    </row>
    <row r="56" spans="1:39" s="104" customFormat="1" ht="0.2" customHeight="1">
      <c r="A56" s="1101">
        <v>1</v>
      </c>
      <c r="B56" s="1101"/>
      <c r="C56" s="1101"/>
      <c r="D56" s="1101"/>
      <c r="E56" s="1101"/>
      <c r="F56" s="1101">
        <v>2060</v>
      </c>
      <c r="G56" s="1101" t="b">
        <v>0</v>
      </c>
      <c r="H56" s="1101"/>
      <c r="I56" s="1101"/>
      <c r="J56" s="1101"/>
      <c r="K56" s="1101"/>
      <c r="L56" s="1312" t="s">
        <v>3264</v>
      </c>
      <c r="M56" s="666"/>
      <c r="N56" s="1314"/>
      <c r="O56" s="1313"/>
      <c r="P56" s="1313"/>
      <c r="Q56" s="1314"/>
      <c r="R56" s="1314"/>
      <c r="S56" s="1314"/>
      <c r="T56" s="537"/>
      <c r="U56" s="657"/>
      <c r="V56" s="1315"/>
      <c r="W56" s="1101"/>
      <c r="X56" s="1101"/>
      <c r="Y56" s="1101"/>
      <c r="Z56" s="1101"/>
      <c r="AA56" s="1101"/>
      <c r="AB56" s="1101"/>
      <c r="AC56" s="1101"/>
      <c r="AD56" s="1101"/>
      <c r="AE56" s="1101"/>
      <c r="AF56" s="1101"/>
      <c r="AG56" s="1101"/>
      <c r="AH56" s="1101"/>
      <c r="AI56" s="1101"/>
      <c r="AJ56" s="1101"/>
      <c r="AK56" s="1101"/>
      <c r="AL56" s="1101"/>
      <c r="AM56" s="1101"/>
    </row>
    <row r="57" spans="1:39" s="104" customFormat="1" ht="0.2" customHeight="1">
      <c r="A57" s="1101">
        <v>1</v>
      </c>
      <c r="B57" s="1101"/>
      <c r="C57" s="1101"/>
      <c r="D57" s="1101"/>
      <c r="E57" s="1101"/>
      <c r="F57" s="1101">
        <v>2061</v>
      </c>
      <c r="G57" s="1101" t="b">
        <v>0</v>
      </c>
      <c r="H57" s="1101"/>
      <c r="I57" s="1101"/>
      <c r="J57" s="1101"/>
      <c r="K57" s="1101"/>
      <c r="L57" s="1312" t="s">
        <v>3265</v>
      </c>
      <c r="M57" s="666"/>
      <c r="N57" s="1314"/>
      <c r="O57" s="1313"/>
      <c r="P57" s="1313"/>
      <c r="Q57" s="1314"/>
      <c r="R57" s="1314"/>
      <c r="S57" s="1314"/>
      <c r="T57" s="537"/>
      <c r="U57" s="657"/>
      <c r="V57" s="1315"/>
      <c r="W57" s="1101"/>
      <c r="X57" s="1101"/>
      <c r="Y57" s="1101"/>
      <c r="Z57" s="1101"/>
      <c r="AA57" s="1101"/>
      <c r="AB57" s="1101"/>
      <c r="AC57" s="1101"/>
      <c r="AD57" s="1101"/>
      <c r="AE57" s="1101"/>
      <c r="AF57" s="1101"/>
      <c r="AG57" s="1101"/>
      <c r="AH57" s="1101"/>
      <c r="AI57" s="1101"/>
      <c r="AJ57" s="1101"/>
      <c r="AK57" s="1101"/>
      <c r="AL57" s="1101"/>
      <c r="AM57" s="1101"/>
    </row>
    <row r="58" spans="1:39" s="104" customFormat="1" ht="0.2" customHeight="1">
      <c r="A58" s="1101">
        <v>1</v>
      </c>
      <c r="B58" s="1101"/>
      <c r="C58" s="1101"/>
      <c r="D58" s="1101"/>
      <c r="E58" s="1101"/>
      <c r="F58" s="1101">
        <v>2062</v>
      </c>
      <c r="G58" s="1101" t="b">
        <v>0</v>
      </c>
      <c r="H58" s="1101"/>
      <c r="I58" s="1101"/>
      <c r="J58" s="1101"/>
      <c r="K58" s="1101"/>
      <c r="L58" s="1312" t="s">
        <v>3266</v>
      </c>
      <c r="M58" s="666"/>
      <c r="N58" s="1314"/>
      <c r="O58" s="1313"/>
      <c r="P58" s="1313"/>
      <c r="Q58" s="1314"/>
      <c r="R58" s="1314"/>
      <c r="S58" s="1314"/>
      <c r="T58" s="537"/>
      <c r="U58" s="657"/>
      <c r="V58" s="1315"/>
      <c r="W58" s="1101"/>
      <c r="X58" s="1101"/>
      <c r="Y58" s="1101"/>
      <c r="Z58" s="1101"/>
      <c r="AA58" s="1101"/>
      <c r="AB58" s="1101"/>
      <c r="AC58" s="1101"/>
      <c r="AD58" s="1101"/>
      <c r="AE58" s="1101"/>
      <c r="AF58" s="1101"/>
      <c r="AG58" s="1101"/>
      <c r="AH58" s="1101"/>
      <c r="AI58" s="1101"/>
      <c r="AJ58" s="1101"/>
      <c r="AK58" s="1101"/>
      <c r="AL58" s="1101"/>
      <c r="AM58" s="1101"/>
    </row>
    <row r="59" spans="1:39" s="104" customFormat="1" ht="0.2" customHeight="1">
      <c r="A59" s="1101">
        <v>1</v>
      </c>
      <c r="B59" s="1101"/>
      <c r="C59" s="1101"/>
      <c r="D59" s="1101"/>
      <c r="E59" s="1101"/>
      <c r="F59" s="1101">
        <v>2063</v>
      </c>
      <c r="G59" s="1101" t="b">
        <v>0</v>
      </c>
      <c r="H59" s="1101"/>
      <c r="I59" s="1101"/>
      <c r="J59" s="1101"/>
      <c r="K59" s="1101"/>
      <c r="L59" s="1312" t="s">
        <v>3267</v>
      </c>
      <c r="M59" s="666"/>
      <c r="N59" s="1314"/>
      <c r="O59" s="1313"/>
      <c r="P59" s="1313"/>
      <c r="Q59" s="1314"/>
      <c r="R59" s="1314"/>
      <c r="S59" s="1314"/>
      <c r="T59" s="537"/>
      <c r="U59" s="657"/>
      <c r="V59" s="1315"/>
      <c r="W59" s="1101"/>
      <c r="X59" s="1101"/>
      <c r="Y59" s="1101"/>
      <c r="Z59" s="1101"/>
      <c r="AA59" s="1101"/>
      <c r="AB59" s="1101"/>
      <c r="AC59" s="1101"/>
      <c r="AD59" s="1101"/>
      <c r="AE59" s="1101"/>
      <c r="AF59" s="1101"/>
      <c r="AG59" s="1101"/>
      <c r="AH59" s="1101"/>
      <c r="AI59" s="1101"/>
      <c r="AJ59" s="1101"/>
      <c r="AK59" s="1101"/>
      <c r="AL59" s="1101"/>
      <c r="AM59" s="1101"/>
    </row>
    <row r="60" spans="1:39" s="104" customFormat="1" ht="0.2" customHeight="1">
      <c r="A60" s="1101">
        <v>1</v>
      </c>
      <c r="B60" s="1101"/>
      <c r="C60" s="1101"/>
      <c r="D60" s="1101"/>
      <c r="E60" s="1101"/>
      <c r="F60" s="1101">
        <v>2064</v>
      </c>
      <c r="G60" s="1101" t="b">
        <v>0</v>
      </c>
      <c r="H60" s="1101"/>
      <c r="I60" s="1101"/>
      <c r="J60" s="1101"/>
      <c r="K60" s="1101"/>
      <c r="L60" s="1312" t="s">
        <v>3268</v>
      </c>
      <c r="M60" s="666"/>
      <c r="N60" s="1314"/>
      <c r="O60" s="1313"/>
      <c r="P60" s="1313"/>
      <c r="Q60" s="1314"/>
      <c r="R60" s="1314"/>
      <c r="S60" s="1314"/>
      <c r="T60" s="537"/>
      <c r="U60" s="657"/>
      <c r="V60" s="1315"/>
      <c r="W60" s="1101"/>
      <c r="X60" s="1101"/>
      <c r="Y60" s="1101"/>
      <c r="Z60" s="1101"/>
      <c r="AA60" s="1101"/>
      <c r="AB60" s="1101"/>
      <c r="AC60" s="1101"/>
      <c r="AD60" s="1101"/>
      <c r="AE60" s="1101"/>
      <c r="AF60" s="1101"/>
      <c r="AG60" s="1101"/>
      <c r="AH60" s="1101"/>
      <c r="AI60" s="1101"/>
      <c r="AJ60" s="1101"/>
      <c r="AK60" s="1101"/>
      <c r="AL60" s="1101"/>
      <c r="AM60" s="1101"/>
    </row>
    <row r="61" spans="1:39" s="104" customFormat="1" ht="0.2" customHeight="1">
      <c r="A61" s="1101">
        <v>1</v>
      </c>
      <c r="B61" s="1101"/>
      <c r="C61" s="1101"/>
      <c r="D61" s="1101"/>
      <c r="E61" s="1101"/>
      <c r="F61" s="1101">
        <v>2065</v>
      </c>
      <c r="G61" s="1101" t="b">
        <v>0</v>
      </c>
      <c r="H61" s="1101"/>
      <c r="I61" s="1101"/>
      <c r="J61" s="1101"/>
      <c r="K61" s="1101"/>
      <c r="L61" s="1312" t="s">
        <v>3269</v>
      </c>
      <c r="M61" s="666"/>
      <c r="N61" s="1314"/>
      <c r="O61" s="1313"/>
      <c r="P61" s="1313"/>
      <c r="Q61" s="1314"/>
      <c r="R61" s="1314"/>
      <c r="S61" s="1314"/>
      <c r="T61" s="537"/>
      <c r="U61" s="657"/>
      <c r="V61" s="1315"/>
      <c r="W61" s="1101"/>
      <c r="X61" s="1101"/>
      <c r="Y61" s="1101"/>
      <c r="Z61" s="1101"/>
      <c r="AA61" s="1101"/>
      <c r="AB61" s="1101"/>
      <c r="AC61" s="1101"/>
      <c r="AD61" s="1101"/>
      <c r="AE61" s="1101"/>
      <c r="AF61" s="1101"/>
      <c r="AG61" s="1101"/>
      <c r="AH61" s="1101"/>
      <c r="AI61" s="1101"/>
      <c r="AJ61" s="1101"/>
      <c r="AK61" s="1101"/>
      <c r="AL61" s="1101"/>
      <c r="AM61" s="1101"/>
    </row>
    <row r="62" spans="1:39" s="104" customFormat="1" ht="0.2" customHeight="1">
      <c r="A62" s="1101">
        <v>1</v>
      </c>
      <c r="B62" s="1101"/>
      <c r="C62" s="1101"/>
      <c r="D62" s="1101"/>
      <c r="E62" s="1101"/>
      <c r="F62" s="1101">
        <v>2066</v>
      </c>
      <c r="G62" s="1101" t="b">
        <v>0</v>
      </c>
      <c r="H62" s="1101"/>
      <c r="I62" s="1101"/>
      <c r="J62" s="1101"/>
      <c r="K62" s="1101"/>
      <c r="L62" s="1312" t="s">
        <v>3270</v>
      </c>
      <c r="M62" s="666"/>
      <c r="N62" s="1314"/>
      <c r="O62" s="1313"/>
      <c r="P62" s="1313"/>
      <c r="Q62" s="1314"/>
      <c r="R62" s="1314"/>
      <c r="S62" s="1314"/>
      <c r="T62" s="537"/>
      <c r="U62" s="657"/>
      <c r="V62" s="1315"/>
      <c r="W62" s="1101"/>
      <c r="X62" s="1101"/>
      <c r="Y62" s="1101"/>
      <c r="Z62" s="1101"/>
      <c r="AA62" s="1101"/>
      <c r="AB62" s="1101"/>
      <c r="AC62" s="1101"/>
      <c r="AD62" s="1101"/>
      <c r="AE62" s="1101"/>
      <c r="AF62" s="1101"/>
      <c r="AG62" s="1101"/>
      <c r="AH62" s="1101"/>
      <c r="AI62" s="1101"/>
      <c r="AJ62" s="1101"/>
      <c r="AK62" s="1101"/>
      <c r="AL62" s="1101"/>
      <c r="AM62" s="1101"/>
    </row>
    <row r="63" spans="1:39" s="104" customFormat="1" ht="0.2" customHeight="1">
      <c r="A63" s="1101">
        <v>1</v>
      </c>
      <c r="B63" s="1101"/>
      <c r="C63" s="1101"/>
      <c r="D63" s="1101"/>
      <c r="E63" s="1101"/>
      <c r="F63" s="1101">
        <v>2067</v>
      </c>
      <c r="G63" s="1101" t="b">
        <v>0</v>
      </c>
      <c r="H63" s="1101"/>
      <c r="I63" s="1101"/>
      <c r="J63" s="1101"/>
      <c r="K63" s="1101"/>
      <c r="L63" s="1312" t="s">
        <v>3271</v>
      </c>
      <c r="M63" s="666"/>
      <c r="N63" s="1314"/>
      <c r="O63" s="1313"/>
      <c r="P63" s="1313"/>
      <c r="Q63" s="1314"/>
      <c r="R63" s="1314"/>
      <c r="S63" s="1314"/>
      <c r="T63" s="537"/>
      <c r="U63" s="657"/>
      <c r="V63" s="1315"/>
      <c r="W63" s="1101"/>
      <c r="X63" s="1101"/>
      <c r="Y63" s="1101"/>
      <c r="Z63" s="1101"/>
      <c r="AA63" s="1101"/>
      <c r="AB63" s="1101"/>
      <c r="AC63" s="1101"/>
      <c r="AD63" s="1101"/>
      <c r="AE63" s="1101"/>
      <c r="AF63" s="1101"/>
      <c r="AG63" s="1101"/>
      <c r="AH63" s="1101"/>
      <c r="AI63" s="1101"/>
      <c r="AJ63" s="1101"/>
      <c r="AK63" s="1101"/>
      <c r="AL63" s="1101"/>
      <c r="AM63" s="1101"/>
    </row>
    <row r="64" spans="1:39" s="104" customFormat="1" ht="0.2" customHeight="1">
      <c r="A64" s="1101">
        <v>1</v>
      </c>
      <c r="B64" s="1101"/>
      <c r="C64" s="1101"/>
      <c r="D64" s="1101"/>
      <c r="E64" s="1101"/>
      <c r="F64" s="1101">
        <v>2068</v>
      </c>
      <c r="G64" s="1101" t="b">
        <v>0</v>
      </c>
      <c r="H64" s="1101"/>
      <c r="I64" s="1101"/>
      <c r="J64" s="1101"/>
      <c r="K64" s="1101"/>
      <c r="L64" s="1312" t="s">
        <v>3272</v>
      </c>
      <c r="M64" s="666"/>
      <c r="N64" s="1314"/>
      <c r="O64" s="1313"/>
      <c r="P64" s="1313"/>
      <c r="Q64" s="1314"/>
      <c r="R64" s="1314"/>
      <c r="S64" s="1314"/>
      <c r="T64" s="537"/>
      <c r="U64" s="657"/>
      <c r="V64" s="1315"/>
      <c r="W64" s="1101"/>
      <c r="X64" s="1101"/>
      <c r="Y64" s="1101"/>
      <c r="Z64" s="1101"/>
      <c r="AA64" s="1101"/>
      <c r="AB64" s="1101"/>
      <c r="AC64" s="1101"/>
      <c r="AD64" s="1101"/>
      <c r="AE64" s="1101"/>
      <c r="AF64" s="1101"/>
      <c r="AG64" s="1101"/>
      <c r="AH64" s="1101"/>
      <c r="AI64" s="1101"/>
      <c r="AJ64" s="1101"/>
      <c r="AK64" s="1101"/>
      <c r="AL64" s="1101"/>
      <c r="AM64" s="1101"/>
    </row>
    <row r="65" spans="1:39" s="104" customFormat="1" ht="0.2" customHeight="1">
      <c r="A65" s="1101">
        <v>1</v>
      </c>
      <c r="B65" s="1101"/>
      <c r="C65" s="1101"/>
      <c r="D65" s="1101"/>
      <c r="E65" s="1101"/>
      <c r="F65" s="1101">
        <v>2069</v>
      </c>
      <c r="G65" s="1101" t="b">
        <v>0</v>
      </c>
      <c r="H65" s="1101"/>
      <c r="I65" s="1101"/>
      <c r="J65" s="1101"/>
      <c r="K65" s="1101"/>
      <c r="L65" s="1312" t="s">
        <v>3273</v>
      </c>
      <c r="M65" s="666"/>
      <c r="N65" s="1314"/>
      <c r="O65" s="1313"/>
      <c r="P65" s="1313"/>
      <c r="Q65" s="1314"/>
      <c r="R65" s="1314"/>
      <c r="S65" s="1314"/>
      <c r="T65" s="537"/>
      <c r="U65" s="657"/>
      <c r="V65" s="1315"/>
      <c r="W65" s="1101"/>
      <c r="X65" s="1101"/>
      <c r="Y65" s="1101"/>
      <c r="Z65" s="1101"/>
      <c r="AA65" s="1101"/>
      <c r="AB65" s="1101"/>
      <c r="AC65" s="1101"/>
      <c r="AD65" s="1101"/>
      <c r="AE65" s="1101"/>
      <c r="AF65" s="1101"/>
      <c r="AG65" s="1101"/>
      <c r="AH65" s="1101"/>
      <c r="AI65" s="1101"/>
      <c r="AJ65" s="1101"/>
      <c r="AK65" s="1101"/>
      <c r="AL65" s="1101"/>
      <c r="AM65" s="1101"/>
    </row>
    <row r="66" spans="1:39" s="104" customFormat="1" ht="0.2" customHeight="1">
      <c r="A66" s="1101">
        <v>1</v>
      </c>
      <c r="B66" s="1101"/>
      <c r="C66" s="1101"/>
      <c r="D66" s="1101"/>
      <c r="E66" s="1101"/>
      <c r="F66" s="1101">
        <v>2070</v>
      </c>
      <c r="G66" s="1101" t="b">
        <v>0</v>
      </c>
      <c r="H66" s="1101"/>
      <c r="I66" s="1101"/>
      <c r="J66" s="1101"/>
      <c r="K66" s="1101"/>
      <c r="L66" s="1312" t="s">
        <v>3274</v>
      </c>
      <c r="M66" s="666"/>
      <c r="N66" s="1314"/>
      <c r="O66" s="1313"/>
      <c r="P66" s="1313"/>
      <c r="Q66" s="1314"/>
      <c r="R66" s="1314"/>
      <c r="S66" s="1314"/>
      <c r="T66" s="537"/>
      <c r="U66" s="657"/>
      <c r="V66" s="1315"/>
      <c r="W66" s="1101"/>
      <c r="X66" s="1101"/>
      <c r="Y66" s="1101"/>
      <c r="Z66" s="1101"/>
      <c r="AA66" s="1101"/>
      <c r="AB66" s="1101"/>
      <c r="AC66" s="1101"/>
      <c r="AD66" s="1101"/>
      <c r="AE66" s="1101"/>
      <c r="AF66" s="1101"/>
      <c r="AG66" s="1101"/>
      <c r="AH66" s="1101"/>
      <c r="AI66" s="1101"/>
      <c r="AJ66" s="1101"/>
      <c r="AK66" s="1101"/>
      <c r="AL66" s="1101"/>
      <c r="AM66" s="1101"/>
    </row>
    <row r="67" spans="1:39" s="104" customFormat="1" ht="0.2" customHeight="1">
      <c r="A67" s="1101">
        <v>1</v>
      </c>
      <c r="B67" s="1101"/>
      <c r="C67" s="1101"/>
      <c r="D67" s="1101"/>
      <c r="E67" s="1101"/>
      <c r="F67" s="1101">
        <v>2071</v>
      </c>
      <c r="G67" s="1101" t="b">
        <v>0</v>
      </c>
      <c r="H67" s="1101"/>
      <c r="I67" s="1101"/>
      <c r="J67" s="1101"/>
      <c r="K67" s="1101"/>
      <c r="L67" s="1312" t="s">
        <v>3275</v>
      </c>
      <c r="M67" s="666"/>
      <c r="N67" s="1314"/>
      <c r="O67" s="1313"/>
      <c r="P67" s="1313"/>
      <c r="Q67" s="1314"/>
      <c r="R67" s="1314"/>
      <c r="S67" s="1314"/>
      <c r="T67" s="537"/>
      <c r="U67" s="657"/>
      <c r="V67" s="1315"/>
      <c r="W67" s="1101"/>
      <c r="X67" s="1101"/>
      <c r="Y67" s="1101"/>
      <c r="Z67" s="1101"/>
      <c r="AA67" s="1101"/>
      <c r="AB67" s="1101"/>
      <c r="AC67" s="1101"/>
      <c r="AD67" s="1101"/>
      <c r="AE67" s="1101"/>
      <c r="AF67" s="1101"/>
      <c r="AG67" s="1101"/>
      <c r="AH67" s="1101"/>
      <c r="AI67" s="1101"/>
      <c r="AJ67" s="1101"/>
      <c r="AK67" s="1101"/>
      <c r="AL67" s="1101"/>
      <c r="AM67" s="1101"/>
    </row>
    <row r="68" spans="1:39" s="104" customFormat="1" ht="0.2" customHeight="1">
      <c r="A68" s="1101">
        <v>1</v>
      </c>
      <c r="B68" s="1101"/>
      <c r="C68" s="1101"/>
      <c r="D68" s="1101"/>
      <c r="E68" s="1101"/>
      <c r="F68" s="1101">
        <v>2072</v>
      </c>
      <c r="G68" s="1101" t="b">
        <v>0</v>
      </c>
      <c r="H68" s="1101"/>
      <c r="I68" s="1101"/>
      <c r="J68" s="1101"/>
      <c r="K68" s="1101"/>
      <c r="L68" s="1312" t="s">
        <v>3276</v>
      </c>
      <c r="M68" s="666"/>
      <c r="N68" s="1314"/>
      <c r="O68" s="1313"/>
      <c r="P68" s="1313"/>
      <c r="Q68" s="1314"/>
      <c r="R68" s="1314"/>
      <c r="S68" s="1314"/>
      <c r="T68" s="537"/>
      <c r="U68" s="657"/>
      <c r="V68" s="1315"/>
      <c r="W68" s="1101"/>
      <c r="X68" s="1101"/>
      <c r="Y68" s="1101"/>
      <c r="Z68" s="1101"/>
      <c r="AA68" s="1101"/>
      <c r="AB68" s="1101"/>
      <c r="AC68" s="1101"/>
      <c r="AD68" s="1101"/>
      <c r="AE68" s="1101"/>
      <c r="AF68" s="1101"/>
      <c r="AG68" s="1101"/>
      <c r="AH68" s="1101"/>
      <c r="AI68" s="1101"/>
      <c r="AJ68" s="1101"/>
      <c r="AK68" s="1101"/>
      <c r="AL68" s="1101"/>
      <c r="AM68" s="1101"/>
    </row>
    <row r="69" spans="1:39" s="104" customFormat="1" ht="0.2" customHeight="1">
      <c r="A69" s="1101">
        <v>1</v>
      </c>
      <c r="B69" s="1101"/>
      <c r="C69" s="1101"/>
      <c r="D69" s="1101"/>
      <c r="E69" s="1101"/>
      <c r="F69" s="1101">
        <v>2073</v>
      </c>
      <c r="G69" s="1101" t="b">
        <v>0</v>
      </c>
      <c r="H69" s="1101"/>
      <c r="I69" s="1101"/>
      <c r="J69" s="1101"/>
      <c r="K69" s="1101"/>
      <c r="L69" s="1312" t="s">
        <v>3277</v>
      </c>
      <c r="M69" s="666"/>
      <c r="N69" s="1314"/>
      <c r="O69" s="1313"/>
      <c r="P69" s="1313"/>
      <c r="Q69" s="1314"/>
      <c r="R69" s="1314"/>
      <c r="S69" s="1314"/>
      <c r="T69" s="537"/>
      <c r="U69" s="657"/>
      <c r="V69" s="1315"/>
      <c r="W69" s="1101"/>
      <c r="X69" s="1101"/>
      <c r="Y69" s="1101"/>
      <c r="Z69" s="1101"/>
      <c r="AA69" s="1101"/>
      <c r="AB69" s="1101"/>
      <c r="AC69" s="1101"/>
      <c r="AD69" s="1101"/>
      <c r="AE69" s="1101"/>
      <c r="AF69" s="1101"/>
      <c r="AG69" s="1101"/>
      <c r="AH69" s="1101"/>
      <c r="AI69" s="1101"/>
      <c r="AJ69" s="1101"/>
      <c r="AK69" s="1101"/>
      <c r="AL69" s="1101"/>
      <c r="AM69" s="1101"/>
    </row>
    <row r="70" spans="1:39">
      <c r="A70" s="1183"/>
      <c r="B70" s="1183"/>
      <c r="C70" s="1183"/>
      <c r="D70" s="1183"/>
      <c r="E70" s="1183"/>
      <c r="F70" s="1183"/>
      <c r="G70" s="1183"/>
      <c r="H70" s="1183"/>
      <c r="I70" s="1183"/>
      <c r="J70" s="1183"/>
      <c r="K70" s="1183"/>
      <c r="L70" s="1259"/>
      <c r="M70" s="1183"/>
      <c r="N70" s="1183"/>
      <c r="O70" s="1183"/>
      <c r="P70" s="1183"/>
      <c r="Q70" s="1183"/>
      <c r="R70" s="1183"/>
      <c r="S70" s="1183"/>
      <c r="T70" s="1183"/>
      <c r="U70" s="1183"/>
      <c r="V70" s="1183"/>
      <c r="W70" s="1183"/>
      <c r="X70" s="1183"/>
      <c r="Y70" s="1183"/>
      <c r="Z70" s="1183"/>
      <c r="AA70" s="1183"/>
      <c r="AB70" s="1183"/>
      <c r="AC70" s="1183"/>
      <c r="AD70" s="1183"/>
      <c r="AE70" s="1183"/>
      <c r="AF70" s="1183"/>
      <c r="AG70" s="1183"/>
      <c r="AH70" s="1183"/>
      <c r="AI70" s="1183"/>
      <c r="AJ70" s="1183"/>
      <c r="AK70" s="1183"/>
      <c r="AL70" s="1183"/>
      <c r="AM70" s="1183"/>
    </row>
    <row r="71" spans="1:39" ht="15" customHeight="1">
      <c r="A71" s="1183"/>
      <c r="B71" s="1183"/>
      <c r="C71" s="1183"/>
      <c r="D71" s="1183"/>
      <c r="E71" s="1183"/>
      <c r="F71" s="1183"/>
      <c r="G71" s="1183"/>
      <c r="H71" s="1183"/>
      <c r="I71" s="1183"/>
      <c r="J71" s="1183"/>
      <c r="K71" s="1183"/>
      <c r="L71" s="1316" t="s">
        <v>1425</v>
      </c>
      <c r="M71" s="1316"/>
      <c r="N71" s="1316"/>
      <c r="O71" s="1316"/>
      <c r="P71" s="1316"/>
      <c r="Q71" s="1316"/>
      <c r="R71" s="1316"/>
      <c r="S71" s="1316"/>
      <c r="T71" s="1316"/>
      <c r="U71" s="1316"/>
      <c r="V71" s="1183"/>
      <c r="W71" s="1183"/>
      <c r="X71" s="1183"/>
      <c r="Y71" s="1183"/>
      <c r="Z71" s="1183"/>
      <c r="AA71" s="1183"/>
      <c r="AB71" s="1183"/>
      <c r="AC71" s="1183"/>
      <c r="AD71" s="1183"/>
      <c r="AE71" s="1183"/>
      <c r="AF71" s="1183"/>
      <c r="AG71" s="1183"/>
      <c r="AH71" s="1183"/>
      <c r="AI71" s="1183"/>
      <c r="AJ71" s="1183"/>
      <c r="AK71" s="1183"/>
      <c r="AL71" s="1183"/>
      <c r="AM71" s="1183"/>
    </row>
    <row r="72" spans="1:39" ht="15" customHeight="1">
      <c r="A72" s="1183"/>
      <c r="B72" s="1183"/>
      <c r="C72" s="1183"/>
      <c r="D72" s="1183"/>
      <c r="E72" s="1183"/>
      <c r="F72" s="1183"/>
      <c r="G72" s="1183"/>
      <c r="H72" s="1183"/>
      <c r="I72" s="1183"/>
      <c r="J72" s="1183"/>
      <c r="K72" s="808"/>
      <c r="L72" s="1317"/>
      <c r="M72" s="1317"/>
      <c r="N72" s="1317"/>
      <c r="O72" s="1317"/>
      <c r="P72" s="1317"/>
      <c r="Q72" s="1317"/>
      <c r="R72" s="1317"/>
      <c r="S72" s="1317"/>
      <c r="T72" s="1317"/>
      <c r="U72" s="1317"/>
      <c r="V72" s="1318"/>
      <c r="W72" s="1183"/>
      <c r="X72" s="1183"/>
      <c r="Y72" s="1183"/>
      <c r="Z72" s="1183"/>
      <c r="AA72" s="1183"/>
      <c r="AB72" s="1183"/>
      <c r="AC72" s="1183"/>
      <c r="AD72" s="1183"/>
      <c r="AE72" s="1183"/>
      <c r="AF72" s="1183"/>
      <c r="AG72" s="1183"/>
      <c r="AH72" s="1183"/>
      <c r="AI72" s="1183"/>
      <c r="AJ72" s="1183"/>
      <c r="AK72" s="1183"/>
      <c r="AL72" s="1183"/>
      <c r="AM72" s="1183"/>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3"/>
      <c r="B1" s="1183"/>
      <c r="C1" s="1183"/>
      <c r="D1" s="1183"/>
      <c r="E1" s="1183"/>
      <c r="F1" s="1183"/>
      <c r="G1" s="1183"/>
      <c r="H1" s="1183"/>
      <c r="I1" s="1183"/>
      <c r="J1" s="1183"/>
      <c r="K1" s="1183"/>
      <c r="L1" s="1259"/>
      <c r="M1" s="1183" t="s">
        <v>1480</v>
      </c>
      <c r="N1" s="1183" t="s">
        <v>1481</v>
      </c>
      <c r="O1" s="1183" t="s">
        <v>1483</v>
      </c>
      <c r="P1" s="1183" t="s">
        <v>1499</v>
      </c>
      <c r="Q1" s="1183" t="s">
        <v>1500</v>
      </c>
      <c r="R1" s="1183" t="s">
        <v>1749</v>
      </c>
      <c r="S1" s="1183" t="s">
        <v>1750</v>
      </c>
      <c r="T1" s="1183" t="s">
        <v>1751</v>
      </c>
      <c r="U1" s="1183" t="s">
        <v>1752</v>
      </c>
      <c r="V1" s="1183"/>
      <c r="W1" s="1183"/>
      <c r="X1" s="1183"/>
      <c r="Y1" s="1183"/>
      <c r="Z1" s="1183"/>
      <c r="AA1" s="1183"/>
      <c r="AB1" s="1183"/>
      <c r="AC1" s="1183"/>
      <c r="AD1" s="1183"/>
      <c r="AE1" s="1183"/>
      <c r="AF1" s="1183"/>
      <c r="AG1" s="1183"/>
      <c r="AH1" s="1183"/>
      <c r="AI1" s="1183"/>
      <c r="AJ1" s="1183"/>
      <c r="AK1" s="1183"/>
      <c r="AL1" s="1183"/>
      <c r="AM1" s="1183"/>
    </row>
    <row r="2" spans="1:39" hidden="1">
      <c r="A2" s="1183"/>
      <c r="B2" s="1183"/>
      <c r="C2" s="1183"/>
      <c r="D2" s="1183"/>
      <c r="E2" s="1183"/>
      <c r="F2" s="1183"/>
      <c r="G2" s="1183"/>
      <c r="H2" s="1183"/>
      <c r="I2" s="1183"/>
      <c r="J2" s="1183"/>
      <c r="K2" s="1183"/>
      <c r="L2" s="1259"/>
      <c r="M2" s="1183"/>
      <c r="N2" s="1183"/>
      <c r="O2" s="1183"/>
      <c r="P2" s="1183"/>
      <c r="Q2" s="1183"/>
      <c r="R2" s="1183"/>
      <c r="S2" s="1183"/>
      <c r="T2" s="1183"/>
      <c r="U2" s="1183"/>
      <c r="V2" s="1183"/>
      <c r="W2" s="1183"/>
      <c r="X2" s="1183"/>
      <c r="Y2" s="1183"/>
      <c r="Z2" s="1183"/>
      <c r="AA2" s="1183"/>
      <c r="AB2" s="1183"/>
      <c r="AC2" s="1183"/>
      <c r="AD2" s="1183"/>
      <c r="AE2" s="1183"/>
      <c r="AF2" s="1183"/>
      <c r="AG2" s="1183"/>
      <c r="AH2" s="1183"/>
      <c r="AI2" s="1183"/>
      <c r="AJ2" s="1183"/>
      <c r="AK2" s="1183"/>
      <c r="AL2" s="1183"/>
      <c r="AM2" s="1183"/>
    </row>
    <row r="3" spans="1:39" hidden="1">
      <c r="A3" s="1183"/>
      <c r="B3" s="1183"/>
      <c r="C3" s="1183"/>
      <c r="D3" s="1183"/>
      <c r="E3" s="1183"/>
      <c r="F3" s="1183"/>
      <c r="G3" s="1183"/>
      <c r="H3" s="1183"/>
      <c r="I3" s="1183"/>
      <c r="J3" s="1183"/>
      <c r="K3" s="1183"/>
      <c r="L3" s="1259"/>
      <c r="M3" s="1183"/>
      <c r="N3" s="1183"/>
      <c r="O3" s="1183"/>
      <c r="P3" s="1183"/>
      <c r="Q3" s="1183"/>
      <c r="R3" s="1183"/>
      <c r="S3" s="1183"/>
      <c r="T3" s="1183"/>
      <c r="U3" s="1183"/>
      <c r="V3" s="1183"/>
      <c r="W3" s="1183"/>
      <c r="X3" s="1183"/>
      <c r="Y3" s="1183"/>
      <c r="Z3" s="1183"/>
      <c r="AA3" s="1183"/>
      <c r="AB3" s="1183"/>
      <c r="AC3" s="1183"/>
      <c r="AD3" s="1183"/>
      <c r="AE3" s="1183"/>
      <c r="AF3" s="1183"/>
      <c r="AG3" s="1183"/>
      <c r="AH3" s="1183"/>
      <c r="AI3" s="1183"/>
      <c r="AJ3" s="1183"/>
      <c r="AK3" s="1183"/>
      <c r="AL3" s="1183"/>
      <c r="AM3" s="1183"/>
    </row>
    <row r="4" spans="1:39" hidden="1">
      <c r="A4" s="1183"/>
      <c r="B4" s="1183"/>
      <c r="C4" s="1183"/>
      <c r="D4" s="1183"/>
      <c r="E4" s="1183"/>
      <c r="F4" s="1183"/>
      <c r="G4" s="1183"/>
      <c r="H4" s="1183"/>
      <c r="I4" s="1183"/>
      <c r="J4" s="1183"/>
      <c r="K4" s="1183"/>
      <c r="L4" s="1259"/>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row>
    <row r="5" spans="1:39" hidden="1">
      <c r="A5" s="1183"/>
      <c r="B5" s="1183"/>
      <c r="C5" s="1183"/>
      <c r="D5" s="1183"/>
      <c r="E5" s="1183"/>
      <c r="F5" s="1183"/>
      <c r="G5" s="1183"/>
      <c r="H5" s="1183"/>
      <c r="I5" s="1183"/>
      <c r="J5" s="1183"/>
      <c r="K5" s="1183"/>
      <c r="L5" s="1259"/>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3"/>
      <c r="AJ5" s="1183"/>
      <c r="AK5" s="1183"/>
      <c r="AL5" s="1183"/>
      <c r="AM5" s="1183"/>
    </row>
    <row r="6" spans="1:39" hidden="1">
      <c r="A6" s="1183"/>
      <c r="B6" s="1183"/>
      <c r="C6" s="1183"/>
      <c r="D6" s="1183"/>
      <c r="E6" s="1183"/>
      <c r="F6" s="1183"/>
      <c r="G6" s="1183"/>
      <c r="H6" s="1183"/>
      <c r="I6" s="1183"/>
      <c r="J6" s="1183"/>
      <c r="K6" s="1183"/>
      <c r="L6" s="1259"/>
      <c r="M6" s="1183"/>
      <c r="N6" s="1183"/>
      <c r="O6" s="1183"/>
      <c r="P6" s="1183"/>
      <c r="Q6" s="1183"/>
      <c r="R6" s="1183"/>
      <c r="S6" s="1183"/>
      <c r="T6" s="1183"/>
      <c r="U6" s="1183"/>
      <c r="V6" s="1183"/>
      <c r="W6" s="1183"/>
      <c r="X6" s="1183"/>
      <c r="Y6" s="1183"/>
      <c r="Z6" s="1183"/>
      <c r="AA6" s="1183"/>
      <c r="AB6" s="1183"/>
      <c r="AC6" s="1183"/>
      <c r="AD6" s="1183"/>
      <c r="AE6" s="1183"/>
      <c r="AF6" s="1183"/>
      <c r="AG6" s="1183"/>
      <c r="AH6" s="1183"/>
      <c r="AI6" s="1183"/>
      <c r="AJ6" s="1183"/>
      <c r="AK6" s="1183"/>
      <c r="AL6" s="1183"/>
      <c r="AM6" s="1183"/>
    </row>
    <row r="7" spans="1:39" hidden="1">
      <c r="A7" s="1183"/>
      <c r="B7" s="1183"/>
      <c r="C7" s="1183"/>
      <c r="D7" s="1183"/>
      <c r="E7" s="1183"/>
      <c r="F7" s="1183"/>
      <c r="G7" s="1183"/>
      <c r="H7" s="1183"/>
      <c r="I7" s="1183"/>
      <c r="J7" s="1183"/>
      <c r="K7" s="1183"/>
      <c r="L7" s="1259"/>
      <c r="M7" s="1183"/>
      <c r="N7" s="1183"/>
      <c r="O7" s="1183"/>
      <c r="P7" s="1183"/>
      <c r="Q7" s="1183" t="b">
        <v>1</v>
      </c>
      <c r="R7" s="1183" t="b">
        <v>0</v>
      </c>
      <c r="S7" s="1183" t="b">
        <v>0</v>
      </c>
      <c r="T7" s="1183" t="b">
        <v>0</v>
      </c>
      <c r="U7" s="1183" t="b">
        <v>0</v>
      </c>
      <c r="V7" s="1183"/>
      <c r="W7" s="1183"/>
      <c r="X7" s="1183"/>
      <c r="Y7" s="1183"/>
      <c r="Z7" s="1183"/>
      <c r="AA7" s="1183"/>
      <c r="AB7" s="1183"/>
      <c r="AC7" s="1183"/>
      <c r="AD7" s="1183"/>
      <c r="AE7" s="1183"/>
      <c r="AF7" s="1183"/>
      <c r="AG7" s="1183"/>
      <c r="AH7" s="1183"/>
      <c r="AI7" s="1183"/>
      <c r="AJ7" s="1183"/>
      <c r="AK7" s="1183"/>
      <c r="AL7" s="1183"/>
      <c r="AM7" s="1183"/>
    </row>
    <row r="8" spans="1:39" hidden="1">
      <c r="A8" s="1183"/>
      <c r="B8" s="1183"/>
      <c r="C8" s="1183"/>
      <c r="D8" s="1183"/>
      <c r="E8" s="1183"/>
      <c r="F8" s="1183"/>
      <c r="G8" s="1183"/>
      <c r="H8" s="1183"/>
      <c r="I8" s="1183"/>
      <c r="J8" s="1183"/>
      <c r="K8" s="1183"/>
      <c r="L8" s="1259"/>
      <c r="M8" s="1183"/>
      <c r="N8" s="1183"/>
      <c r="O8" s="1183"/>
      <c r="P8" s="1183"/>
      <c r="Q8" s="1183"/>
      <c r="R8" s="1183"/>
      <c r="S8" s="1183"/>
      <c r="T8" s="1183"/>
      <c r="U8" s="1183"/>
      <c r="V8" s="1183"/>
      <c r="W8" s="1183"/>
      <c r="X8" s="1183"/>
      <c r="Y8" s="1183"/>
      <c r="Z8" s="1183"/>
      <c r="AA8" s="1183"/>
      <c r="AB8" s="1183"/>
      <c r="AC8" s="1183"/>
      <c r="AD8" s="1183"/>
      <c r="AE8" s="1183"/>
      <c r="AF8" s="1183"/>
      <c r="AG8" s="1183"/>
      <c r="AH8" s="1183"/>
      <c r="AI8" s="1183"/>
      <c r="AJ8" s="1183"/>
      <c r="AK8" s="1183"/>
      <c r="AL8" s="1183"/>
      <c r="AM8" s="1183"/>
    </row>
    <row r="9" spans="1:39" hidden="1">
      <c r="A9" s="1183"/>
      <c r="B9" s="1183"/>
      <c r="C9" s="1183"/>
      <c r="D9" s="1183"/>
      <c r="E9" s="1183"/>
      <c r="F9" s="1183"/>
      <c r="G9" s="1183"/>
      <c r="H9" s="1183"/>
      <c r="I9" s="1183"/>
      <c r="J9" s="1183"/>
      <c r="K9" s="1183"/>
      <c r="L9" s="1259"/>
      <c r="M9" s="1183"/>
      <c r="N9" s="1183"/>
      <c r="O9" s="1183"/>
      <c r="P9" s="1183"/>
      <c r="Q9" s="1183"/>
      <c r="R9" s="1183"/>
      <c r="S9" s="1183"/>
      <c r="T9" s="1183"/>
      <c r="U9" s="1183"/>
      <c r="V9" s="1183"/>
      <c r="W9" s="1183"/>
      <c r="X9" s="1183"/>
      <c r="Y9" s="1183"/>
      <c r="Z9" s="1183"/>
      <c r="AA9" s="1183"/>
      <c r="AB9" s="1183"/>
      <c r="AC9" s="1183"/>
      <c r="AD9" s="1183"/>
      <c r="AE9" s="1183"/>
      <c r="AF9" s="1183"/>
      <c r="AG9" s="1183"/>
      <c r="AH9" s="1183"/>
      <c r="AI9" s="1183"/>
      <c r="AJ9" s="1183"/>
      <c r="AK9" s="1183"/>
      <c r="AL9" s="1183"/>
      <c r="AM9" s="1183"/>
    </row>
    <row r="10" spans="1:39" hidden="1">
      <c r="A10" s="1183"/>
      <c r="B10" s="1183"/>
      <c r="C10" s="1183"/>
      <c r="D10" s="1183"/>
      <c r="E10" s="1183"/>
      <c r="F10" s="1183"/>
      <c r="G10" s="1183"/>
      <c r="H10" s="1183"/>
      <c r="I10" s="1183"/>
      <c r="J10" s="1183"/>
      <c r="K10" s="1183"/>
      <c r="L10" s="1259"/>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row>
    <row r="11" spans="1:39" ht="15" hidden="1" customHeight="1">
      <c r="A11" s="1183"/>
      <c r="B11" s="1183"/>
      <c r="C11" s="1183"/>
      <c r="D11" s="1183"/>
      <c r="E11" s="1183"/>
      <c r="F11" s="1183"/>
      <c r="G11" s="1183"/>
      <c r="H11" s="1183"/>
      <c r="I11" s="1183"/>
      <c r="J11" s="1183"/>
      <c r="K11" s="1183"/>
      <c r="L11" s="1261"/>
      <c r="M11" s="1183"/>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c r="AJ11" s="1183"/>
      <c r="AK11" s="1183"/>
      <c r="AL11" s="1183"/>
      <c r="AM11" s="1183"/>
    </row>
    <row r="12" spans="1:39" s="296" customFormat="1" ht="24" customHeight="1">
      <c r="A12" s="1052"/>
      <c r="B12" s="1052"/>
      <c r="C12" s="1052"/>
      <c r="D12" s="1052"/>
      <c r="E12" s="1052"/>
      <c r="F12" s="1052"/>
      <c r="G12" s="1052"/>
      <c r="H12" s="1052"/>
      <c r="I12" s="1052"/>
      <c r="J12" s="1052"/>
      <c r="K12" s="1052"/>
      <c r="L12" s="436" t="s">
        <v>1344</v>
      </c>
      <c r="M12" s="273"/>
      <c r="N12" s="273"/>
      <c r="O12" s="273"/>
      <c r="P12" s="273"/>
      <c r="Q12" s="273"/>
      <c r="R12" s="273"/>
      <c r="S12" s="273"/>
      <c r="T12" s="273"/>
      <c r="U12" s="273"/>
      <c r="V12" s="1052"/>
      <c r="W12" s="1052"/>
      <c r="X12" s="1052"/>
      <c r="Y12" s="1052"/>
      <c r="Z12" s="1052"/>
      <c r="AA12" s="1052"/>
      <c r="AB12" s="1052"/>
      <c r="AC12" s="1052"/>
      <c r="AD12" s="1052"/>
      <c r="AE12" s="1052"/>
      <c r="AF12" s="1052"/>
      <c r="AG12" s="1052"/>
      <c r="AH12" s="1052"/>
      <c r="AI12" s="1052"/>
      <c r="AJ12" s="1052"/>
      <c r="AK12" s="1052"/>
      <c r="AL12" s="1052"/>
      <c r="AM12" s="1052"/>
    </row>
    <row r="13" spans="1:39">
      <c r="A13" s="1183"/>
      <c r="B13" s="1183"/>
      <c r="C13" s="1183"/>
      <c r="D13" s="1183"/>
      <c r="E13" s="1183"/>
      <c r="F13" s="1183"/>
      <c r="G13" s="1183"/>
      <c r="H13" s="1183"/>
      <c r="I13" s="1183"/>
      <c r="J13" s="1183"/>
      <c r="K13" s="1183"/>
      <c r="L13" s="1260"/>
      <c r="M13" s="1260"/>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c r="AJ13" s="1183"/>
      <c r="AK13" s="1183"/>
      <c r="AL13" s="1183"/>
      <c r="AM13" s="1260"/>
    </row>
    <row r="14" spans="1:39" s="297" customFormat="1" ht="39" customHeight="1">
      <c r="A14" s="1260"/>
      <c r="B14" s="1260"/>
      <c r="C14" s="1260"/>
      <c r="D14" s="1260"/>
      <c r="E14" s="1260"/>
      <c r="F14" s="1260"/>
      <c r="G14" s="1260"/>
      <c r="H14" s="1260"/>
      <c r="I14" s="1260"/>
      <c r="J14" s="1260"/>
      <c r="K14" s="1260"/>
      <c r="L14" s="1304" t="s">
        <v>14</v>
      </c>
      <c r="M14" s="1305" t="s">
        <v>673</v>
      </c>
      <c r="N14" s="1305" t="s">
        <v>288</v>
      </c>
      <c r="O14" s="1305" t="s">
        <v>674</v>
      </c>
      <c r="P14" s="1305" t="s">
        <v>675</v>
      </c>
      <c r="Q14" s="1305"/>
      <c r="R14" s="1305"/>
      <c r="S14" s="1305"/>
      <c r="T14" s="1305"/>
      <c r="U14" s="1319"/>
      <c r="V14" s="1320"/>
      <c r="W14" s="1260"/>
      <c r="X14" s="1260"/>
      <c r="Y14" s="1260"/>
      <c r="Z14" s="1260"/>
      <c r="AA14" s="1260"/>
      <c r="AB14" s="1260"/>
      <c r="AC14" s="1260"/>
      <c r="AD14" s="1260"/>
      <c r="AE14" s="1260"/>
      <c r="AF14" s="1260"/>
      <c r="AG14" s="1260"/>
      <c r="AH14" s="1260"/>
      <c r="AI14" s="1260"/>
      <c r="AJ14" s="1260"/>
      <c r="AK14" s="1260"/>
      <c r="AL14" s="1260"/>
      <c r="AM14" s="1260"/>
    </row>
    <row r="15" spans="1:39" s="297" customFormat="1" ht="36" customHeight="1">
      <c r="A15" s="1260"/>
      <c r="B15" s="1260"/>
      <c r="C15" s="1260"/>
      <c r="D15" s="1260"/>
      <c r="E15" s="1260"/>
      <c r="F15" s="1260"/>
      <c r="G15" s="1260"/>
      <c r="H15" s="1260"/>
      <c r="I15" s="1260"/>
      <c r="J15" s="1260"/>
      <c r="K15" s="1260"/>
      <c r="L15" s="1307"/>
      <c r="M15" s="1305"/>
      <c r="N15" s="1305"/>
      <c r="O15" s="1305"/>
      <c r="P15" s="1308" t="s">
        <v>321</v>
      </c>
      <c r="Q15" s="1308" t="s">
        <v>676</v>
      </c>
      <c r="R15" s="1308" t="s">
        <v>1745</v>
      </c>
      <c r="S15" s="1308" t="s">
        <v>1746</v>
      </c>
      <c r="T15" s="1308" t="s">
        <v>1747</v>
      </c>
      <c r="U15" s="1312" t="s">
        <v>1748</v>
      </c>
      <c r="V15" s="1320"/>
      <c r="W15" s="1260"/>
      <c r="X15" s="1260"/>
      <c r="Y15" s="1260"/>
      <c r="Z15" s="1260"/>
      <c r="AA15" s="1260"/>
      <c r="AB15" s="1260"/>
      <c r="AC15" s="1260"/>
      <c r="AD15" s="1260"/>
      <c r="AE15" s="1260"/>
      <c r="AF15" s="1260"/>
      <c r="AG15" s="1260"/>
      <c r="AH15" s="1260"/>
      <c r="AI15" s="1260"/>
      <c r="AJ15" s="1260"/>
      <c r="AK15" s="1260"/>
      <c r="AL15" s="1260"/>
      <c r="AM15" s="1260"/>
    </row>
    <row r="16" spans="1:39" s="298" customFormat="1">
      <c r="A16" s="1309"/>
      <c r="B16" s="1309"/>
      <c r="C16" s="1309"/>
      <c r="D16" s="1309"/>
      <c r="E16" s="1309"/>
      <c r="F16" s="1309"/>
      <c r="G16" s="1309"/>
      <c r="H16" s="1309"/>
      <c r="I16" s="1309"/>
      <c r="J16" s="1309"/>
      <c r="K16" s="1309"/>
      <c r="L16" s="1310"/>
      <c r="M16" s="1308" t="s">
        <v>351</v>
      </c>
      <c r="N16" s="1308" t="s">
        <v>137</v>
      </c>
      <c r="O16" s="1146" t="s">
        <v>137</v>
      </c>
      <c r="P16" s="1308" t="s">
        <v>137</v>
      </c>
      <c r="Q16" s="1308" t="s">
        <v>677</v>
      </c>
      <c r="R16" s="1308" t="s">
        <v>677</v>
      </c>
      <c r="S16" s="1308" t="s">
        <v>677</v>
      </c>
      <c r="T16" s="1308" t="s">
        <v>677</v>
      </c>
      <c r="U16" s="1312" t="s">
        <v>677</v>
      </c>
      <c r="V16" s="1321"/>
      <c r="W16" s="1309"/>
      <c r="X16" s="1309"/>
      <c r="Y16" s="1309"/>
      <c r="Z16" s="1309"/>
      <c r="AA16" s="1309"/>
      <c r="AB16" s="1309"/>
      <c r="AC16" s="1309"/>
      <c r="AD16" s="1309"/>
      <c r="AE16" s="1309"/>
      <c r="AF16" s="1309"/>
      <c r="AG16" s="1309"/>
      <c r="AH16" s="1309"/>
      <c r="AI16" s="1309"/>
      <c r="AJ16" s="1309"/>
      <c r="AK16" s="1309"/>
      <c r="AL16" s="1309"/>
      <c r="AM16" s="1309"/>
    </row>
    <row r="17" spans="1:39" s="101" customFormat="1">
      <c r="A17" s="946" t="s">
        <v>18</v>
      </c>
      <c r="B17" s="1136"/>
      <c r="C17" s="1136"/>
      <c r="D17" s="1136"/>
      <c r="E17" s="1136"/>
      <c r="F17" s="1136"/>
      <c r="G17" s="1136"/>
      <c r="H17" s="1136"/>
      <c r="I17" s="1136"/>
      <c r="J17" s="1136"/>
      <c r="K17" s="1136"/>
      <c r="L17" s="1064" t="s">
        <v>3035</v>
      </c>
      <c r="M17" s="1153"/>
      <c r="N17" s="1153"/>
      <c r="O17" s="1153"/>
      <c r="P17" s="1153"/>
      <c r="Q17" s="1153"/>
      <c r="R17" s="1153"/>
      <c r="S17" s="1153"/>
      <c r="T17" s="1153"/>
      <c r="U17" s="1153"/>
      <c r="V17" s="1311"/>
      <c r="W17" s="1136"/>
      <c r="X17" s="1136"/>
      <c r="Y17" s="1136"/>
      <c r="Z17" s="1136"/>
      <c r="AA17" s="1136"/>
      <c r="AB17" s="1136"/>
      <c r="AC17" s="1136"/>
      <c r="AD17" s="1136"/>
      <c r="AE17" s="1136"/>
      <c r="AF17" s="1136"/>
      <c r="AG17" s="1136"/>
      <c r="AH17" s="1136"/>
      <c r="AI17" s="1136"/>
      <c r="AJ17" s="1136"/>
      <c r="AK17" s="1136"/>
      <c r="AL17" s="1136"/>
      <c r="AM17" s="1136"/>
    </row>
    <row r="18" spans="1:39">
      <c r="A18" s="1183"/>
      <c r="B18" s="1183"/>
      <c r="C18" s="1183"/>
      <c r="D18" s="1183"/>
      <c r="E18" s="1183"/>
      <c r="F18" s="1183"/>
      <c r="G18" s="1183"/>
      <c r="H18" s="1183"/>
      <c r="I18" s="1183"/>
      <c r="J18" s="1183"/>
      <c r="K18" s="1183"/>
      <c r="L18" s="1259"/>
      <c r="M18" s="1183"/>
      <c r="N18" s="1183"/>
      <c r="O18" s="1183"/>
      <c r="P18" s="1183"/>
      <c r="Q18" s="1183"/>
      <c r="R18" s="1183"/>
      <c r="S18" s="1183"/>
      <c r="T18" s="1183"/>
      <c r="U18" s="1183"/>
      <c r="V18" s="1322"/>
      <c r="W18" s="1183"/>
      <c r="X18" s="1183"/>
      <c r="Y18" s="1183"/>
      <c r="Z18" s="1183"/>
      <c r="AA18" s="1183"/>
      <c r="AB18" s="1183"/>
      <c r="AC18" s="1183"/>
      <c r="AD18" s="1183"/>
      <c r="AE18" s="1183"/>
      <c r="AF18" s="1183"/>
      <c r="AG18" s="1183"/>
      <c r="AH18" s="1183"/>
      <c r="AI18" s="1183"/>
      <c r="AJ18" s="1183"/>
      <c r="AK18" s="1183"/>
      <c r="AL18" s="1183"/>
      <c r="AM18" s="1183"/>
    </row>
    <row r="19" spans="1:39" ht="15" customHeight="1">
      <c r="A19" s="1183"/>
      <c r="B19" s="1183"/>
      <c r="C19" s="1183"/>
      <c r="D19" s="1183"/>
      <c r="E19" s="1183"/>
      <c r="F19" s="1183"/>
      <c r="G19" s="1183"/>
      <c r="H19" s="1183"/>
      <c r="I19" s="1183"/>
      <c r="J19" s="1183"/>
      <c r="K19" s="1183"/>
      <c r="L19" s="1316" t="s">
        <v>1425</v>
      </c>
      <c r="M19" s="1316"/>
      <c r="N19" s="1316"/>
      <c r="O19" s="1316"/>
      <c r="P19" s="1316"/>
      <c r="Q19" s="1316"/>
      <c r="R19" s="1316"/>
      <c r="S19" s="1316"/>
      <c r="T19" s="1316"/>
      <c r="U19" s="1316"/>
      <c r="V19" s="1183"/>
      <c r="W19" s="1183"/>
      <c r="X19" s="1183"/>
      <c r="Y19" s="1183"/>
      <c r="Z19" s="1183"/>
      <c r="AA19" s="1183"/>
      <c r="AB19" s="1183"/>
      <c r="AC19" s="1183"/>
      <c r="AD19" s="1183"/>
      <c r="AE19" s="1183"/>
      <c r="AF19" s="1183"/>
      <c r="AG19" s="1183"/>
      <c r="AH19" s="1183"/>
      <c r="AI19" s="1183"/>
      <c r="AJ19" s="1183"/>
      <c r="AK19" s="1183"/>
      <c r="AL19" s="1183"/>
      <c r="AM19" s="1183"/>
    </row>
    <row r="20" spans="1:39" ht="15" customHeight="1">
      <c r="A20" s="1183"/>
      <c r="B20" s="1183"/>
      <c r="C20" s="1183"/>
      <c r="D20" s="1183"/>
      <c r="E20" s="1183"/>
      <c r="F20" s="1183"/>
      <c r="G20" s="1183"/>
      <c r="H20" s="1183"/>
      <c r="I20" s="1183"/>
      <c r="J20" s="1183"/>
      <c r="K20" s="808"/>
      <c r="L20" s="1317"/>
      <c r="M20" s="1317"/>
      <c r="N20" s="1317"/>
      <c r="O20" s="1317"/>
      <c r="P20" s="1317"/>
      <c r="Q20" s="1317"/>
      <c r="R20" s="1317"/>
      <c r="S20" s="1317"/>
      <c r="T20" s="1317"/>
      <c r="U20" s="1323"/>
      <c r="V20" s="1322"/>
      <c r="W20" s="1183"/>
      <c r="X20" s="1183"/>
      <c r="Y20" s="1183"/>
      <c r="Z20" s="1183"/>
      <c r="AA20" s="1183"/>
      <c r="AB20" s="1183"/>
      <c r="AC20" s="1183"/>
      <c r="AD20" s="1183"/>
      <c r="AE20" s="1183"/>
      <c r="AF20" s="1183"/>
      <c r="AG20" s="1183"/>
      <c r="AH20" s="1183"/>
      <c r="AI20" s="1183"/>
      <c r="AJ20" s="1183"/>
      <c r="AK20" s="1183"/>
      <c r="AL20" s="1183"/>
      <c r="AM20" s="1183"/>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9" zoomScale="60" zoomScaleNormal="100" workbookViewId="0">
      <selection activeCell="D11" sqref="D11"/>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24"/>
      <c r="B1" s="1324"/>
      <c r="C1" s="1324"/>
      <c r="D1" s="1324"/>
    </row>
    <row r="2" spans="1:4" hidden="1">
      <c r="A2" s="1324"/>
      <c r="B2" s="1324"/>
      <c r="C2" s="1324"/>
      <c r="D2" s="1324"/>
    </row>
    <row r="3" spans="1:4" hidden="1">
      <c r="A3" s="1324"/>
      <c r="B3" s="1324"/>
      <c r="C3" s="1324"/>
      <c r="D3" s="1324"/>
    </row>
    <row r="4" spans="1:4" hidden="1">
      <c r="A4" s="1324"/>
      <c r="B4" s="1324"/>
      <c r="C4" s="1324"/>
      <c r="D4" s="1324"/>
    </row>
    <row r="5" spans="1:4" hidden="1">
      <c r="A5" s="1324"/>
      <c r="B5" s="1324"/>
      <c r="C5" s="1324"/>
      <c r="D5" s="1324"/>
    </row>
    <row r="6" spans="1:4">
      <c r="A6" s="1324"/>
      <c r="B6" s="1324"/>
      <c r="C6" s="1325"/>
      <c r="D6" s="1325"/>
    </row>
    <row r="7" spans="1:4" ht="20.100000000000001" customHeight="1">
      <c r="A7" s="1324"/>
      <c r="B7" s="1324"/>
      <c r="C7" s="1325"/>
      <c r="D7" s="1326" t="s">
        <v>109</v>
      </c>
    </row>
    <row r="8" spans="1:4">
      <c r="A8" s="1324"/>
      <c r="B8" s="1324"/>
      <c r="C8" s="1325"/>
      <c r="D8" s="1325"/>
    </row>
    <row r="9" spans="1:4" ht="20.100000000000001" customHeight="1">
      <c r="A9" s="1324"/>
      <c r="B9" s="1324"/>
      <c r="C9" s="1325"/>
      <c r="D9" s="1327" t="s">
        <v>3012</v>
      </c>
    </row>
    <row r="10" spans="1:4" ht="45" customHeight="1">
      <c r="A10" s="1324"/>
      <c r="B10" s="1324"/>
      <c r="C10" s="1325"/>
      <c r="D10" s="1327" t="s">
        <v>3017</v>
      </c>
    </row>
    <row r="11" spans="1:4" ht="83.25" customHeight="1">
      <c r="A11" s="1324"/>
      <c r="B11" s="1324"/>
      <c r="C11" s="1325"/>
      <c r="D11" s="1327" t="s">
        <v>3016</v>
      </c>
    </row>
    <row r="12" spans="1:4" ht="147" customHeight="1">
      <c r="A12" s="1324"/>
      <c r="B12" s="1324"/>
      <c r="C12" s="1325"/>
      <c r="D12" s="1327" t="s">
        <v>3013</v>
      </c>
    </row>
    <row r="13" spans="1:4" ht="159.75" customHeight="1">
      <c r="A13" s="1324"/>
      <c r="B13" s="1324"/>
      <c r="C13" s="1325"/>
      <c r="D13" s="1327" t="s">
        <v>3015</v>
      </c>
    </row>
    <row r="14" spans="1:4" ht="134.25" customHeight="1">
      <c r="A14" s="1324"/>
      <c r="B14" s="1324"/>
      <c r="C14" s="1325"/>
      <c r="D14" s="1327" t="s">
        <v>3014</v>
      </c>
    </row>
    <row r="15" spans="1:4" ht="20.100000000000001" customHeight="1">
      <c r="A15" s="1324"/>
      <c r="B15" s="1324"/>
      <c r="C15" s="1325"/>
      <c r="D15" s="1328"/>
    </row>
    <row r="16" spans="1:4" ht="20.100000000000001" customHeight="1">
      <c r="A16" s="1324"/>
      <c r="B16" s="1324"/>
      <c r="C16" s="1325"/>
      <c r="D16" s="1328"/>
    </row>
    <row r="17" spans="1:4" ht="20.100000000000001" customHeight="1">
      <c r="A17" s="1324"/>
      <c r="B17" s="1324"/>
      <c r="C17" s="1325"/>
      <c r="D17" s="1327"/>
    </row>
    <row r="18" spans="1:4" ht="20.100000000000001" customHeight="1">
      <c r="A18" s="1324"/>
      <c r="B18" s="1324"/>
      <c r="C18" s="1325"/>
      <c r="D18" s="1327" t="s">
        <v>3011</v>
      </c>
    </row>
    <row r="19" spans="1:4">
      <c r="A19" s="1324"/>
      <c r="B19" s="1324"/>
      <c r="C19" s="1325"/>
      <c r="D19" s="1325"/>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97"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6" sqref="C6"/>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29" t="s">
        <v>110</v>
      </c>
      <c r="C2" s="1329"/>
      <c r="D2" s="1329"/>
      <c r="E2" s="1329"/>
    </row>
    <row r="3" spans="2:5">
      <c r="B3" s="1330"/>
      <c r="C3" s="1330"/>
      <c r="D3" s="1330"/>
      <c r="E3" s="1330"/>
    </row>
    <row r="4" spans="2:5" ht="21.75" customHeight="1" thickBot="1">
      <c r="B4" s="1331" t="s">
        <v>1117</v>
      </c>
      <c r="C4" s="1331" t="s">
        <v>1118</v>
      </c>
      <c r="D4" s="1331" t="s">
        <v>15</v>
      </c>
      <c r="E4" s="1332" t="s">
        <v>147</v>
      </c>
    </row>
    <row r="5" spans="2:5" ht="12" thickTop="1">
      <c r="B5" s="1330"/>
      <c r="C5" s="1330"/>
      <c r="D5" s="1330"/>
      <c r="E5" s="1330"/>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4"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4"/>
      <c r="E4" s="322"/>
      <c r="F4" s="322"/>
      <c r="G4" s="639" t="s">
        <v>1203</v>
      </c>
      <c r="H4" s="635"/>
      <c r="I4" s="632"/>
    </row>
    <row r="5" spans="1:27" s="52" customFormat="1" ht="19.5">
      <c r="A5" s="634"/>
      <c r="C5" s="327"/>
      <c r="D5" s="694"/>
      <c r="E5" s="322"/>
      <c r="F5" s="322"/>
      <c r="G5" s="639" t="s">
        <v>244</v>
      </c>
      <c r="H5" s="636"/>
      <c r="I5" s="632"/>
    </row>
    <row r="6" spans="1:27" s="52" customFormat="1" ht="19.5">
      <c r="A6" s="634"/>
      <c r="C6" s="327"/>
      <c r="D6" s="694"/>
      <c r="E6" s="322"/>
      <c r="F6" s="322"/>
      <c r="G6" s="639" t="s">
        <v>245</v>
      </c>
      <c r="H6" s="636"/>
      <c r="I6" s="632"/>
    </row>
    <row r="7" spans="1:27" s="52" customFormat="1" ht="19.5">
      <c r="A7" s="634"/>
      <c r="C7" s="327"/>
      <c r="D7" s="694"/>
      <c r="E7" s="322"/>
      <c r="F7" s="322"/>
      <c r="G7" s="639" t="s">
        <v>246</v>
      </c>
      <c r="H7" s="635"/>
      <c r="I7" s="633"/>
    </row>
    <row r="8" spans="1:27" s="52" customFormat="1" ht="19.5">
      <c r="A8" s="634"/>
      <c r="C8" s="327"/>
      <c r="D8" s="694"/>
      <c r="E8" s="322"/>
      <c r="F8" s="322"/>
      <c r="G8" s="640" t="str">
        <f>IF(H3="Водоотведение","Вид сточных вод","Вид воды")</f>
        <v>Вид воды</v>
      </c>
      <c r="H8" s="636"/>
      <c r="I8" s="632"/>
    </row>
    <row r="9" spans="1:27" s="52" customFormat="1" ht="19.5">
      <c r="A9" s="634"/>
      <c r="C9" s="327"/>
      <c r="D9" s="694"/>
      <c r="E9" s="322"/>
      <c r="F9" s="322"/>
      <c r="G9" s="640" t="s">
        <v>1000</v>
      </c>
      <c r="H9" s="635"/>
      <c r="I9" s="632"/>
    </row>
    <row r="10" spans="1:27" s="52" customFormat="1" ht="19.5">
      <c r="A10" s="634"/>
      <c r="B10" s="52" t="b">
        <f t="shared" ref="B10:B15" si="0">org_declaration="Заявление организации"</f>
        <v>1</v>
      </c>
      <c r="C10" s="327"/>
      <c r="D10" s="694"/>
      <c r="E10" s="322"/>
      <c r="F10" s="322"/>
      <c r="G10" s="639" t="s">
        <v>247</v>
      </c>
      <c r="H10" s="642"/>
      <c r="I10" s="632"/>
    </row>
    <row r="11" spans="1:27" s="52" customFormat="1" ht="19.5">
      <c r="A11" s="634"/>
      <c r="B11" s="52" t="b">
        <f t="shared" si="0"/>
        <v>1</v>
      </c>
      <c r="C11" s="327"/>
      <c r="D11" s="694"/>
      <c r="E11" s="322"/>
      <c r="F11" s="322"/>
      <c r="G11" s="639" t="s">
        <v>248</v>
      </c>
      <c r="H11" s="643"/>
      <c r="I11" s="632"/>
    </row>
    <row r="12" spans="1:27" s="52" customFormat="1" ht="19.5">
      <c r="A12" s="634"/>
      <c r="B12" s="52" t="b">
        <f t="shared" si="0"/>
        <v>1</v>
      </c>
      <c r="C12" s="327"/>
      <c r="D12" s="694"/>
      <c r="E12" s="322"/>
      <c r="F12" s="322"/>
      <c r="G12" s="639" t="s">
        <v>1149</v>
      </c>
      <c r="H12" s="642"/>
      <c r="I12" s="632"/>
    </row>
    <row r="13" spans="1:27" s="52" customFormat="1" ht="19.5">
      <c r="A13" s="634"/>
      <c r="B13" s="52" t="b">
        <f t="shared" si="0"/>
        <v>1</v>
      </c>
      <c r="C13" s="327"/>
      <c r="D13" s="694"/>
      <c r="E13" s="322"/>
      <c r="F13" s="322"/>
      <c r="G13" s="639" t="s">
        <v>249</v>
      </c>
      <c r="H13" s="644"/>
      <c r="I13" s="632"/>
    </row>
    <row r="14" spans="1:27" s="52" customFormat="1" ht="22.5">
      <c r="A14" s="634"/>
      <c r="B14" s="52" t="b">
        <f t="shared" si="0"/>
        <v>1</v>
      </c>
      <c r="C14" s="327"/>
      <c r="D14" s="694"/>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4"/>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15" t="s">
        <v>208</v>
      </c>
      <c r="F17" s="715"/>
      <c r="G17" s="715"/>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14" t="s">
        <v>211</v>
      </c>
      <c r="F21" s="715" t="s">
        <v>212</v>
      </c>
      <c r="G21" s="715"/>
      <c r="H21" s="649"/>
      <c r="I21" s="631"/>
    </row>
    <row r="22" spans="1:27" s="52" customFormat="1" ht="19.5">
      <c r="A22" s="634"/>
      <c r="C22" s="570"/>
      <c r="E22" s="714"/>
      <c r="F22" s="715" t="s">
        <v>213</v>
      </c>
      <c r="G22" s="715"/>
      <c r="H22" s="650"/>
      <c r="I22" s="631"/>
    </row>
    <row r="23" spans="1:27" s="52" customFormat="1" ht="19.5">
      <c r="A23" s="634"/>
      <c r="C23" s="570"/>
      <c r="E23" s="714"/>
      <c r="F23" s="715" t="s">
        <v>214</v>
      </c>
      <c r="G23" s="715"/>
      <c r="H23" s="649"/>
      <c r="I23" s="631"/>
    </row>
    <row r="24" spans="1:27" s="52" customFormat="1" ht="19.5">
      <c r="A24" s="634"/>
      <c r="C24" s="570"/>
      <c r="E24" s="714"/>
      <c r="F24" s="715" t="s">
        <v>215</v>
      </c>
      <c r="G24" s="715"/>
      <c r="H24" s="651"/>
      <c r="I24" s="631"/>
    </row>
    <row r="25" spans="1:27" s="52" customFormat="1" ht="19.5">
      <c r="A25" s="634"/>
      <c r="C25" s="570"/>
      <c r="E25" s="714"/>
      <c r="F25" s="715" t="s">
        <v>216</v>
      </c>
      <c r="G25" s="715"/>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14" t="s">
        <v>211</v>
      </c>
      <c r="F28" s="715" t="s">
        <v>212</v>
      </c>
      <c r="G28" s="715"/>
      <c r="H28" s="649"/>
      <c r="I28" s="631"/>
    </row>
    <row r="29" spans="1:27" s="52" customFormat="1" ht="19.5">
      <c r="A29" s="634"/>
      <c r="C29" s="570"/>
      <c r="E29" s="714"/>
      <c r="F29" s="715" t="s">
        <v>213</v>
      </c>
      <c r="G29" s="715"/>
      <c r="H29" s="650"/>
      <c r="I29" s="631"/>
    </row>
    <row r="30" spans="1:27" s="52" customFormat="1" ht="19.5">
      <c r="A30" s="634"/>
      <c r="C30" s="570"/>
      <c r="E30" s="714"/>
      <c r="F30" s="715" t="s">
        <v>214</v>
      </c>
      <c r="G30" s="715"/>
      <c r="H30" s="649"/>
      <c r="I30" s="631"/>
    </row>
    <row r="31" spans="1:27" s="52" customFormat="1" ht="19.5">
      <c r="A31" s="634"/>
      <c r="C31" s="570"/>
      <c r="E31" s="714"/>
      <c r="F31" s="715" t="s">
        <v>215</v>
      </c>
      <c r="G31" s="715"/>
      <c r="H31" s="651"/>
      <c r="I31" s="631"/>
    </row>
    <row r="32" spans="1:27" s="52" customFormat="1" ht="19.5">
      <c r="A32" s="634"/>
      <c r="C32" s="570"/>
      <c r="E32" s="714"/>
      <c r="F32" s="715" t="s">
        <v>219</v>
      </c>
      <c r="G32" s="715"/>
      <c r="H32" s="651"/>
      <c r="I32" s="631"/>
    </row>
    <row r="33" spans="1:27" s="52" customFormat="1" ht="19.5">
      <c r="A33" s="634"/>
      <c r="C33" s="570"/>
      <c r="E33" s="714"/>
      <c r="F33" s="715" t="s">
        <v>220</v>
      </c>
      <c r="G33" s="715"/>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14" t="s">
        <v>211</v>
      </c>
      <c r="F35" s="715" t="s">
        <v>212</v>
      </c>
      <c r="G35" s="715"/>
      <c r="H35" s="649"/>
      <c r="I35" s="631"/>
    </row>
    <row r="36" spans="1:27" s="52" customFormat="1" ht="19.5">
      <c r="A36" s="634"/>
      <c r="C36" s="570"/>
      <c r="E36" s="714"/>
      <c r="F36" s="715" t="s">
        <v>213</v>
      </c>
      <c r="G36" s="715"/>
      <c r="H36" s="652"/>
      <c r="I36" s="631"/>
    </row>
    <row r="37" spans="1:27" s="52" customFormat="1" ht="19.5">
      <c r="A37" s="634"/>
      <c r="C37" s="570"/>
      <c r="E37" s="714"/>
      <c r="F37" s="715" t="s">
        <v>214</v>
      </c>
      <c r="G37" s="715"/>
      <c r="H37" s="649"/>
      <c r="I37" s="631"/>
    </row>
    <row r="38" spans="1:27" s="52" customFormat="1" ht="19.5">
      <c r="A38" s="634"/>
      <c r="C38" s="570"/>
      <c r="E38" s="714"/>
      <c r="F38" s="715" t="s">
        <v>215</v>
      </c>
      <c r="G38" s="715"/>
      <c r="H38" s="651"/>
      <c r="I38" s="631"/>
    </row>
    <row r="39" spans="1:27" s="52" customFormat="1" ht="19.5">
      <c r="A39" s="634"/>
      <c r="C39" s="570"/>
      <c r="E39" s="714"/>
      <c r="F39" s="715" t="s">
        <v>221</v>
      </c>
      <c r="G39" s="715"/>
      <c r="H39" s="651"/>
      <c r="I39" s="631"/>
    </row>
    <row r="40" spans="1:27" s="52" customFormat="1" ht="19.5">
      <c r="A40" s="634"/>
      <c r="C40" s="570"/>
      <c r="E40" s="714"/>
      <c r="F40" s="715" t="s">
        <v>1114</v>
      </c>
      <c r="G40" s="715"/>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17"/>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17"/>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17"/>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17"/>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17"/>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17"/>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17"/>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6"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6"/>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6"/>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6"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6"/>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6"/>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6"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6"/>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6"/>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6"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6"/>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6"/>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6"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6"/>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6"/>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107.2</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107.2</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34.200000000000003</v>
      </c>
      <c r="Q405" s="280">
        <f>Q407-Q406</f>
        <v>28.7</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34.200000000000003</v>
      </c>
      <c r="Q407" s="280">
        <f>Q408+Q409+Q421+Q425+Q426+Q427+Q428+Q432</f>
        <v>28.7</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34.200000000000003</v>
      </c>
      <c r="Q409" s="618">
        <f>SUM(Q410:Q420)</f>
        <v>28.7</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SUMIFS(Реагенты!Q$15:Q$20,Реагенты!$A$15:$A$20,$A411,Реагенты!$M$15:$M$20,"Всего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34.200000000000003</v>
      </c>
      <c r="Q412" s="281">
        <f>SUMIFS(Налоги!Q$15:Q$28,Налоги!$A$15:$A$28,$A412,Налоги!$L$15:$L$28,"0")</f>
        <v>28.7</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1.8794999999999999</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25.2</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0</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34.200000000000003</v>
      </c>
      <c r="Q447" s="626">
        <f>Q405+Q437+Q438+Q439+Q440+Q441+Q442+Q445+Q446</f>
        <v>28.7</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587.20000000000005</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461.76</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0</v>
      </c>
      <c r="U454" s="548"/>
      <c r="V454" s="548"/>
      <c r="W454" s="548"/>
      <c r="X454" s="548"/>
      <c r="Y454" s="548"/>
      <c r="Z454" s="548"/>
      <c r="AA454" s="548"/>
      <c r="AB454" s="548"/>
      <c r="AC454" s="548"/>
      <c r="AD454" s="373">
        <f>SUM(AD455,AD458,AD459,AD462,AD463)</f>
        <v>0</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0</v>
      </c>
      <c r="U459" s="403"/>
      <c r="V459" s="403"/>
      <c r="W459" s="403"/>
      <c r="X459" s="403"/>
      <c r="Y459" s="403"/>
      <c r="Z459" s="403"/>
      <c r="AA459" s="403"/>
      <c r="AB459" s="403"/>
      <c r="AC459" s="403"/>
      <c r="AD459" s="387">
        <f>AD460+AD461</f>
        <v>0</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SUMIFS(ФОТ!O$15:O$32,ФОТ!$A$15:$A$32,$A460,ФОТ!$B$15:$B$32,$B460)</f>
        <v>0</v>
      </c>
      <c r="P460" s="530">
        <f>SUMIFS(ФОТ!P$15:P$32,ФОТ!$A$15:$A$32,$A460,ФОТ!$B$15:$B$32,$B460)</f>
        <v>0</v>
      </c>
      <c r="Q460" s="530">
        <f>SUMIFS(ФОТ!Q$15:Q$32,ФОТ!$A$15:$A$32,$A460,ФОТ!$B$15:$B$32,$B460)</f>
        <v>0</v>
      </c>
      <c r="R460" s="379">
        <f t="shared" si="86"/>
        <v>0</v>
      </c>
      <c r="S460" s="530">
        <f>SUMIFS(ФОТ!R$15:R$32,ФОТ!$A$15:$A$32,$A460,ФОТ!$B$15:$B$32,$B460)</f>
        <v>0</v>
      </c>
      <c r="T460" s="530">
        <f>SUMIFS(ФОТ!S$15:S$32,ФОТ!$A$15:$A$32,$A460,ФОТ!$B$15:$B$32,$B460)</f>
        <v>0</v>
      </c>
      <c r="U460" s="403"/>
      <c r="V460" s="403"/>
      <c r="W460" s="403"/>
      <c r="X460" s="403"/>
      <c r="Y460" s="403"/>
      <c r="Z460" s="403"/>
      <c r="AA460" s="403"/>
      <c r="AB460" s="403"/>
      <c r="AC460" s="403"/>
      <c r="AD460" s="530">
        <f>SUMIFS(ФОТ!T$15:T$32,ФОТ!$A$15:$A$32,$A460,ФОТ!$B$15:$B$32,$B460)</f>
        <v>0</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SUMIFS(ФОТ!O$15:O$32,ФОТ!$A$15:$A$32,$A461,ФОТ!$B$15:$B$32,$B461)</f>
        <v>0</v>
      </c>
      <c r="P461" s="530">
        <f>SUMIFS(ФОТ!P$15:P$32,ФОТ!$A$15:$A$32,$A461,ФОТ!$B$15:$B$32,$B461)</f>
        <v>0</v>
      </c>
      <c r="Q461" s="530">
        <f>SUMIFS(ФОТ!Q$15:Q$32,ФОТ!$A$15:$A$32,$A461,ФОТ!$B$15:$B$32,$B461)</f>
        <v>0</v>
      </c>
      <c r="R461" s="379">
        <f t="shared" si="86"/>
        <v>0</v>
      </c>
      <c r="S461" s="530">
        <f>SUMIFS(ФОТ!R$15:R$32,ФОТ!$A$15:$A$32,$A461,ФОТ!$B$15:$B$32,$B461)</f>
        <v>0</v>
      </c>
      <c r="T461" s="530">
        <f>SUMIFS(ФОТ!S$15:S$32,ФОТ!$A$15:$A$32,$A461,ФОТ!$B$15:$B$32,$B461)</f>
        <v>0</v>
      </c>
      <c r="U461" s="403"/>
      <c r="V461" s="403"/>
      <c r="W461" s="403"/>
      <c r="X461" s="403"/>
      <c r="Y461" s="403"/>
      <c r="Z461" s="403"/>
      <c r="AA461" s="403"/>
      <c r="AB461" s="403"/>
      <c r="AC461" s="403"/>
      <c r="AD461" s="530">
        <f>SUMIFS(ФОТ!T$15:T$32,ФОТ!$A$15:$A$32,$A461,ФОТ!$B$15:$B$32,$B461)</f>
        <v>0</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SUMIFS(ФОТ!O$15:O$32,ФОТ!$A$15:$A$32,$A475,ФОТ!$B$15:$B$32,$B475)</f>
        <v>0</v>
      </c>
      <c r="P475" s="530">
        <f>SUMIFS(ФОТ!P$15:P$32,ФОТ!$A$15:$A$32,$A475,ФОТ!$B$15:$B$32,$B475)</f>
        <v>0</v>
      </c>
      <c r="Q475" s="530">
        <f>SUMIFS(ФОТ!Q$15:Q$32,ФОТ!$A$15:$A$32,$A475,ФОТ!$B$15:$B$32,$B475)</f>
        <v>0</v>
      </c>
      <c r="R475" s="379">
        <f t="shared" si="86"/>
        <v>0</v>
      </c>
      <c r="S475" s="530">
        <f>SUMIFS(ФОТ!R$15:R$32,ФОТ!$A$15:$A$32,$A475,ФОТ!$B$15:$B$32,$B475)</f>
        <v>0</v>
      </c>
      <c r="T475" s="530">
        <f>SUMIFS(ФОТ!S$15:S$32,ФОТ!$A$15:$A$32,$A475,ФОТ!$B$15:$B$32,$B475)</f>
        <v>0</v>
      </c>
      <c r="U475" s="403"/>
      <c r="V475" s="403"/>
      <c r="W475" s="403"/>
      <c r="X475" s="403"/>
      <c r="Y475" s="403"/>
      <c r="Z475" s="403"/>
      <c r="AA475" s="403"/>
      <c r="AB475" s="403"/>
      <c r="AC475" s="403"/>
      <c r="AD475" s="530">
        <f>SUMIFS(ФОТ!T$15:T$32,ФОТ!$A$15:$A$32,$A475,ФОТ!$B$15:$B$32,$B475)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SUMIFS(ФОТ!O$15:O$32,ФОТ!$A$15:$A$32,$A476,ФОТ!$B$15:$B$32,$B476)</f>
        <v>0</v>
      </c>
      <c r="P476" s="530">
        <f>SUMIFS(ФОТ!P$15:P$32,ФОТ!$A$15:$A$32,$A476,ФОТ!$B$15:$B$32,$B476)</f>
        <v>0</v>
      </c>
      <c r="Q476" s="530">
        <f>SUMIFS(ФОТ!Q$15:Q$32,ФОТ!$A$15:$A$32,$A476,ФОТ!$B$15:$B$32,$B476)</f>
        <v>0</v>
      </c>
      <c r="R476" s="379">
        <f t="shared" si="86"/>
        <v>0</v>
      </c>
      <c r="S476" s="530">
        <f>SUMIFS(ФОТ!R$15:R$32,ФОТ!$A$15:$A$32,$A476,ФОТ!$B$15:$B$32,$B476)</f>
        <v>0</v>
      </c>
      <c r="T476" s="530">
        <f>SUMIFS(ФОТ!S$15:S$32,ФОТ!$A$15:$A$32,$A476,ФОТ!$B$15:$B$32,$B476)</f>
        <v>0</v>
      </c>
      <c r="U476" s="403"/>
      <c r="V476" s="403"/>
      <c r="W476" s="403"/>
      <c r="X476" s="403"/>
      <c r="Y476" s="403"/>
      <c r="Z476" s="403"/>
      <c r="AA476" s="403"/>
      <c r="AB476" s="403"/>
      <c r="AC476" s="403"/>
      <c r="AD476" s="530">
        <f>SUMIFS(ФОТ!T$15:T$32,ФОТ!$A$15:$A$32,$A476,ФОТ!$B$15:$B$32,$B476)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587.20000000000005</v>
      </c>
      <c r="U477" s="548"/>
      <c r="V477" s="548"/>
      <c r="W477" s="548"/>
      <c r="X477" s="548"/>
      <c r="Y477" s="548"/>
      <c r="Z477" s="548"/>
      <c r="AA477" s="548"/>
      <c r="AB477" s="548"/>
      <c r="AC477" s="548"/>
      <c r="AD477" s="399">
        <f>AD478+AD486+AD489+AD490+AD491+AD492+AD493</f>
        <v>461.76</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10</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10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577.20000000000005</v>
      </c>
      <c r="U486" s="403"/>
      <c r="V486" s="403"/>
      <c r="W486" s="403"/>
      <c r="X486" s="403"/>
      <c r="Y486" s="403"/>
      <c r="Z486" s="403"/>
      <c r="AA486" s="403"/>
      <c r="AB486" s="403"/>
      <c r="AC486" s="403"/>
      <c r="AD486" s="387">
        <f>AD487+AD488</f>
        <v>461.76</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SUMIFS(ФОТ!O$15:O$32,ФОТ!$A$15:$A$32,$A487,ФОТ!$B$15:$B$32,$B487)</f>
        <v>0</v>
      </c>
      <c r="P487" s="530">
        <f>SUMIFS(ФОТ!P$15:P$32,ФОТ!$A$15:$A$32,$A487,ФОТ!$B$15:$B$32,$B487)</f>
        <v>0</v>
      </c>
      <c r="Q487" s="530">
        <f>SUMIFS(ФОТ!Q$15:Q$32,ФОТ!$A$15:$A$32,$A487,ФОТ!$B$15:$B$32,$B487)</f>
        <v>0</v>
      </c>
      <c r="R487" s="379">
        <f t="shared" si="86"/>
        <v>0</v>
      </c>
      <c r="S487" s="530">
        <f>SUMIFS(ФОТ!R$15:R$32,ФОТ!$A$15:$A$32,$A487,ФОТ!$B$15:$B$32,$B487)</f>
        <v>0</v>
      </c>
      <c r="T487" s="530">
        <f>SUMIFS(ФОТ!S$15:S$32,ФОТ!$A$15:$A$32,$A487,ФОТ!$B$15:$B$32,$B487)</f>
        <v>444</v>
      </c>
      <c r="U487" s="403"/>
      <c r="V487" s="403"/>
      <c r="W487" s="403"/>
      <c r="X487" s="403"/>
      <c r="Y487" s="403"/>
      <c r="Z487" s="403"/>
      <c r="AA487" s="403"/>
      <c r="AB487" s="403"/>
      <c r="AC487" s="403"/>
      <c r="AD487" s="530">
        <f>SUMIFS(ФОТ!T$15:T$32,ФОТ!$A$15:$A$32,$A487,ФОТ!$B$15:$B$32,$B487)</f>
        <v>355.2</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SUMIFS(ФОТ!O$15:O$32,ФОТ!$A$15:$A$32,$A488,ФОТ!$B$15:$B$32,$B488)</f>
        <v>0</v>
      </c>
      <c r="P488" s="530">
        <f>SUMIFS(ФОТ!P$15:P$32,ФОТ!$A$15:$A$32,$A488,ФОТ!$B$15:$B$32,$B488)</f>
        <v>0</v>
      </c>
      <c r="Q488" s="530">
        <f>SUMIFS(ФОТ!Q$15:Q$32,ФОТ!$A$15:$A$32,$A488,ФОТ!$B$15:$B$32,$B488)</f>
        <v>0</v>
      </c>
      <c r="R488" s="379">
        <f t="shared" si="86"/>
        <v>0</v>
      </c>
      <c r="S488" s="530">
        <f>SUMIFS(ФОТ!R$15:R$32,ФОТ!$A$15:$A$32,$A488,ФОТ!$B$15:$B$32,$B488)</f>
        <v>0</v>
      </c>
      <c r="T488" s="530">
        <f>SUMIFS(ФОТ!S$15:S$32,ФОТ!$A$15:$A$32,$A488,ФОТ!$B$15:$B$32,$B488)</f>
        <v>133.19999999999999</v>
      </c>
      <c r="U488" s="403"/>
      <c r="V488" s="403"/>
      <c r="W488" s="403"/>
      <c r="X488" s="403"/>
      <c r="Y488" s="403"/>
      <c r="Z488" s="403"/>
      <c r="AA488" s="403"/>
      <c r="AB488" s="403"/>
      <c r="AC488" s="403"/>
      <c r="AD488" s="530">
        <f>SUMIFS(ФОТ!T$15:T$32,ФОТ!$A$15:$A$32,$A488,ФОТ!$B$15:$B$32,$B488)</f>
        <v>106.56</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18</v>
      </c>
      <c r="P502" s="374">
        <f>P503+P514+P515++P525+P526+P527+P529+P530+P531+P532+P535</f>
        <v>34.200000000000003</v>
      </c>
      <c r="Q502" s="374">
        <f>Q503+Q514+Q515++Q525+Q526+Q527+Q529+Q530+Q531+Q532+Q535</f>
        <v>28.7</v>
      </c>
      <c r="R502" s="373">
        <f t="shared" ref="R502:R514" si="92">Q502-P502</f>
        <v>-5.5000000000000036</v>
      </c>
      <c r="S502" s="374">
        <f t="shared" ref="S502:AM502" si="93">S503+S514+S515++S525+S526+S527+S529+S530+S531+S532+S535</f>
        <v>16.393000000000001</v>
      </c>
      <c r="T502" s="374">
        <f t="shared" si="93"/>
        <v>38.6</v>
      </c>
      <c r="U502" s="374">
        <f t="shared" si="93"/>
        <v>38.6</v>
      </c>
      <c r="V502" s="374">
        <f t="shared" si="93"/>
        <v>38.6</v>
      </c>
      <c r="W502" s="374">
        <f t="shared" si="93"/>
        <v>38.6</v>
      </c>
      <c r="X502" s="374">
        <f t="shared" si="93"/>
        <v>38.6</v>
      </c>
      <c r="Y502" s="374">
        <f t="shared" si="93"/>
        <v>3</v>
      </c>
      <c r="Z502" s="374">
        <f t="shared" si="93"/>
        <v>3</v>
      </c>
      <c r="AA502" s="374">
        <f t="shared" si="93"/>
        <v>3</v>
      </c>
      <c r="AB502" s="374">
        <f t="shared" si="93"/>
        <v>3</v>
      </c>
      <c r="AC502" s="374">
        <f t="shared" si="93"/>
        <v>3</v>
      </c>
      <c r="AD502" s="374">
        <f t="shared" si="93"/>
        <v>28</v>
      </c>
      <c r="AE502" s="374">
        <f t="shared" si="93"/>
        <v>28</v>
      </c>
      <c r="AF502" s="374">
        <f t="shared" si="93"/>
        <v>28</v>
      </c>
      <c r="AG502" s="374">
        <f t="shared" si="93"/>
        <v>28</v>
      </c>
      <c r="AH502" s="374">
        <f t="shared" si="93"/>
        <v>28</v>
      </c>
      <c r="AI502" s="374">
        <f t="shared" si="93"/>
        <v>0</v>
      </c>
      <c r="AJ502" s="374">
        <f t="shared" si="93"/>
        <v>0</v>
      </c>
      <c r="AK502" s="374">
        <f t="shared" si="93"/>
        <v>0</v>
      </c>
      <c r="AL502" s="374">
        <f t="shared" si="93"/>
        <v>0</v>
      </c>
      <c r="AM502" s="374">
        <f t="shared" si="93"/>
        <v>0</v>
      </c>
      <c r="AN502" s="373">
        <f t="shared" ref="AN502:AN508" si="94">IF(S502=0,0,(AD502-S502)/S502*100)</f>
        <v>70.804611724516548</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SUMIFS(Реагенты!O$15:O$20,Реагенты!$A$15:$A$20,$A514,Реагенты!$M$15:$M$20,"Всего по тарифу")</f>
        <v>0</v>
      </c>
      <c r="P514" s="391">
        <f>SUMIFS(Реагенты!P$15:P$20,Реагенты!$A$15:$A$20,$A514,Реагенты!$M$15:$M$20,"Всего по тарифу")</f>
        <v>0</v>
      </c>
      <c r="Q514" s="391">
        <f>SUMIFS(Реагенты!Q$15:Q$20,Реагенты!$A$15:$A$20,$A514,Реагенты!$M$15:$M$20,"Всего по тарифу")</f>
        <v>0</v>
      </c>
      <c r="R514" s="379">
        <f t="shared" si="92"/>
        <v>0</v>
      </c>
      <c r="S514" s="391">
        <f>SUMIFS(Реагенты!R$15:R$20,Реагенты!$A$15:$A$20,$A514,Реагенты!$M$15:$M$20,"Всего по тарифу")</f>
        <v>0</v>
      </c>
      <c r="T514" s="391">
        <f>SUMIFS(Реагенты!S$15:S$20,Реагенты!$A$15:$A$20,$A514,Реагенты!$M$15:$M$20,"Всего по тарифу")</f>
        <v>3</v>
      </c>
      <c r="U514" s="391">
        <f>SUMIFS(Реагенты!T$15:T$20,Реагенты!$A$15:$A$20,$A514,Реагенты!$M$15:$M$20,"Всего по тарифу")</f>
        <v>3</v>
      </c>
      <c r="V514" s="391">
        <f>SUMIFS(Реагенты!U$15:U$20,Реагенты!$A$15:$A$20,$A514,Реагенты!$M$15:$M$20,"Всего по тарифу")</f>
        <v>3</v>
      </c>
      <c r="W514" s="391">
        <f>SUMIFS(Реагенты!V$15:V$20,Реагенты!$A$15:$A$20,$A514,Реагенты!$M$15:$M$20,"Всего по тарифу")</f>
        <v>3</v>
      </c>
      <c r="X514" s="391">
        <f>SUMIFS(Реагенты!W$15:W$20,Реагенты!$A$15:$A$20,$A514,Реагенты!$M$15:$M$20,"Всего по тарифу")</f>
        <v>3</v>
      </c>
      <c r="Y514" s="391">
        <f>SUMIFS(Реагенты!X$15:X$20,Реагенты!$A$15:$A$20,$A514,Реагенты!$M$15:$M$20,"Всего по тарифу")</f>
        <v>3</v>
      </c>
      <c r="Z514" s="391">
        <f>SUMIFS(Реагенты!Y$15:Y$20,Реагенты!$A$15:$A$20,$A514,Реагенты!$M$15:$M$20,"Всего по тарифу")</f>
        <v>3</v>
      </c>
      <c r="AA514" s="391">
        <f>SUMIFS(Реагенты!Z$15:Z$20,Реагенты!$A$15:$A$20,$A514,Реагенты!$M$15:$M$20,"Всего по тарифу")</f>
        <v>3</v>
      </c>
      <c r="AB514" s="391">
        <f>SUMIFS(Реагенты!AA$15:AA$20,Реагенты!$A$15:$A$20,$A514,Реагенты!$M$15:$M$20,"Всего по тарифу")</f>
        <v>3</v>
      </c>
      <c r="AC514" s="391">
        <f>SUMIFS(Реагенты!AB$15:AB$20,Реагенты!$A$15:$A$20,$A514,Реагенты!$M$15:$M$20,"Всего по тарифу")</f>
        <v>3</v>
      </c>
      <c r="AD514" s="391">
        <f>SUMIFS(Реагенты!AC$15:AC$20,Реагенты!$A$15:$A$20,$A514,Реагенты!$M$15:$M$20,"Всего по тарифу")</f>
        <v>0</v>
      </c>
      <c r="AE514" s="391">
        <f>SUMIFS(Реагенты!AD$15:AD$20,Реагенты!$A$15:$A$20,$A514,Реагенты!$M$15:$M$20,"Всего по тарифу")</f>
        <v>0</v>
      </c>
      <c r="AF514" s="391">
        <f>SUMIFS(Реагенты!AE$15:AE$20,Реагенты!$A$15:$A$20,$A514,Реагенты!$M$15:$M$20,"Всего по тарифу")</f>
        <v>0</v>
      </c>
      <c r="AG514" s="391">
        <f>SUMIFS(Реагенты!AF$15:AF$20,Реагенты!$A$15:$A$20,$A514,Реагенты!$M$15:$M$20,"Всего по тарифу")</f>
        <v>0</v>
      </c>
      <c r="AH514" s="391">
        <f>SUMIFS(Реагенты!AG$15:AG$20,Реагенты!$A$15:$A$20,$A514,Реагенты!$M$15:$M$20,"Всего по тарифу")</f>
        <v>0</v>
      </c>
      <c r="AI514" s="391">
        <f>SUMIFS(Реагенты!AH$15:AH$20,Реагенты!$A$15:$A$20,$A514,Реагенты!$M$15:$M$20,"Всего по тарифу")</f>
        <v>0</v>
      </c>
      <c r="AJ514" s="391">
        <f>SUMIFS(Реагенты!AI$15:AI$20,Реагенты!$A$15:$A$20,$A514,Реагенты!$M$15:$M$20,"Всего по тарифу")</f>
        <v>0</v>
      </c>
      <c r="AK514" s="391">
        <f>SUMIFS(Реагенты!AJ$15:AJ$20,Реагенты!$A$15:$A$20,$A514,Реагенты!$M$15:$M$20,"Всего по тарифу")</f>
        <v>0</v>
      </c>
      <c r="AL514" s="391">
        <f>SUMIFS(Реагенты!AK$15:AK$20,Реагенты!$A$15:$A$20,$A514,Реагенты!$M$15:$M$20,"Всего по тарифу")</f>
        <v>0</v>
      </c>
      <c r="AM514" s="391">
        <f>SUMIFS(Реагенты!AL$15:AL$20,Реагенты!$A$15:$A$20,$A514,Реагенты!$M$15:$M$20,"Всего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18</v>
      </c>
      <c r="P515" s="373">
        <f t="shared" ref="P515:AM515" si="99">SUM(P516:P524)</f>
        <v>34.200000000000003</v>
      </c>
      <c r="Q515" s="373">
        <f t="shared" si="99"/>
        <v>28.7</v>
      </c>
      <c r="R515" s="373">
        <f t="shared" ref="R515:R570" si="100">Q515-P515</f>
        <v>-5.5000000000000036</v>
      </c>
      <c r="S515" s="373">
        <f t="shared" si="99"/>
        <v>16.393000000000001</v>
      </c>
      <c r="T515" s="374">
        <f t="shared" si="99"/>
        <v>35.6</v>
      </c>
      <c r="U515" s="373">
        <f t="shared" si="99"/>
        <v>35.6</v>
      </c>
      <c r="V515" s="373">
        <f t="shared" si="99"/>
        <v>35.6</v>
      </c>
      <c r="W515" s="373">
        <f t="shared" si="99"/>
        <v>35.6</v>
      </c>
      <c r="X515" s="373">
        <f t="shared" si="99"/>
        <v>35.6</v>
      </c>
      <c r="Y515" s="373">
        <f t="shared" si="99"/>
        <v>0</v>
      </c>
      <c r="Z515" s="373">
        <f t="shared" si="99"/>
        <v>0</v>
      </c>
      <c r="AA515" s="373">
        <f t="shared" si="99"/>
        <v>0</v>
      </c>
      <c r="AB515" s="373">
        <f t="shared" si="99"/>
        <v>0</v>
      </c>
      <c r="AC515" s="373">
        <f t="shared" si="99"/>
        <v>0</v>
      </c>
      <c r="AD515" s="374">
        <f t="shared" si="99"/>
        <v>28</v>
      </c>
      <c r="AE515" s="373">
        <f t="shared" si="99"/>
        <v>28</v>
      </c>
      <c r="AF515" s="373">
        <f t="shared" si="99"/>
        <v>28</v>
      </c>
      <c r="AG515" s="373">
        <f t="shared" si="99"/>
        <v>28</v>
      </c>
      <c r="AH515" s="373">
        <f t="shared" si="99"/>
        <v>28</v>
      </c>
      <c r="AI515" s="373">
        <f t="shared" si="99"/>
        <v>0</v>
      </c>
      <c r="AJ515" s="373">
        <f t="shared" si="99"/>
        <v>0</v>
      </c>
      <c r="AK515" s="373">
        <f t="shared" si="99"/>
        <v>0</v>
      </c>
      <c r="AL515" s="373">
        <f t="shared" si="99"/>
        <v>0</v>
      </c>
      <c r="AM515" s="373">
        <f t="shared" si="99"/>
        <v>0</v>
      </c>
      <c r="AN515" s="373">
        <f t="shared" si="91"/>
        <v>70.804611724516548</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0</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0</v>
      </c>
      <c r="Q517" s="391">
        <f>SUMIFS(Налоги!Q$15:Q$28,Налоги!$A$15:$A$28,$A517,Налоги!$M$15:$M$28,$B517)</f>
        <v>0</v>
      </c>
      <c r="R517" s="379">
        <f t="shared" si="100"/>
        <v>0</v>
      </c>
      <c r="S517" s="391">
        <f>SUMIFS(Налоги!R$15:R$28,Налоги!$A$15:$A$28,$A517,Налоги!$M$15:$M$28,$B517)</f>
        <v>0</v>
      </c>
      <c r="T517" s="391">
        <f>SUMIFS(Налоги!S$15:S$28,Налоги!$A$15:$A$28,$A517,Налоги!$M$15:$M$28,$B517)</f>
        <v>0</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0</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0</v>
      </c>
      <c r="P519" s="391">
        <f>SUMIFS(Налоги!P$15:P$28,Налоги!$A$15:$A$28,$A519,Налоги!$M$15:$M$28,$B519)</f>
        <v>1.7</v>
      </c>
      <c r="Q519" s="391">
        <f>SUMIFS(Налоги!Q$15:Q$28,Налоги!$A$15:$A$28,$A519,Налоги!$M$15:$M$28,$B519)</f>
        <v>0</v>
      </c>
      <c r="R519" s="379">
        <f t="shared" si="100"/>
        <v>-1.7</v>
      </c>
      <c r="S519" s="391">
        <f>SUMIFS(Налоги!R$15:R$28,Налоги!$A$15:$A$28,$A519,Налоги!$M$15:$M$28,$B519)</f>
        <v>1.845</v>
      </c>
      <c r="T519" s="391">
        <f>SUMIFS(Налоги!S$15:S$28,Налоги!$A$15:$A$28,$A519,Налоги!$M$15:$M$28,$B519)</f>
        <v>2.2999999999999998</v>
      </c>
      <c r="U519" s="391">
        <f>SUMIFS(Налоги!T$15:T$28,Налоги!$A$15:$A$28,$A519,Налоги!$M$15:$M$28,$B519)</f>
        <v>2.2999999999999998</v>
      </c>
      <c r="V519" s="391">
        <f>SUMIFS(Налоги!U$15:U$28,Налоги!$A$15:$A$28,$A519,Налоги!$M$15:$M$28,$B519)</f>
        <v>2.2999999999999998</v>
      </c>
      <c r="W519" s="391">
        <f>SUMIFS(Налоги!V$15:V$28,Налоги!$A$15:$A$28,$A519,Налоги!$M$15:$M$28,$B519)</f>
        <v>2.2999999999999998</v>
      </c>
      <c r="X519" s="391">
        <f>SUMIFS(Налоги!W$15:W$28,Налоги!$A$15:$A$28,$A519,Налоги!$M$15:$M$28,$B519)</f>
        <v>2.2999999999999998</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0</v>
      </c>
      <c r="AE519" s="391">
        <f>SUMIFS(Налоги!AD$15:AD$28,Налоги!$A$15:$A$28,$A519,Налоги!$M$15:$M$28,$B519)</f>
        <v>0</v>
      </c>
      <c r="AF519" s="391">
        <f>SUMIFS(Налоги!AE$15:AE$28,Налоги!$A$15:$A$28,$A519,Налоги!$M$15:$M$28,$B519)</f>
        <v>0</v>
      </c>
      <c r="AG519" s="391">
        <f>SUMIFS(Налоги!AF$15:AF$28,Налоги!$A$15:$A$28,$A519,Налоги!$M$15:$M$28,$B519)</f>
        <v>0</v>
      </c>
      <c r="AH519" s="391">
        <f>SUMIFS(Налоги!AG$15:AG$28,Налоги!$A$15:$A$28,$A519,Налоги!$M$15:$M$28,$B519)</f>
        <v>0</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-100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3.8</v>
      </c>
      <c r="Q520" s="391">
        <f>SUMIFS(Налоги!Q$15:Q$28,Налоги!$A$15:$A$28,$A520,Налоги!$M$15:$M$28,$B520)</f>
        <v>0</v>
      </c>
      <c r="R520" s="379">
        <f t="shared" si="100"/>
        <v>-3.8</v>
      </c>
      <c r="S520" s="391">
        <f>SUMIFS(Налоги!R$15:R$28,Налоги!$A$15:$A$28,$A520,Налоги!$M$15:$M$28,$B520)</f>
        <v>5.6779999999999999</v>
      </c>
      <c r="T520" s="391">
        <f>SUMIFS(Налоги!S$15:S$28,Налоги!$A$15:$A$28,$A520,Налоги!$M$15:$M$28,$B520)</f>
        <v>5.3</v>
      </c>
      <c r="U520" s="391">
        <f>SUMIFS(Налоги!T$15:T$28,Налоги!$A$15:$A$28,$A520,Налоги!$M$15:$M$28,$B520)</f>
        <v>5.3</v>
      </c>
      <c r="V520" s="391">
        <f>SUMIFS(Налоги!U$15:U$28,Налоги!$A$15:$A$28,$A520,Налоги!$M$15:$M$28,$B520)</f>
        <v>5.3</v>
      </c>
      <c r="W520" s="391">
        <f>SUMIFS(Налоги!V$15:V$28,Налоги!$A$15:$A$28,$A520,Налоги!$M$15:$M$28,$B520)</f>
        <v>5.3</v>
      </c>
      <c r="X520" s="391">
        <f>SUMIFS(Налоги!W$15:W$28,Налоги!$A$15:$A$28,$A520,Налоги!$M$15:$M$28,$B520)</f>
        <v>5.3</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-100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0</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0</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18</v>
      </c>
      <c r="P523" s="391">
        <f>SUMIFS(Налоги!P$15:P$28,Налоги!$A$15:$A$28,$A523,Налоги!$M$15:$M$28,$B523)</f>
        <v>28.7</v>
      </c>
      <c r="Q523" s="391">
        <f>SUMIFS(Налоги!Q$15:Q$28,Налоги!$A$15:$A$28,$A523,Налоги!$M$15:$M$28,$B523)</f>
        <v>28.7</v>
      </c>
      <c r="R523" s="379">
        <f>Q523-P523</f>
        <v>0</v>
      </c>
      <c r="S523" s="391">
        <f>SUMIFS(Налоги!R$15:R$28,Налоги!$A$15:$A$28,$A523,Налоги!$M$15:$M$28,$B523)</f>
        <v>8.8699999999999992</v>
      </c>
      <c r="T523" s="391">
        <f>SUMIFS(Налоги!S$15:S$28,Налоги!$A$15:$A$28,$A523,Налоги!$M$15:$M$28,$B523)</f>
        <v>28</v>
      </c>
      <c r="U523" s="391">
        <f>SUMIFS(Налоги!T$15:T$28,Налоги!$A$15:$A$28,$A523,Налоги!$M$15:$M$28,$B523)</f>
        <v>28</v>
      </c>
      <c r="V523" s="391">
        <f>SUMIFS(Налоги!U$15:U$28,Налоги!$A$15:$A$28,$A523,Налоги!$M$15:$M$28,$B523)</f>
        <v>28</v>
      </c>
      <c r="W523" s="391">
        <f>SUMIFS(Налоги!V$15:V$28,Налоги!$A$15:$A$28,$A523,Налоги!$M$15:$M$28,$B523)</f>
        <v>28</v>
      </c>
      <c r="X523" s="391">
        <f>SUMIFS(Налоги!W$15:W$28,Налоги!$A$15:$A$28,$A523,Налоги!$M$15:$M$28,$B523)</f>
        <v>28</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28</v>
      </c>
      <c r="AE523" s="391">
        <f>SUMIFS(Налоги!AD$15:AD$28,Налоги!$A$15:$A$28,$A523,Налоги!$M$15:$M$28,$B523)</f>
        <v>28</v>
      </c>
      <c r="AF523" s="391">
        <f>SUMIFS(Налоги!AE$15:AE$28,Налоги!$A$15:$A$28,$A523,Налоги!$M$15:$M$28,$B523)</f>
        <v>28</v>
      </c>
      <c r="AG523" s="391">
        <f>SUMIFS(Налоги!AF$15:AF$28,Налоги!$A$15:$A$28,$A523,Налоги!$M$15:$M$28,$B523)</f>
        <v>28</v>
      </c>
      <c r="AH523" s="391">
        <f>SUMIFS(Налоги!AG$15:AG$28,Налоги!$A$15:$A$28,$A523,Налоги!$M$15:$M$28,$B523)</f>
        <v>28</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215.67080045095835</v>
      </c>
      <c r="AO523" s="379">
        <f t="shared" si="97"/>
        <v>0</v>
      </c>
      <c r="AP523" s="379">
        <f t="shared" si="97"/>
        <v>0</v>
      </c>
      <c r="AQ523" s="379">
        <f t="shared" si="97"/>
        <v>0</v>
      </c>
      <c r="AR523" s="379">
        <f t="shared" si="97"/>
        <v>0</v>
      </c>
      <c r="AS523" s="379">
        <f t="shared" si="97"/>
        <v>-100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347.98</v>
      </c>
      <c r="P536" s="397">
        <f>SUMIFS(ЭЭ!P$15:P$27,ЭЭ!$A$15:$A$27,$A536,ЭЭ!$M$15:$M$27,"Всего по тарифу")</f>
        <v>898.8</v>
      </c>
      <c r="Q536" s="397">
        <f>SUMIFS(ЭЭ!Q$15:Q$27,ЭЭ!$A$15:$A$27,$A536,ЭЭ!$M$15:$M$27,"Всего по тарифу")</f>
        <v>0</v>
      </c>
      <c r="R536" s="373">
        <f>Q536-P536</f>
        <v>-898.8</v>
      </c>
      <c r="S536" s="397">
        <f>SUMIFS(ЭЭ!R$15:R$27,ЭЭ!$A$15:$A$27,$A536,ЭЭ!$M$15:$M$27,"Всего по тарифу")</f>
        <v>379.87</v>
      </c>
      <c r="T536" s="397">
        <f>SUMIFS(ЭЭ!S$15:S$27,ЭЭ!$A$15:$A$27,$A536,ЭЭ!$M$15:$M$27,"Всего по тарифу")</f>
        <v>979</v>
      </c>
      <c r="U536" s="397">
        <f>SUMIFS(ЭЭ!T$15:T$27,ЭЭ!$A$15:$A$27,$A536,ЭЭ!$M$15:$M$27,"Всего по тарифу")</f>
        <v>0</v>
      </c>
      <c r="V536" s="397">
        <f>SUMIFS(ЭЭ!U$15:U$27,ЭЭ!$A$15:$A$27,$A536,ЭЭ!$M$15:$M$27,"Всего по тарифу")</f>
        <v>0</v>
      </c>
      <c r="W536" s="397">
        <f>SUMIFS(ЭЭ!V$15:V$27,ЭЭ!$A$15:$A$27,$A536,ЭЭ!$M$15:$M$27,"Всего по тарифу")</f>
        <v>0</v>
      </c>
      <c r="X536" s="397">
        <f>SUMIFS(ЭЭ!W$15:W$27,ЭЭ!$A$15:$A$27,$A536,ЭЭ!$M$15:$M$27,"Всего по тарифу")</f>
        <v>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407.26</v>
      </c>
      <c r="AE536" s="397">
        <f>SUMIFS(ЭЭ!AD$15:AD$27,ЭЭ!$A$15:$A$27,$A536,ЭЭ!$M$15:$M$27,"Всего по тарифу")</f>
        <v>423.55</v>
      </c>
      <c r="AF536" s="397">
        <f>SUMIFS(ЭЭ!AE$15:AE$27,ЭЭ!$A$15:$A$27,$A536,ЭЭ!$M$15:$M$27,"Всего по тарифу")</f>
        <v>440.5</v>
      </c>
      <c r="AG536" s="397">
        <f>SUMIFS(ЭЭ!AF$15:AF$27,ЭЭ!$A$15:$A$27,$A536,ЭЭ!$M$15:$M$27,"Всего по тарифу")</f>
        <v>458.12</v>
      </c>
      <c r="AH536" s="397">
        <f>SUMIFS(ЭЭ!AG$15:AG$27,ЭЭ!$A$15:$A$27,$A536,ЭЭ!$M$15:$M$27,"Всего по тарифу")</f>
        <v>476.44</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7.2103614394398052</v>
      </c>
      <c r="AO536" s="373">
        <f t="shared" ref="AO536:AW536" si="106">IF(AD536=0,0,(AE536-AD536)/AD536*100)</f>
        <v>3.9999017826449981</v>
      </c>
      <c r="AP536" s="373">
        <f t="shared" si="106"/>
        <v>4.0018887970723611</v>
      </c>
      <c r="AQ536" s="373">
        <f t="shared" si="106"/>
        <v>4.0000000000000009</v>
      </c>
      <c r="AR536" s="373">
        <f t="shared" si="106"/>
        <v>3.9989522395878794</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0</v>
      </c>
      <c r="Q537" s="397">
        <f>SUMIFS(Амортизация!Q$15:Q$65,Амортизация!$A$15:$A$65,$A537,Амортизация!$M$15:$M$65,"Сумма амортизационных отчислений")</f>
        <v>0</v>
      </c>
      <c r="R537" s="373">
        <f t="shared" si="100"/>
        <v>0</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596</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0</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0</v>
      </c>
      <c r="AE545" s="400"/>
      <c r="AF545" s="400"/>
      <c r="AG545" s="400"/>
      <c r="AH545" s="400"/>
      <c r="AI545" s="400"/>
      <c r="AJ545" s="400"/>
      <c r="AK545" s="400"/>
      <c r="AL545" s="400"/>
      <c r="AM545" s="400"/>
      <c r="AN545" s="373">
        <f t="shared" si="103"/>
        <v>0</v>
      </c>
      <c r="AO545" s="373">
        <f t="shared" si="102"/>
        <v>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0</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365.98</v>
      </c>
      <c r="P560" s="374">
        <f>P452+P502+P536+P537+P539+P544</f>
        <v>933</v>
      </c>
      <c r="Q560" s="374">
        <f>Q452+Q502+Q536+Q537+Q539+Q544</f>
        <v>28.7</v>
      </c>
      <c r="R560" s="373">
        <f>Q560-P560</f>
        <v>-904.3</v>
      </c>
      <c r="S560" s="374">
        <f t="shared" ref="S560:AM560" si="112">S452+S502+S536+S537+S539+S544</f>
        <v>396.26300000000003</v>
      </c>
      <c r="T560" s="374">
        <f t="shared" si="112"/>
        <v>2200.8000000000002</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897.02</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126.36986042098302</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365.98</v>
      </c>
      <c r="P561" s="374">
        <f t="shared" si="114"/>
        <v>933</v>
      </c>
      <c r="Q561" s="374">
        <f t="shared" si="114"/>
        <v>28.7</v>
      </c>
      <c r="R561" s="374">
        <f t="shared" si="114"/>
        <v>-904.3</v>
      </c>
      <c r="S561" s="374">
        <f t="shared" si="114"/>
        <v>396.26300000000003</v>
      </c>
      <c r="T561" s="374">
        <f t="shared" si="114"/>
        <v>2200.8000000000002</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897.02</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126.36986042098302</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24</v>
      </c>
      <c r="P564" s="477">
        <f>SUMIFS(Баланс!P$16:P$67,Баланс!$A$16:$A$67,$A564,Баланс!$B$16:$B$67,"ПО")</f>
        <v>24</v>
      </c>
      <c r="Q564" s="477">
        <f>SUMIFS(Баланс!Q$16:Q$67,Баланс!$A$16:$A$67,$A564,Баланс!$B$16:$B$67,"ПО")</f>
        <v>24</v>
      </c>
      <c r="R564" s="477">
        <f>Q564-P564</f>
        <v>0</v>
      </c>
      <c r="S564" s="477">
        <f>SUMIFS(Баланс!R$16:R$67,Баланс!$A$16:$A$67,$A564,Баланс!$B$16:$B$67,"ПО")</f>
        <v>24</v>
      </c>
      <c r="T564" s="477">
        <f>SUMIFS(Баланс!S$16:S$67,Баланс!$A$16:$A$67,$A564,Баланс!$B$16:$B$67,"ПО")</f>
        <v>24</v>
      </c>
      <c r="U564" s="477">
        <f>SUMIFS(Баланс!T$16:T$67,Баланс!$A$16:$A$67,$A564,Баланс!$B$16:$B$67,"ПО")</f>
        <v>24</v>
      </c>
      <c r="V564" s="477">
        <f>SUMIFS(Баланс!U$16:U$67,Баланс!$A$16:$A$67,$A564,Баланс!$B$16:$B$67,"ПО")</f>
        <v>24</v>
      </c>
      <c r="W564" s="477">
        <f>SUMIFS(Баланс!V$16:V$67,Баланс!$A$16:$A$67,$A564,Баланс!$B$16:$B$67,"ПО")</f>
        <v>24</v>
      </c>
      <c r="X564" s="477">
        <f>SUMIFS(Баланс!W$16:W$67,Баланс!$A$16:$A$67,$A564,Баланс!$B$16:$B$67,"ПО")</f>
        <v>24</v>
      </c>
      <c r="Y564" s="477">
        <f>SUMIFS(Баланс!X$16:X$67,Баланс!$A$16:$A$67,$A564,Баланс!$B$16:$B$67,"ПО")</f>
        <v>24</v>
      </c>
      <c r="Z564" s="477">
        <f>SUMIFS(Баланс!Y$16:Y$67,Баланс!$A$16:$A$67,$A564,Баланс!$B$16:$B$67,"ПО")</f>
        <v>24</v>
      </c>
      <c r="AA564" s="477">
        <f>SUMIFS(Баланс!Z$16:Z$67,Баланс!$A$16:$A$67,$A564,Баланс!$B$16:$B$67,"ПО")</f>
        <v>24</v>
      </c>
      <c r="AB564" s="477">
        <f>SUMIFS(Баланс!AA$16:AA$67,Баланс!$A$16:$A$67,$A564,Баланс!$B$16:$B$67,"ПО")</f>
        <v>24</v>
      </c>
      <c r="AC564" s="477">
        <f>SUMIFS(Баланс!AB$16:AB$67,Баланс!$A$16:$A$67,$A564,Баланс!$B$16:$B$67,"ПО")</f>
        <v>24</v>
      </c>
      <c r="AD564" s="477">
        <f>SUMIFS(Баланс!AC$16:AC$67,Баланс!$A$16:$A$67,$A564,Баланс!$B$16:$B$67,"ПО")</f>
        <v>24</v>
      </c>
      <c r="AE564" s="477">
        <f>SUMIFS(Баланс!AD$16:AD$67,Баланс!$A$16:$A$67,$A564,Баланс!$B$16:$B$67,"ПО")</f>
        <v>24</v>
      </c>
      <c r="AF564" s="477">
        <f>SUMIFS(Баланс!AE$16:AE$67,Баланс!$A$16:$A$67,$A564,Баланс!$B$16:$B$67,"ПО")</f>
        <v>24</v>
      </c>
      <c r="AG564" s="477">
        <f>SUMIFS(Баланс!AF$16:AF$67,Баланс!$A$16:$A$67,$A564,Баланс!$B$16:$B$67,"ПО")</f>
        <v>24</v>
      </c>
      <c r="AH564" s="477">
        <f>SUMIFS(Баланс!AG$16:AG$67,Баланс!$A$16:$A$67,$A564,Баланс!$B$16:$B$67,"ПО")</f>
        <v>24</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12</v>
      </c>
      <c r="P565" s="533">
        <f>P564/2</f>
        <v>12</v>
      </c>
      <c r="Q565" s="533">
        <f>Q564/2</f>
        <v>12</v>
      </c>
      <c r="R565" s="422">
        <f t="shared" si="100"/>
        <v>0</v>
      </c>
      <c r="S565" s="533">
        <f t="shared" ref="S565:AM565" si="115">S564/2</f>
        <v>12</v>
      </c>
      <c r="T565" s="533">
        <f t="shared" si="115"/>
        <v>12</v>
      </c>
      <c r="U565" s="533">
        <f t="shared" si="115"/>
        <v>12</v>
      </c>
      <c r="V565" s="533">
        <f t="shared" si="115"/>
        <v>12</v>
      </c>
      <c r="W565" s="533">
        <f t="shared" si="115"/>
        <v>12</v>
      </c>
      <c r="X565" s="533">
        <f t="shared" si="115"/>
        <v>12</v>
      </c>
      <c r="Y565" s="533">
        <f t="shared" si="115"/>
        <v>12</v>
      </c>
      <c r="Z565" s="533">
        <f t="shared" si="115"/>
        <v>12</v>
      </c>
      <c r="AA565" s="533">
        <f t="shared" si="115"/>
        <v>12</v>
      </c>
      <c r="AB565" s="533">
        <f t="shared" si="115"/>
        <v>12</v>
      </c>
      <c r="AC565" s="533">
        <f t="shared" si="115"/>
        <v>12</v>
      </c>
      <c r="AD565" s="533">
        <f t="shared" si="115"/>
        <v>12</v>
      </c>
      <c r="AE565" s="533">
        <f t="shared" si="115"/>
        <v>12</v>
      </c>
      <c r="AF565" s="533">
        <f t="shared" si="115"/>
        <v>12</v>
      </c>
      <c r="AG565" s="533">
        <f t="shared" si="115"/>
        <v>12</v>
      </c>
      <c r="AH565" s="533">
        <f t="shared" si="115"/>
        <v>12</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12</v>
      </c>
      <c r="P567" s="534">
        <f>P564-P565</f>
        <v>12</v>
      </c>
      <c r="Q567" s="534">
        <f>Q564-Q565</f>
        <v>12</v>
      </c>
      <c r="R567" s="422">
        <f t="shared" si="100"/>
        <v>0</v>
      </c>
      <c r="S567" s="534">
        <f t="shared" ref="S567:AM567" si="116">S564-S565</f>
        <v>12</v>
      </c>
      <c r="T567" s="534">
        <f t="shared" si="116"/>
        <v>12</v>
      </c>
      <c r="U567" s="534">
        <f t="shared" si="116"/>
        <v>12</v>
      </c>
      <c r="V567" s="534">
        <f t="shared" si="116"/>
        <v>12</v>
      </c>
      <c r="W567" s="534">
        <f t="shared" si="116"/>
        <v>12</v>
      </c>
      <c r="X567" s="534">
        <f t="shared" si="116"/>
        <v>12</v>
      </c>
      <c r="Y567" s="534">
        <f t="shared" si="116"/>
        <v>12</v>
      </c>
      <c r="Z567" s="534">
        <f t="shared" si="116"/>
        <v>12</v>
      </c>
      <c r="AA567" s="534">
        <f t="shared" si="116"/>
        <v>12</v>
      </c>
      <c r="AB567" s="534">
        <f t="shared" si="116"/>
        <v>12</v>
      </c>
      <c r="AC567" s="534">
        <f t="shared" si="116"/>
        <v>12</v>
      </c>
      <c r="AD567" s="534">
        <f t="shared" si="116"/>
        <v>12</v>
      </c>
      <c r="AE567" s="534">
        <f t="shared" si="116"/>
        <v>12</v>
      </c>
      <c r="AF567" s="534">
        <f t="shared" si="116"/>
        <v>12</v>
      </c>
      <c r="AG567" s="534">
        <f t="shared" si="116"/>
        <v>12</v>
      </c>
      <c r="AH567" s="534">
        <f t="shared" si="116"/>
        <v>12</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30.498333333333335</v>
      </c>
      <c r="P568" s="532">
        <f>IF(P567=0,0,(P561-P565*P566)/P567)</f>
        <v>77.75</v>
      </c>
      <c r="Q568" s="532">
        <f>IF(Q567=0,0,(Q561-Q565*Q566)/Q567)</f>
        <v>2.3916666666666666</v>
      </c>
      <c r="R568" s="379">
        <f t="shared" si="100"/>
        <v>-75.358333333333334</v>
      </c>
      <c r="S568" s="532">
        <f t="shared" ref="S568:AM568" si="117">IF(S567=0,0,(S561-S565*S566)/S567)</f>
        <v>33.021916666666669</v>
      </c>
      <c r="T568" s="532">
        <f>IF(T567=0,0,(T561-T565*T566)/T567)</f>
        <v>183.4</v>
      </c>
      <c r="U568" s="532" t="e">
        <f t="shared" si="117"/>
        <v>#N/A</v>
      </c>
      <c r="V568" s="532" t="e">
        <f t="shared" si="117"/>
        <v>#N/A</v>
      </c>
      <c r="W568" s="532" t="e">
        <f t="shared" si="117"/>
        <v>#N/A</v>
      </c>
      <c r="X568" s="532" t="e">
        <f t="shared" si="117"/>
        <v>#N/A</v>
      </c>
      <c r="Y568" s="532" t="e">
        <f t="shared" si="117"/>
        <v>#N/A</v>
      </c>
      <c r="Z568" s="532" t="e">
        <f t="shared" si="117"/>
        <v>#N/A</v>
      </c>
      <c r="AA568" s="532" t="e">
        <f t="shared" si="117"/>
        <v>#N/A</v>
      </c>
      <c r="AB568" s="532" t="e">
        <f t="shared" si="117"/>
        <v>#N/A</v>
      </c>
      <c r="AC568" s="532" t="e">
        <f t="shared" si="117"/>
        <v>#N/A</v>
      </c>
      <c r="AD568" s="532">
        <f>IF(AD567=0,0,(AD561-AD565*AD566)/AD567)</f>
        <v>74.751666666666665</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15.249166666666667</v>
      </c>
      <c r="P570" s="532">
        <f>IF(P564=0,0,P561/P564)</f>
        <v>38.875</v>
      </c>
      <c r="Q570" s="532">
        <f>IF(Q564=0,0,Q561/Q564)</f>
        <v>1.1958333333333333</v>
      </c>
      <c r="R570" s="379">
        <f t="shared" si="100"/>
        <v>-37.679166666666667</v>
      </c>
      <c r="S570" s="532">
        <f>IF(S564=0,0,S561/S564)</f>
        <v>16.510958333333335</v>
      </c>
      <c r="T570" s="532">
        <f>IF(T564=0,0,T561/T564)</f>
        <v>91.7</v>
      </c>
      <c r="U570" s="532" t="e">
        <f t="shared" ref="U570:AM570" si="119">IF(U564=0,0,U561/U564)</f>
        <v>#N/A</v>
      </c>
      <c r="V570" s="532" t="e">
        <f t="shared" si="119"/>
        <v>#N/A</v>
      </c>
      <c r="W570" s="532" t="e">
        <f t="shared" si="119"/>
        <v>#N/A</v>
      </c>
      <c r="X570" s="532" t="e">
        <f t="shared" si="119"/>
        <v>#N/A</v>
      </c>
      <c r="Y570" s="532" t="e">
        <f t="shared" si="119"/>
        <v>#N/A</v>
      </c>
      <c r="Z570" s="532" t="e">
        <f t="shared" si="119"/>
        <v>#N/A</v>
      </c>
      <c r="AA570" s="532" t="e">
        <f t="shared" si="119"/>
        <v>#N/A</v>
      </c>
      <c r="AB570" s="532" t="e">
        <f t="shared" si="119"/>
        <v>#N/A</v>
      </c>
      <c r="AC570" s="532" t="e">
        <f t="shared" si="119"/>
        <v>#N/A</v>
      </c>
      <c r="AD570" s="532">
        <f>IF(AD564=0,0,AD561/AD564)</f>
        <v>37.375833333333333</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337.00658333333337</v>
      </c>
      <c r="P571" s="536">
        <f>IF(P564=0,0,P561/P564*P572)</f>
        <v>874.6875</v>
      </c>
      <c r="Q571" s="536">
        <f>IF(Q564=0,0,Q561/Q564*Q572)</f>
        <v>26.90625</v>
      </c>
      <c r="R571" s="374">
        <f>R573*R574+R575*R576</f>
        <v>0</v>
      </c>
      <c r="S571" s="536">
        <f>IF(S564=0,0,S561/S564*S572)</f>
        <v>371.49656250000004</v>
      </c>
      <c r="T571" s="536">
        <f>IF(T564=0,0,T561/T564*T572)</f>
        <v>2063.25</v>
      </c>
      <c r="U571" s="536" t="e">
        <f t="shared" ref="U571:AM571" si="120">IF(U564=0,0,U561/U564*U572)</f>
        <v>#N/A</v>
      </c>
      <c r="V571" s="536" t="e">
        <f t="shared" si="120"/>
        <v>#N/A</v>
      </c>
      <c r="W571" s="536" t="e">
        <f t="shared" si="120"/>
        <v>#N/A</v>
      </c>
      <c r="X571" s="536" t="e">
        <f t="shared" si="120"/>
        <v>#N/A</v>
      </c>
      <c r="Y571" s="536" t="e">
        <f t="shared" si="120"/>
        <v>#N/A</v>
      </c>
      <c r="Z571" s="536" t="e">
        <f t="shared" si="120"/>
        <v>#N/A</v>
      </c>
      <c r="AA571" s="536" t="e">
        <f t="shared" si="120"/>
        <v>#N/A</v>
      </c>
      <c r="AB571" s="536" t="e">
        <f t="shared" si="120"/>
        <v>#N/A</v>
      </c>
      <c r="AC571" s="536" t="e">
        <f t="shared" si="120"/>
        <v>#N/A</v>
      </c>
      <c r="AD571" s="536">
        <f>IF(AD564=0,0,AD561/AD564*AD572)</f>
        <v>840.95624999999995</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126.36986042098299</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22.1</v>
      </c>
      <c r="P572" s="477">
        <f>SUMIFS(Баланс!P$16:P$67,Баланс!$A$16:$A$67,$A572,Баланс!$B$16:$B$67,"население")</f>
        <v>22.5</v>
      </c>
      <c r="Q572" s="477">
        <f>SUMIFS(Баланс!Q$16:Q$67,Баланс!$A$16:$A$67,$A572,Баланс!$B$16:$B$67,"население")</f>
        <v>22.5</v>
      </c>
      <c r="R572" s="477">
        <f>Q572-P572</f>
        <v>0</v>
      </c>
      <c r="S572" s="477">
        <f>SUMIFS(Баланс!R$16:R$67,Баланс!$A$16:$A$67,$A572,Баланс!$B$16:$B$67,"население")</f>
        <v>22.5</v>
      </c>
      <c r="T572" s="477">
        <f>SUMIFS(Баланс!S$16:S$67,Баланс!$A$16:$A$67,$A572,Баланс!$B$16:$B$67,"население")</f>
        <v>22.5</v>
      </c>
      <c r="U572" s="477">
        <f>SUMIFS(Баланс!T$16:T$67,Баланс!$A$16:$A$67,$A572,Баланс!$B$16:$B$67,"население")</f>
        <v>22.5</v>
      </c>
      <c r="V572" s="477">
        <f>SUMIFS(Баланс!U$16:U$67,Баланс!$A$16:$A$67,$A572,Баланс!$B$16:$B$67,"население")</f>
        <v>22.5</v>
      </c>
      <c r="W572" s="477">
        <f>SUMIFS(Баланс!V$16:V$67,Баланс!$A$16:$A$67,$A572,Баланс!$B$16:$B$67,"население")</f>
        <v>22.5</v>
      </c>
      <c r="X572" s="477">
        <f>SUMIFS(Баланс!W$16:W$67,Баланс!$A$16:$A$67,$A572,Баланс!$B$16:$B$67,"население")</f>
        <v>22.5</v>
      </c>
      <c r="Y572" s="477">
        <f>SUMIFS(Баланс!X$16:X$67,Баланс!$A$16:$A$67,$A572,Баланс!$B$16:$B$67,"население")</f>
        <v>22.5</v>
      </c>
      <c r="Z572" s="477">
        <f>SUMIFS(Баланс!Y$16:Y$67,Баланс!$A$16:$A$67,$A572,Баланс!$B$16:$B$67,"население")</f>
        <v>22.5</v>
      </c>
      <c r="AA572" s="477">
        <f>SUMIFS(Баланс!Z$16:Z$67,Баланс!$A$16:$A$67,$A572,Баланс!$B$16:$B$67,"население")</f>
        <v>22.5</v>
      </c>
      <c r="AB572" s="477">
        <f>SUMIFS(Баланс!AA$16:AA$67,Баланс!$A$16:$A$67,$A572,Баланс!$B$16:$B$67,"население")</f>
        <v>22.5</v>
      </c>
      <c r="AC572" s="477">
        <f>SUMIFS(Баланс!AB$16:AB$67,Баланс!$A$16:$A$67,$A572,Баланс!$B$16:$B$67,"население")</f>
        <v>22.5</v>
      </c>
      <c r="AD572" s="477">
        <f>SUMIFS(Баланс!AC$16:AC$67,Баланс!$A$16:$A$67,$A572,Баланс!$B$16:$B$67,"население")</f>
        <v>22.5</v>
      </c>
      <c r="AE572" s="477">
        <f>SUMIFS(Баланс!AD$16:AD$67,Баланс!$A$16:$A$67,$A572,Баланс!$B$16:$B$67,"население")</f>
        <v>22.5</v>
      </c>
      <c r="AF572" s="477">
        <f>SUMIFS(Баланс!AE$16:AE$67,Баланс!$A$16:$A$67,$A572,Баланс!$B$16:$B$67,"население")</f>
        <v>22.5</v>
      </c>
      <c r="AG572" s="477">
        <f>SUMIFS(Баланс!AF$16:AF$67,Баланс!$A$16:$A$67,$A572,Баланс!$B$16:$B$67,"население")</f>
        <v>22.5</v>
      </c>
      <c r="AH572" s="477">
        <f>SUMIFS(Баланс!AG$16:AG$67,Баланс!$A$16:$A$67,$A572,Баланс!$B$16:$B$67,"население")</f>
        <v>22.5</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11.05</v>
      </c>
      <c r="P573" s="533">
        <f>P572/2</f>
        <v>11.25</v>
      </c>
      <c r="Q573" s="533">
        <f>Q572/2</f>
        <v>11.25</v>
      </c>
      <c r="R573" s="422">
        <f>Q573-P573</f>
        <v>0</v>
      </c>
      <c r="S573" s="533">
        <f>S572/2</f>
        <v>11.25</v>
      </c>
      <c r="T573" s="533">
        <f t="shared" ref="T573:AM573" si="122">T572/2</f>
        <v>11.25</v>
      </c>
      <c r="U573" s="533">
        <f t="shared" si="122"/>
        <v>11.25</v>
      </c>
      <c r="V573" s="533">
        <f t="shared" si="122"/>
        <v>11.25</v>
      </c>
      <c r="W573" s="533">
        <f t="shared" si="122"/>
        <v>11.25</v>
      </c>
      <c r="X573" s="533">
        <f t="shared" si="122"/>
        <v>11.25</v>
      </c>
      <c r="Y573" s="533">
        <f t="shared" si="122"/>
        <v>11.25</v>
      </c>
      <c r="Z573" s="533">
        <f t="shared" si="122"/>
        <v>11.25</v>
      </c>
      <c r="AA573" s="533">
        <f t="shared" si="122"/>
        <v>11.25</v>
      </c>
      <c r="AB573" s="533">
        <f t="shared" si="122"/>
        <v>11.25</v>
      </c>
      <c r="AC573" s="533">
        <f t="shared" si="122"/>
        <v>11.25</v>
      </c>
      <c r="AD573" s="533">
        <f t="shared" si="122"/>
        <v>11.25</v>
      </c>
      <c r="AE573" s="533">
        <f t="shared" si="122"/>
        <v>11.25</v>
      </c>
      <c r="AF573" s="533">
        <f t="shared" si="122"/>
        <v>11.25</v>
      </c>
      <c r="AG573" s="533">
        <f t="shared" si="122"/>
        <v>11.25</v>
      </c>
      <c r="AH573" s="533">
        <f t="shared" si="122"/>
        <v>11.25</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11.05</v>
      </c>
      <c r="P575" s="534">
        <f>P572-P573</f>
        <v>11.25</v>
      </c>
      <c r="Q575" s="534">
        <f>Q572-Q573</f>
        <v>11.25</v>
      </c>
      <c r="R575" s="422">
        <f>Q575-P575</f>
        <v>0</v>
      </c>
      <c r="S575" s="534">
        <f t="shared" ref="S575:AM575" si="124">S572-S573</f>
        <v>11.25</v>
      </c>
      <c r="T575" s="534">
        <f t="shared" si="124"/>
        <v>11.25</v>
      </c>
      <c r="U575" s="534">
        <f t="shared" si="124"/>
        <v>11.25</v>
      </c>
      <c r="V575" s="534">
        <f t="shared" si="124"/>
        <v>11.25</v>
      </c>
      <c r="W575" s="534">
        <f t="shared" si="124"/>
        <v>11.25</v>
      </c>
      <c r="X575" s="534">
        <f t="shared" si="124"/>
        <v>11.25</v>
      </c>
      <c r="Y575" s="534">
        <f t="shared" si="124"/>
        <v>11.25</v>
      </c>
      <c r="Z575" s="534">
        <f t="shared" si="124"/>
        <v>11.25</v>
      </c>
      <c r="AA575" s="534">
        <f t="shared" si="124"/>
        <v>11.25</v>
      </c>
      <c r="AB575" s="534">
        <f t="shared" si="124"/>
        <v>11.25</v>
      </c>
      <c r="AC575" s="534">
        <f t="shared" si="124"/>
        <v>11.25</v>
      </c>
      <c r="AD575" s="534">
        <f t="shared" si="124"/>
        <v>11.25</v>
      </c>
      <c r="AE575" s="534">
        <f t="shared" si="124"/>
        <v>11.25</v>
      </c>
      <c r="AF575" s="534">
        <f t="shared" si="124"/>
        <v>11.25</v>
      </c>
      <c r="AG575" s="534">
        <f t="shared" si="124"/>
        <v>11.25</v>
      </c>
      <c r="AH575" s="534">
        <f t="shared" si="124"/>
        <v>11.25</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30.498333333333335</v>
      </c>
      <c r="P576" s="532">
        <f>IF(P572=0,0,P568*IF(plat_nds="да",1.2,1) )</f>
        <v>77.75</v>
      </c>
      <c r="Q576" s="532">
        <f>IF(Q572=0,0,Q568*IF(plat_nds="да",1.2,1) )</f>
        <v>2.3916666666666666</v>
      </c>
      <c r="R576" s="379">
        <f>Q576-P576</f>
        <v>-75.358333333333334</v>
      </c>
      <c r="S576" s="532">
        <f t="shared" ref="S576:AM576" si="125">IF(S572=0,0,S568*IF(plat_nds="да",1.2,1) )</f>
        <v>33.021916666666669</v>
      </c>
      <c r="T576" s="532">
        <f t="shared" si="125"/>
        <v>183.4</v>
      </c>
      <c r="U576" s="532" t="e">
        <f t="shared" si="125"/>
        <v>#N/A</v>
      </c>
      <c r="V576" s="532" t="e">
        <f t="shared" si="125"/>
        <v>#N/A</v>
      </c>
      <c r="W576" s="532" t="e">
        <f t="shared" si="125"/>
        <v>#N/A</v>
      </c>
      <c r="X576" s="532" t="e">
        <f t="shared" si="125"/>
        <v>#N/A</v>
      </c>
      <c r="Y576" s="532" t="e">
        <f t="shared" si="125"/>
        <v>#N/A</v>
      </c>
      <c r="Z576" s="532" t="e">
        <f t="shared" si="125"/>
        <v>#N/A</v>
      </c>
      <c r="AA576" s="532" t="e">
        <f t="shared" si="125"/>
        <v>#N/A</v>
      </c>
      <c r="AB576" s="532" t="e">
        <f t="shared" si="125"/>
        <v>#N/A</v>
      </c>
      <c r="AC576" s="532" t="e">
        <f t="shared" si="125"/>
        <v>#N/A</v>
      </c>
      <c r="AD576" s="532">
        <f t="shared" si="125"/>
        <v>74.751666666666665</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22" t="s">
        <v>16</v>
      </c>
      <c r="M623" s="723"/>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20" t="s">
        <v>263</v>
      </c>
      <c r="M626" s="721"/>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18"/>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18"/>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18"/>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18"/>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18"/>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18"/>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18"/>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18"/>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461.76</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IFERROR(SUMIFS(INDEX(Баланс!$O$16:$AL$67,,MATCH($F647&amp;"Принято органом регулирования",Баланс!$O$3:$AL$3,0)),Баланс!$A$16:$A$67,$A647,Баланс!$M$16:$M$67,"Уровень потерь воды"),0)</f>
        <v>4.7619047619047619</v>
      </c>
      <c r="Q647" s="428">
        <f>IFERROR(SUMIFS(INDEX(ЭЭ!$O$15:$AL$27,,MATCH($F647&amp;"Принято органом регулирования",ЭЭ!$O$3:$AL$3,0)),ЭЭ!$A$15:$A$27,$A647,ЭЭ!$M$15:$M$27,"Удельный расход электроэнергии"),0)</f>
        <v>1.8158730158730159</v>
      </c>
      <c r="R647" s="428">
        <f>IFERROR(SUMIFS(INDEX(ЭЭ!$O$15:$AL$27,,MATCH($F647&amp;"Принято органом регулирования",ЭЭ!$O$3:$AL$3,0)),ЭЭ!$A$15:$A$27,$A647,ЭЭ!$M$15:$M$27,"Удельный расход электроэнергии"),0)</f>
        <v>1.8158730158730159</v>
      </c>
      <c r="S647" s="428">
        <f>IFERROR(SUMIFS(INDEX(ЭЭ!$O$15:$AL$27,,MATCH($F647&amp;"Принято органом регулирования",ЭЭ!$O$3:$AL$3,0)),ЭЭ!$A$15:$A$27,$A647,ЭЭ!$M$15:$M$27,"Удельный расход электроэнергии"),0)</f>
        <v>1.8158730158730159</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4.7619047619047619</v>
      </c>
      <c r="Q648" s="428">
        <f>IFERROR(SUMIFS(INDEX(ЭЭ!$O$15:$AL$27,,MATCH($F648&amp;"Принято органом регулирования",ЭЭ!$O$3:$AL$3,0)),ЭЭ!$A$15:$A$27,$A648,ЭЭ!$M$15:$M$27,"Удельный расход электроэнергии"),0)</f>
        <v>1.8158730158730159</v>
      </c>
      <c r="R648" s="428">
        <f>IFERROR(SUMIFS(INDEX(ЭЭ!$O$15:$AL$27,,MATCH($F648&amp;"Принято органом регулирования",ЭЭ!$O$3:$AL$3,0)),ЭЭ!$A$15:$A$27,$A648,ЭЭ!$M$15:$M$27,"Удельный расход электроэнергии"),0)</f>
        <v>1.8158730158730159</v>
      </c>
      <c r="S648" s="428">
        <f>IFERROR(SUMIFS(INDEX(ЭЭ!$O$15:$AL$27,,MATCH($F648&amp;"Принято органом регулирования",ЭЭ!$O$3:$AL$3,0)),ЭЭ!$A$15:$A$27,$A648,ЭЭ!$M$15:$M$27,"Удельный расход электроэнергии"),0)</f>
        <v>1.8158730158730159</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4.7619047619047619</v>
      </c>
      <c r="Q649" s="428">
        <f>IFERROR(SUMIFS(INDEX(ЭЭ!$O$15:$AL$27,,MATCH($F649&amp;"Принято органом регулирования",ЭЭ!$O$3:$AL$3,0)),ЭЭ!$A$15:$A$27,$A649,ЭЭ!$M$15:$M$27,"Удельный расход электроэнергии"),0)</f>
        <v>1.8158730158730159</v>
      </c>
      <c r="R649" s="428">
        <f>IFERROR(SUMIFS(INDEX(ЭЭ!$O$15:$AL$27,,MATCH($F649&amp;"Принято органом регулирования",ЭЭ!$O$3:$AL$3,0)),ЭЭ!$A$15:$A$27,$A649,ЭЭ!$M$15:$M$27,"Удельный расход электроэнергии"),0)</f>
        <v>1.8158730158730159</v>
      </c>
      <c r="S649" s="428">
        <f>IFERROR(SUMIFS(INDEX(ЭЭ!$O$15:$AL$27,,MATCH($F649&amp;"Принято органом регулирования",ЭЭ!$O$3:$AL$3,0)),ЭЭ!$A$15:$A$27,$A649,ЭЭ!$M$15:$M$27,"Удельный расход электроэнергии"),0)</f>
        <v>1.8158730158730159</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4.7619047619047619</v>
      </c>
      <c r="Q650" s="428">
        <f>IFERROR(SUMIFS(INDEX(ЭЭ!$O$15:$AL$27,,MATCH($F650&amp;"Принято органом регулирования",ЭЭ!$O$3:$AL$3,0)),ЭЭ!$A$15:$A$27,$A650,ЭЭ!$M$15:$M$27,"Удельный расход электроэнергии"),0)</f>
        <v>1.8158730158730159</v>
      </c>
      <c r="R650" s="428">
        <f>IFERROR(SUMIFS(INDEX(ЭЭ!$O$15:$AL$27,,MATCH($F650&amp;"Принято органом регулирования",ЭЭ!$O$3:$AL$3,0)),ЭЭ!$A$15:$A$27,$A650,ЭЭ!$M$15:$M$27,"Удельный расход электроэнергии"),0)</f>
        <v>1.8158730158730159</v>
      </c>
      <c r="S650" s="428">
        <f>IFERROR(SUMIFS(INDEX(ЭЭ!$O$15:$AL$27,,MATCH($F650&amp;"Принято органом регулирования",ЭЭ!$O$3:$AL$3,0)),ЭЭ!$A$15:$A$27,$A650,ЭЭ!$M$15:$M$27,"Удельный расход электроэнергии"),0)</f>
        <v>1.8158730158730159</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4.7619047619047619</v>
      </c>
      <c r="Q651" s="428">
        <f>IFERROR(SUMIFS(INDEX(ЭЭ!$O$15:$AL$27,,MATCH($F651&amp;"Принято органом регулирования",ЭЭ!$O$3:$AL$3,0)),ЭЭ!$A$15:$A$27,$A651,ЭЭ!$M$15:$M$27,"Удельный расход электроэнергии"),0)</f>
        <v>1.8158730158730159</v>
      </c>
      <c r="R651" s="428">
        <f>IFERROR(SUMIFS(INDEX(ЭЭ!$O$15:$AL$27,,MATCH($F651&amp;"Принято органом регулирования",ЭЭ!$O$3:$AL$3,0)),ЭЭ!$A$15:$A$27,$A651,ЭЭ!$M$15:$M$27,"Удельный расход электроэнергии"),0)</f>
        <v>1.8158730158730159</v>
      </c>
      <c r="S651" s="428">
        <f>IFERROR(SUMIFS(INDEX(ЭЭ!$O$15:$AL$27,,MATCH($F651&amp;"Принято органом регулирования",ЭЭ!$O$3:$AL$3,0)),ЭЭ!$A$15:$A$27,$A651,ЭЭ!$M$15:$M$27,"Удельный расход электроэнергии"),0)</f>
        <v>1.8158730158730159</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461.76</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1.8158730158730159</v>
      </c>
      <c r="R699" s="537"/>
      <c r="S699" s="537"/>
      <c r="T699" s="428">
        <f>IFERROR(SUMIFS(INDEX(ЭЭ!$O$15:$AL$27,,MATCH($F699&amp;"Принято органом регулирования",ЭЭ!$O$3:$AL$3,0)),ЭЭ!$A$15:$A$27,$A699,ЭЭ!$M$15:$M$27,"Удельный расход электроэнергии"),0)</f>
        <v>1.8158730158730159</v>
      </c>
      <c r="U699" s="428">
        <f>IFERROR(SUMIFS(INDEX(ЭЭ!$O$15:$AL$27,,MATCH($F699&amp;"Принято органом регулирования",ЭЭ!$O$3:$AL$3,0)),ЭЭ!$A$15:$A$27,$A699,ЭЭ!$M$15:$M$27,"Удельный расход электроэнергии"),0)</f>
        <v>1.8158730158730159</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1.8158730158730159</v>
      </c>
      <c r="R700" s="537"/>
      <c r="S700" s="537"/>
      <c r="T700" s="428">
        <f>IFERROR(SUMIFS(INDEX(ЭЭ!$O$15:$AL$27,,MATCH($F700&amp;"Принято органом регулирования",ЭЭ!$O$3:$AL$3,0)),ЭЭ!$A$15:$A$27,$A700,ЭЭ!$M$15:$M$27,"Удельный расход электроэнергии"),0)</f>
        <v>1.8158730158730159</v>
      </c>
      <c r="U700" s="428">
        <f>IFERROR(SUMIFS(INDEX(ЭЭ!$O$15:$AL$27,,MATCH($F700&amp;"Принято органом регулирования",ЭЭ!$O$3:$AL$3,0)),ЭЭ!$A$15:$A$27,$A700,ЭЭ!$M$15:$M$27,"Удельный расход электроэнергии"),0)</f>
        <v>1.8158730158730159</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1.8158730158730159</v>
      </c>
      <c r="R701" s="537"/>
      <c r="S701" s="537"/>
      <c r="T701" s="428">
        <f>IFERROR(SUMIFS(INDEX(ЭЭ!$O$15:$AL$27,,MATCH($F701&amp;"Принято органом регулирования",ЭЭ!$O$3:$AL$3,0)),ЭЭ!$A$15:$A$27,$A701,ЭЭ!$M$15:$M$27,"Удельный расход электроэнергии"),0)</f>
        <v>1.8158730158730159</v>
      </c>
      <c r="U701" s="428">
        <f>IFERROR(SUMIFS(INDEX(ЭЭ!$O$15:$AL$27,,MATCH($F701&amp;"Принято органом регулирования",ЭЭ!$O$3:$AL$3,0)),ЭЭ!$A$15:$A$27,$A701,ЭЭ!$M$15:$M$27,"Удельный расход электроэнергии"),0)</f>
        <v>1.8158730158730159</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1.8158730158730159</v>
      </c>
      <c r="R702" s="537"/>
      <c r="S702" s="537"/>
      <c r="T702" s="428">
        <f>IFERROR(SUMIFS(INDEX(ЭЭ!$O$15:$AL$27,,MATCH($F702&amp;"Принято органом регулирования",ЭЭ!$O$3:$AL$3,0)),ЭЭ!$A$15:$A$27,$A702,ЭЭ!$M$15:$M$27,"Удельный расход электроэнергии"),0)</f>
        <v>1.8158730158730159</v>
      </c>
      <c r="U702" s="428">
        <f>IFERROR(SUMIFS(INDEX(ЭЭ!$O$15:$AL$27,,MATCH($F702&amp;"Принято органом регулирования",ЭЭ!$O$3:$AL$3,0)),ЭЭ!$A$15:$A$27,$A702,ЭЭ!$M$15:$M$27,"Удельный расход электроэнергии"),0)</f>
        <v>1.8158730158730159</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1.8158730158730159</v>
      </c>
      <c r="R703" s="537"/>
      <c r="S703" s="537"/>
      <c r="T703" s="428">
        <f>IFERROR(SUMIFS(INDEX(ЭЭ!$O$15:$AL$27,,MATCH($F703&amp;"Принято органом регулирования",ЭЭ!$O$3:$AL$3,0)),ЭЭ!$A$15:$A$27,$A703,ЭЭ!$M$15:$M$27,"Удельный расход электроэнергии"),0)</f>
        <v>1.8158730158730159</v>
      </c>
      <c r="U703" s="428">
        <f>IFERROR(SUMIFS(INDEX(ЭЭ!$O$15:$AL$27,,MATCH($F703&amp;"Принято органом регулирования",ЭЭ!$O$3:$AL$3,0)),ЭЭ!$A$15:$A$27,$A703,ЭЭ!$M$15:$M$27,"Удельный расход электроэнергии"),0)</f>
        <v>1.8158730158730159</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9" t="s">
        <v>264</v>
      </c>
      <c r="L755" s="724"/>
      <c r="M755" s="724"/>
      <c r="N755" s="724"/>
      <c r="O755" s="724"/>
      <c r="P755" s="724"/>
      <c r="Q755" s="724"/>
      <c r="R755" s="724"/>
      <c r="S755" s="724"/>
      <c r="T755" s="724"/>
      <c r="U755" s="725"/>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9"/>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9"/>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9"/>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9"/>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9"/>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9"/>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9"/>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9"/>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9"/>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9"/>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9"/>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9"/>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9"/>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9"/>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9"/>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9"/>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9"/>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9"/>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9"/>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9"/>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9"/>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9"/>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9"/>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9"/>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9"/>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9"/>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9"/>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9"/>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9"/>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9"/>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9"/>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9"/>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9"/>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9"/>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9"/>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9"/>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9"/>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9"/>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9"/>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9"/>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9"/>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9"/>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9"/>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9"/>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9"/>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9"/>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9"/>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9"/>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9"/>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9"/>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09"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09"/>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09"/>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577.20000000000005</v>
      </c>
      <c r="T833" s="420">
        <f t="shared" si="148"/>
        <v>461.76</v>
      </c>
      <c r="U833" s="139"/>
    </row>
    <row r="834" spans="1:21" s="510" customFormat="1" ht="22.5" outlineLevel="1">
      <c r="A834" s="581" t="str">
        <f>A833</f>
        <v>1</v>
      </c>
      <c r="C834" s="603" t="s">
        <v>1480</v>
      </c>
      <c r="L834" s="511">
        <v>1</v>
      </c>
      <c r="M834" s="497" t="s">
        <v>1290</v>
      </c>
      <c r="N834" s="498" t="s">
        <v>351</v>
      </c>
      <c r="O834" s="512">
        <f>SUMIFS(ФОТ!O$15:O$32,ФОТ!$A$15:$A$32,$A834,ФОТ!$M$15:$M$32,$M834)</f>
        <v>0</v>
      </c>
      <c r="P834" s="512">
        <f>SUMIFS(ФОТ!P$15:P$32,ФОТ!$A$15:$A$32,$A834,ФОТ!$M$15:$M$32,$M834)</f>
        <v>0</v>
      </c>
      <c r="Q834" s="512">
        <f>SUMIFS(ФОТ!Q$15:Q$32,ФОТ!$A$15:$A$32,$A834,ФОТ!$M$15:$M$32,$M834)</f>
        <v>0</v>
      </c>
      <c r="R834" s="512">
        <f>SUMIFS(ФОТ!R$15:R$32,ФОТ!$A$15:$A$32,$A834,ФОТ!$M$15:$M$32,$M834)</f>
        <v>0</v>
      </c>
      <c r="S834" s="512">
        <f>SUMIFS(ФОТ!S$15:S$32,ФОТ!$A$15:$A$32,$A834,ФОТ!$M$15:$M$32,$M834)</f>
        <v>444</v>
      </c>
      <c r="T834" s="512">
        <f>SUMIFS(ФОТ!T$15:T$32,ФОТ!$A$15:$A$32,$A834,ФОТ!$M$15:$M$32,$M834)</f>
        <v>355.2</v>
      </c>
      <c r="U834" s="513"/>
    </row>
    <row r="835" spans="1:21" s="510" customFormat="1" ht="23.25" customHeight="1" outlineLevel="1">
      <c r="A835" s="581" t="str">
        <f t="shared" ref="A835:A851" si="149">A834</f>
        <v>1</v>
      </c>
      <c r="C835" s="603" t="s">
        <v>1481</v>
      </c>
      <c r="L835" s="511" t="s">
        <v>102</v>
      </c>
      <c r="M835" s="497" t="s">
        <v>1476</v>
      </c>
      <c r="N835" s="498" t="s">
        <v>351</v>
      </c>
      <c r="O835" s="512">
        <f>SUMIFS(ФОТ!O$15:O$32,ФОТ!$A$15:$A$32,$A835,ФОТ!$M$15:$M$32,$M835)</f>
        <v>0</v>
      </c>
      <c r="P835" s="512">
        <f>SUMIFS(ФОТ!P$15:P$32,ФОТ!$A$15:$A$32,$A835,ФОТ!$M$15:$M$32,$M835)</f>
        <v>0</v>
      </c>
      <c r="Q835" s="512">
        <f>SUMIFS(ФОТ!Q$15:Q$32,ФОТ!$A$15:$A$32,$A835,ФОТ!$M$15:$M$32,$M835)</f>
        <v>0</v>
      </c>
      <c r="R835" s="512">
        <f>SUMIFS(ФОТ!R$15:R$32,ФОТ!$A$15:$A$32,$A835,ФОТ!$M$15:$M$32,$M835)</f>
        <v>0</v>
      </c>
      <c r="S835" s="512">
        <f>SUMIFS(ФОТ!S$15:S$32,ФОТ!$A$15:$A$32,$A835,ФОТ!$M$15:$M$32,$M835)</f>
        <v>133.19999999999999</v>
      </c>
      <c r="T835" s="512">
        <f>SUMIFS(ФОТ!T$15:T$32,ФОТ!$A$15:$A$32,$A835,ФОТ!$M$15:$M$32,$M835)</f>
        <v>106.56</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SUMIFS(ФОТ!O$15:O$32,ФОТ!$A$15:$A$32,$A861,ФОТ!$B$15:$B$32,"СП")+SUMIFS(ФОТ!O$15:O$32,ФОТ!$A$15:$A$32,$A861,ФОТ!$B$15:$B$32,"СОЦ_СП")</f>
        <v>0</v>
      </c>
      <c r="P861" s="535">
        <f>SUMIFS(ФОТ!P$15:P$32,ФОТ!$A$15:$A$32,$A861,ФОТ!$B$15:$B$32,"СП")+SUMIFS(ФОТ!P$15:P$32,ФОТ!$A$15:$A$32,$A861,ФОТ!$B$15:$B$32,"СОЦ_СП")</f>
        <v>0</v>
      </c>
      <c r="Q861" s="535">
        <f>SUMIFS(ФОТ!Q$15:Q$32,ФОТ!$A$15:$A$32,$A861,ФОТ!$B$15:$B$32,"СП")+SUMIFS(ФОТ!Q$15:Q$32,ФОТ!$A$15:$A$32,$A861,ФОТ!$B$15:$B$32,"СОЦ_СП")</f>
        <v>0</v>
      </c>
      <c r="R861" s="535">
        <f>SUMIFS(ФОТ!R$15:R$32,ФОТ!$A$15:$A$32,$A861,ФОТ!$B$15:$B$32,"СП")+SUMIFS(ФОТ!R$15:R$32,ФОТ!$A$15:$A$32,$A861,ФОТ!$B$15:$B$32,"СОЦ_СП")</f>
        <v>0</v>
      </c>
      <c r="S861" s="535">
        <f>SUMIFS(ФОТ!S$15:S$32,ФОТ!$A$15:$A$32,$A861,ФОТ!$B$15:$B$32,"СП")+SUMIFS(ФОТ!S$15:S$32,ФОТ!$A$15:$A$32,$A861,ФОТ!$B$15:$B$32,"СОЦ_СП")</f>
        <v>0</v>
      </c>
      <c r="T861" s="535">
        <f>SUMIFS(ФОТ!T$15:T$32,ФОТ!$A$15:$A$32,$A861,ФОТ!$B$15:$B$32,"СП")+SUMIFS(ФОТ!T$15:T$32,ФОТ!$A$15:$A$32,$A861,ФОТ!$B$15:$B$32,"СОЦ_СП")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6"/>
  <sheetViews>
    <sheetView showGridLines="0" zoomScaleNormal="100" workbookViewId="0"/>
  </sheetViews>
  <sheetFormatPr defaultRowHeight="11.25"/>
  <cols>
    <col min="1" max="1" width="14.7109375" customWidth="1"/>
  </cols>
  <sheetData>
    <row r="1" spans="1:11">
      <c r="A1" s="668" t="s">
        <v>2953</v>
      </c>
      <c r="B1" s="668" t="s">
        <v>2954</v>
      </c>
      <c r="C1" s="668" t="s">
        <v>2955</v>
      </c>
      <c r="D1" s="668" t="s">
        <v>2956</v>
      </c>
      <c r="E1" s="668" t="s">
        <v>2957</v>
      </c>
      <c r="F1" s="668" t="s">
        <v>2958</v>
      </c>
      <c r="G1" s="668" t="s">
        <v>2959</v>
      </c>
      <c r="H1" s="668" t="s">
        <v>2960</v>
      </c>
      <c r="I1" s="668" t="s">
        <v>2961</v>
      </c>
      <c r="J1" s="668" t="s">
        <v>2962</v>
      </c>
      <c r="K1" s="668" t="s">
        <v>2963</v>
      </c>
    </row>
    <row r="2" spans="1:11">
      <c r="A2" s="668"/>
      <c r="B2" s="668"/>
      <c r="C2" s="668"/>
      <c r="D2" s="668"/>
      <c r="E2" s="668" t="s">
        <v>2964</v>
      </c>
      <c r="F2" s="668" t="s">
        <v>2965</v>
      </c>
      <c r="G2" s="668"/>
      <c r="H2" s="668"/>
      <c r="I2" s="668"/>
      <c r="J2" s="668"/>
      <c r="K2" s="668"/>
    </row>
    <row r="3" spans="1:11">
      <c r="A3" s="668"/>
      <c r="B3" s="668"/>
      <c r="C3" s="668"/>
      <c r="D3" s="668"/>
      <c r="E3" s="668" t="s">
        <v>2966</v>
      </c>
      <c r="F3" s="668" t="s">
        <v>2965</v>
      </c>
      <c r="G3" s="668"/>
      <c r="H3" s="668"/>
      <c r="I3" s="668"/>
      <c r="J3" s="668"/>
      <c r="K3" s="668"/>
    </row>
    <row r="4" spans="1:11">
      <c r="A4" s="668"/>
      <c r="B4" s="668"/>
      <c r="C4" s="668"/>
      <c r="D4" s="668"/>
      <c r="E4" s="668" t="s">
        <v>2967</v>
      </c>
      <c r="F4" s="668" t="s">
        <v>2965</v>
      </c>
      <c r="G4" s="668"/>
      <c r="H4" s="668"/>
      <c r="I4" s="668"/>
      <c r="J4" s="668"/>
      <c r="K4" s="668"/>
    </row>
    <row r="5" spans="1:11">
      <c r="A5" s="668"/>
      <c r="B5" s="668"/>
      <c r="C5" s="668"/>
      <c r="D5" s="668"/>
      <c r="E5" s="668" t="s">
        <v>2968</v>
      </c>
      <c r="F5" s="668" t="s">
        <v>2965</v>
      </c>
      <c r="G5" s="668"/>
      <c r="H5" s="668"/>
      <c r="I5" s="668"/>
      <c r="J5" s="668"/>
      <c r="K5" s="668"/>
    </row>
    <row r="6" spans="1:11">
      <c r="A6" s="668"/>
      <c r="B6" s="668"/>
      <c r="C6" s="668"/>
      <c r="D6" s="668"/>
      <c r="E6" s="668" t="s">
        <v>2969</v>
      </c>
      <c r="F6" s="668" t="s">
        <v>2965</v>
      </c>
      <c r="G6" s="668"/>
      <c r="H6" s="668"/>
      <c r="I6" s="668"/>
      <c r="J6" s="668"/>
      <c r="K6"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7"/>
  <sheetViews>
    <sheetView showGridLines="0" zoomScaleNormal="100" workbookViewId="0"/>
  </sheetViews>
  <sheetFormatPr defaultRowHeight="11.25"/>
  <cols>
    <col min="1" max="1" width="23.140625" customWidth="1"/>
  </cols>
  <sheetData>
    <row r="1" spans="1:9">
      <c r="A1" s="668" t="s">
        <v>2972</v>
      </c>
      <c r="B1" s="668" t="s">
        <v>2973</v>
      </c>
      <c r="C1" s="668" t="s">
        <v>2974</v>
      </c>
      <c r="D1" s="668" t="s">
        <v>2975</v>
      </c>
      <c r="E1" s="668" t="s">
        <v>2976</v>
      </c>
      <c r="F1" s="668" t="s">
        <v>2977</v>
      </c>
      <c r="G1" s="668" t="s">
        <v>2978</v>
      </c>
      <c r="H1" s="668" t="s">
        <v>2979</v>
      </c>
      <c r="I1" s="668" t="s">
        <v>2980</v>
      </c>
    </row>
    <row r="2" spans="1:9">
      <c r="A2" s="668" t="s">
        <v>2981</v>
      </c>
      <c r="B2" s="668"/>
      <c r="C2" s="668" t="s">
        <v>2982</v>
      </c>
      <c r="D2" s="668" t="s">
        <v>2983</v>
      </c>
      <c r="E2" s="668" t="s">
        <v>2984</v>
      </c>
      <c r="F2" s="668" t="s">
        <v>1431</v>
      </c>
      <c r="G2" s="668" t="s">
        <v>764</v>
      </c>
      <c r="H2" s="668" t="s">
        <v>2985</v>
      </c>
      <c r="I2" s="668" t="s">
        <v>2986</v>
      </c>
    </row>
    <row r="3" spans="1:9">
      <c r="A3" s="668" t="s">
        <v>2981</v>
      </c>
      <c r="B3" s="668"/>
      <c r="C3" s="668" t="s">
        <v>2982</v>
      </c>
      <c r="D3" s="668" t="s">
        <v>2983</v>
      </c>
      <c r="E3" s="668" t="s">
        <v>2987</v>
      </c>
      <c r="F3" s="668" t="s">
        <v>1431</v>
      </c>
      <c r="G3" s="668" t="s">
        <v>764</v>
      </c>
      <c r="H3" s="668" t="s">
        <v>2985</v>
      </c>
      <c r="I3" s="668" t="s">
        <v>2986</v>
      </c>
    </row>
    <row r="4" spans="1:9">
      <c r="A4" s="668" t="s">
        <v>2981</v>
      </c>
      <c r="B4" s="668"/>
      <c r="C4" s="668" t="s">
        <v>2982</v>
      </c>
      <c r="D4" s="668" t="s">
        <v>2983</v>
      </c>
      <c r="E4" s="668" t="s">
        <v>2988</v>
      </c>
      <c r="F4" s="668" t="s">
        <v>1431</v>
      </c>
      <c r="G4" s="668" t="s">
        <v>764</v>
      </c>
      <c r="H4" s="668" t="s">
        <v>2985</v>
      </c>
      <c r="I4" s="668" t="s">
        <v>2986</v>
      </c>
    </row>
    <row r="5" spans="1:9">
      <c r="A5" s="668" t="s">
        <v>2981</v>
      </c>
      <c r="B5" s="668"/>
      <c r="C5" s="668" t="s">
        <v>2982</v>
      </c>
      <c r="D5" s="668" t="s">
        <v>2983</v>
      </c>
      <c r="E5" s="668" t="s">
        <v>2989</v>
      </c>
      <c r="F5" s="668" t="s">
        <v>1431</v>
      </c>
      <c r="G5" s="668" t="s">
        <v>764</v>
      </c>
      <c r="H5" s="668" t="s">
        <v>2985</v>
      </c>
      <c r="I5" s="668" t="s">
        <v>2986</v>
      </c>
    </row>
    <row r="6" spans="1:9">
      <c r="A6" s="668" t="s">
        <v>2981</v>
      </c>
      <c r="B6" s="668"/>
      <c r="C6" s="668" t="s">
        <v>2982</v>
      </c>
      <c r="D6" s="668" t="s">
        <v>2983</v>
      </c>
      <c r="E6" s="668" t="s">
        <v>2990</v>
      </c>
      <c r="F6" s="668" t="s">
        <v>1431</v>
      </c>
      <c r="G6" s="668" t="s">
        <v>764</v>
      </c>
      <c r="H6" s="668" t="s">
        <v>18</v>
      </c>
      <c r="I6" s="668" t="s">
        <v>2991</v>
      </c>
    </row>
    <row r="7" spans="1:9">
      <c r="A7" s="668" t="s">
        <v>2981</v>
      </c>
      <c r="B7" s="668"/>
      <c r="C7" s="668" t="s">
        <v>2982</v>
      </c>
      <c r="D7" s="668" t="s">
        <v>2983</v>
      </c>
      <c r="E7" s="668" t="s">
        <v>2992</v>
      </c>
      <c r="F7" s="668" t="s">
        <v>1431</v>
      </c>
      <c r="G7" s="668" t="s">
        <v>764</v>
      </c>
      <c r="H7" s="668" t="s">
        <v>2985</v>
      </c>
      <c r="I7" s="668" t="s">
        <v>2986</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8"/>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сведения'!$H$113="",1,0)</f>
        <v>0</v>
      </c>
    </row>
    <row r="28" spans="1:1">
      <c r="A28" s="669">
        <f>IF('Общие сведения'!$H$111="",1,0)</f>
        <v>0</v>
      </c>
    </row>
    <row r="29" spans="1:1">
      <c r="A29" s="669">
        <f>IF('Общие сведения'!$H$117="",1,0)</f>
        <v>0</v>
      </c>
    </row>
    <row r="30" spans="1:1">
      <c r="A30" s="669">
        <f>IF('Общие сведения'!$H$118="",1,0)</f>
        <v>0</v>
      </c>
    </row>
    <row r="31" spans="1:1">
      <c r="A31" s="669">
        <f>IF('Общие сведения'!$H$120="",1,0)</f>
        <v>0</v>
      </c>
    </row>
    <row r="32" spans="1:1">
      <c r="A32" s="669">
        <f>IF('Список территорий'!$M$16="",1,0)</f>
        <v>0</v>
      </c>
    </row>
    <row r="33" spans="1:1">
      <c r="A33" s="669">
        <f>IF('Список территорий'!$N$16="",1,0)</f>
        <v>0</v>
      </c>
    </row>
    <row r="34" spans="1:1">
      <c r="A34" s="669">
        <f>IF(ЭЭ!$M$23="",1,0)</f>
        <v>0</v>
      </c>
    </row>
    <row r="35" spans="1:1">
      <c r="A35" s="669">
        <f>IF('Общие сведения'!$H$54="",1,0)</f>
        <v>0</v>
      </c>
    </row>
    <row r="36" spans="1:1">
      <c r="A36" s="669">
        <f>IF('Общие сведения'!$H$56="",1,0)</f>
        <v>0</v>
      </c>
    </row>
    <row r="37" spans="1:1">
      <c r="A37" s="669">
        <f>IF(Реагенты!$M$19="",1,0)</f>
        <v>0</v>
      </c>
    </row>
    <row r="38" spans="1:1">
      <c r="A38" s="669">
        <f>IF(ФОТ!$M$25="",1,0)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75" t="str">
        <f>"Код шаблона: " &amp; GetCode()</f>
        <v>Код шаблона: EXPERT.VSVO.INDEX</v>
      </c>
      <c r="C2" s="675"/>
      <c r="D2" s="675"/>
      <c r="E2" s="675"/>
      <c r="F2" s="675"/>
      <c r="G2" s="675"/>
      <c r="H2" s="18"/>
      <c r="I2" s="18"/>
      <c r="J2" s="18"/>
      <c r="K2" s="18"/>
      <c r="L2" s="18"/>
      <c r="M2" s="18"/>
      <c r="N2" s="18"/>
      <c r="O2" s="18"/>
      <c r="P2" s="18"/>
      <c r="Q2" s="18"/>
      <c r="R2" s="18"/>
      <c r="S2" s="18"/>
      <c r="T2" s="18"/>
      <c r="U2" s="18"/>
      <c r="V2" s="18"/>
      <c r="W2" s="16"/>
      <c r="Y2" s="17"/>
      <c r="AA2" s="15"/>
    </row>
    <row r="3" spans="1:29" ht="18" customHeight="1">
      <c r="B3" s="676" t="str">
        <f>"Версия " &amp; Getversion()</f>
        <v>Версия 4.2</v>
      </c>
      <c r="C3" s="67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77" t="s">
        <v>1281</v>
      </c>
      <c r="C5" s="678"/>
      <c r="D5" s="678"/>
      <c r="E5" s="678"/>
      <c r="F5" s="678"/>
      <c r="G5" s="678"/>
      <c r="H5" s="678"/>
      <c r="I5" s="678"/>
      <c r="J5" s="678"/>
      <c r="K5" s="678"/>
      <c r="L5" s="678"/>
      <c r="M5" s="678"/>
      <c r="N5" s="678"/>
      <c r="O5" s="678"/>
      <c r="P5" s="678"/>
      <c r="Q5" s="678"/>
      <c r="R5" s="678"/>
      <c r="S5" s="678"/>
      <c r="T5" s="678"/>
      <c r="U5" s="678"/>
      <c r="V5" s="678"/>
      <c r="W5" s="678"/>
      <c r="X5" s="678"/>
      <c r="Y5" s="67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80" t="s">
        <v>1148</v>
      </c>
      <c r="F7" s="680"/>
      <c r="G7" s="680"/>
      <c r="H7" s="680"/>
      <c r="I7" s="680"/>
      <c r="J7" s="680"/>
      <c r="K7" s="680"/>
      <c r="L7" s="680"/>
      <c r="M7" s="680"/>
      <c r="N7" s="680"/>
      <c r="O7" s="680"/>
      <c r="P7" s="680"/>
      <c r="Q7" s="680"/>
      <c r="R7" s="680"/>
      <c r="S7" s="680"/>
      <c r="T7" s="680"/>
      <c r="U7" s="680"/>
      <c r="V7" s="680"/>
      <c r="W7" s="680"/>
      <c r="X7" s="680"/>
      <c r="Y7" s="47"/>
      <c r="Z7" s="23"/>
    </row>
    <row r="8" spans="1:29" ht="15" customHeight="1">
      <c r="A8" s="23"/>
      <c r="B8" s="23"/>
      <c r="C8" s="25"/>
      <c r="D8" s="24"/>
      <c r="E8" s="680"/>
      <c r="F8" s="680"/>
      <c r="G8" s="680"/>
      <c r="H8" s="680"/>
      <c r="I8" s="680"/>
      <c r="J8" s="680"/>
      <c r="K8" s="680"/>
      <c r="L8" s="680"/>
      <c r="M8" s="680"/>
      <c r="N8" s="680"/>
      <c r="O8" s="680"/>
      <c r="P8" s="680"/>
      <c r="Q8" s="680"/>
      <c r="R8" s="680"/>
      <c r="S8" s="680"/>
      <c r="T8" s="680"/>
      <c r="U8" s="680"/>
      <c r="V8" s="680"/>
      <c r="W8" s="680"/>
      <c r="X8" s="680"/>
      <c r="Y8" s="47"/>
      <c r="Z8" s="23"/>
    </row>
    <row r="9" spans="1:29" ht="15" customHeight="1">
      <c r="A9" s="23"/>
      <c r="B9" s="23"/>
      <c r="C9" s="25"/>
      <c r="D9" s="24"/>
      <c r="E9" s="680"/>
      <c r="F9" s="680"/>
      <c r="G9" s="680"/>
      <c r="H9" s="680"/>
      <c r="I9" s="680"/>
      <c r="J9" s="680"/>
      <c r="K9" s="680"/>
      <c r="L9" s="680"/>
      <c r="M9" s="680"/>
      <c r="N9" s="680"/>
      <c r="O9" s="680"/>
      <c r="P9" s="680"/>
      <c r="Q9" s="680"/>
      <c r="R9" s="680"/>
      <c r="S9" s="680"/>
      <c r="T9" s="680"/>
      <c r="U9" s="680"/>
      <c r="V9" s="680"/>
      <c r="W9" s="680"/>
      <c r="X9" s="680"/>
      <c r="Y9" s="47"/>
      <c r="Z9" s="23"/>
    </row>
    <row r="10" spans="1:29" ht="10.5" customHeight="1">
      <c r="A10" s="23"/>
      <c r="B10" s="23"/>
      <c r="C10" s="25"/>
      <c r="D10" s="24"/>
      <c r="E10" s="680"/>
      <c r="F10" s="680"/>
      <c r="G10" s="680"/>
      <c r="H10" s="680"/>
      <c r="I10" s="680"/>
      <c r="J10" s="680"/>
      <c r="K10" s="680"/>
      <c r="L10" s="680"/>
      <c r="M10" s="680"/>
      <c r="N10" s="680"/>
      <c r="O10" s="680"/>
      <c r="P10" s="680"/>
      <c r="Q10" s="680"/>
      <c r="R10" s="680"/>
      <c r="S10" s="680"/>
      <c r="T10" s="680"/>
      <c r="U10" s="680"/>
      <c r="V10" s="680"/>
      <c r="W10" s="680"/>
      <c r="X10" s="680"/>
      <c r="Y10" s="47"/>
      <c r="Z10" s="23"/>
    </row>
    <row r="11" spans="1:29" ht="27" customHeight="1">
      <c r="A11" s="23"/>
      <c r="B11" s="23"/>
      <c r="C11" s="25"/>
      <c r="D11" s="24"/>
      <c r="E11" s="680"/>
      <c r="F11" s="680"/>
      <c r="G11" s="680"/>
      <c r="H11" s="680"/>
      <c r="I11" s="680"/>
      <c r="J11" s="680"/>
      <c r="K11" s="680"/>
      <c r="L11" s="680"/>
      <c r="M11" s="680"/>
      <c r="N11" s="680"/>
      <c r="O11" s="680"/>
      <c r="P11" s="680"/>
      <c r="Q11" s="680"/>
      <c r="R11" s="680"/>
      <c r="S11" s="680"/>
      <c r="T11" s="680"/>
      <c r="U11" s="680"/>
      <c r="V11" s="680"/>
      <c r="W11" s="680"/>
      <c r="X11" s="680"/>
      <c r="Y11" s="47"/>
      <c r="Z11" s="23"/>
    </row>
    <row r="12" spans="1:29" ht="12" customHeight="1">
      <c r="A12" s="23"/>
      <c r="B12" s="23"/>
      <c r="C12" s="25"/>
      <c r="D12" s="24"/>
      <c r="E12" s="680"/>
      <c r="F12" s="680"/>
      <c r="G12" s="680"/>
      <c r="H12" s="680"/>
      <c r="I12" s="680"/>
      <c r="J12" s="680"/>
      <c r="K12" s="680"/>
      <c r="L12" s="680"/>
      <c r="M12" s="680"/>
      <c r="N12" s="680"/>
      <c r="O12" s="680"/>
      <c r="P12" s="680"/>
      <c r="Q12" s="680"/>
      <c r="R12" s="680"/>
      <c r="S12" s="680"/>
      <c r="T12" s="680"/>
      <c r="U12" s="680"/>
      <c r="V12" s="680"/>
      <c r="W12" s="680"/>
      <c r="X12" s="680"/>
      <c r="Y12" s="47"/>
      <c r="Z12" s="23"/>
    </row>
    <row r="13" spans="1:29" ht="38.25" customHeight="1">
      <c r="A13" s="23"/>
      <c r="B13" s="23"/>
      <c r="C13" s="25"/>
      <c r="D13" s="24"/>
      <c r="E13" s="680"/>
      <c r="F13" s="680"/>
      <c r="G13" s="680"/>
      <c r="H13" s="680"/>
      <c r="I13" s="680"/>
      <c r="J13" s="680"/>
      <c r="K13" s="680"/>
      <c r="L13" s="680"/>
      <c r="M13" s="680"/>
      <c r="N13" s="680"/>
      <c r="O13" s="680"/>
      <c r="P13" s="680"/>
      <c r="Q13" s="680"/>
      <c r="R13" s="680"/>
      <c r="S13" s="680"/>
      <c r="T13" s="680"/>
      <c r="U13" s="680"/>
      <c r="V13" s="680"/>
      <c r="W13" s="680"/>
      <c r="X13" s="680"/>
      <c r="Y13" s="48"/>
      <c r="Z13" s="23"/>
    </row>
    <row r="14" spans="1:29" ht="15" customHeight="1">
      <c r="A14" s="23"/>
      <c r="B14" s="23"/>
      <c r="C14" s="25"/>
      <c r="D14" s="24"/>
      <c r="E14" s="680" t="s">
        <v>175</v>
      </c>
      <c r="F14" s="680"/>
      <c r="G14" s="680"/>
      <c r="H14" s="680"/>
      <c r="I14" s="680"/>
      <c r="J14" s="680"/>
      <c r="K14" s="680"/>
      <c r="L14" s="680"/>
      <c r="M14" s="680"/>
      <c r="N14" s="680"/>
      <c r="O14" s="680"/>
      <c r="P14" s="680"/>
      <c r="Q14" s="680"/>
      <c r="R14" s="680"/>
      <c r="S14" s="680"/>
      <c r="T14" s="680"/>
      <c r="U14" s="680"/>
      <c r="V14" s="680"/>
      <c r="W14" s="680"/>
      <c r="X14" s="680"/>
      <c r="Y14" s="47"/>
      <c r="Z14" s="23"/>
    </row>
    <row r="15" spans="1:29" ht="15">
      <c r="A15" s="23"/>
      <c r="B15" s="23"/>
      <c r="C15" s="25"/>
      <c r="D15" s="24"/>
      <c r="E15" s="680"/>
      <c r="F15" s="680"/>
      <c r="G15" s="680"/>
      <c r="H15" s="680"/>
      <c r="I15" s="680"/>
      <c r="J15" s="680"/>
      <c r="K15" s="680"/>
      <c r="L15" s="680"/>
      <c r="M15" s="680"/>
      <c r="N15" s="680"/>
      <c r="O15" s="680"/>
      <c r="P15" s="680"/>
      <c r="Q15" s="680"/>
      <c r="R15" s="680"/>
      <c r="S15" s="680"/>
      <c r="T15" s="680"/>
      <c r="U15" s="680"/>
      <c r="V15" s="680"/>
      <c r="W15" s="680"/>
      <c r="X15" s="680"/>
      <c r="Y15" s="47"/>
      <c r="Z15" s="23"/>
    </row>
    <row r="16" spans="1:29" ht="15">
      <c r="A16" s="23"/>
      <c r="B16" s="23"/>
      <c r="C16" s="25"/>
      <c r="D16" s="24"/>
      <c r="E16" s="680"/>
      <c r="F16" s="680"/>
      <c r="G16" s="680"/>
      <c r="H16" s="680"/>
      <c r="I16" s="680"/>
      <c r="J16" s="680"/>
      <c r="K16" s="680"/>
      <c r="L16" s="680"/>
      <c r="M16" s="680"/>
      <c r="N16" s="680"/>
      <c r="O16" s="680"/>
      <c r="P16" s="680"/>
      <c r="Q16" s="680"/>
      <c r="R16" s="680"/>
      <c r="S16" s="680"/>
      <c r="T16" s="680"/>
      <c r="U16" s="680"/>
      <c r="V16" s="680"/>
      <c r="W16" s="680"/>
      <c r="X16" s="680"/>
      <c r="Y16" s="47"/>
      <c r="Z16" s="23"/>
    </row>
    <row r="17" spans="1:26" ht="15" customHeight="1">
      <c r="A17" s="23"/>
      <c r="B17" s="23"/>
      <c r="C17" s="25"/>
      <c r="D17" s="24"/>
      <c r="E17" s="680"/>
      <c r="F17" s="680"/>
      <c r="G17" s="680"/>
      <c r="H17" s="680"/>
      <c r="I17" s="680"/>
      <c r="J17" s="680"/>
      <c r="K17" s="680"/>
      <c r="L17" s="680"/>
      <c r="M17" s="680"/>
      <c r="N17" s="680"/>
      <c r="O17" s="680"/>
      <c r="P17" s="680"/>
      <c r="Q17" s="680"/>
      <c r="R17" s="680"/>
      <c r="S17" s="680"/>
      <c r="T17" s="680"/>
      <c r="U17" s="680"/>
      <c r="V17" s="680"/>
      <c r="W17" s="680"/>
      <c r="X17" s="680"/>
      <c r="Y17" s="47"/>
      <c r="Z17" s="23"/>
    </row>
    <row r="18" spans="1:26" ht="15">
      <c r="A18" s="23"/>
      <c r="B18" s="23"/>
      <c r="C18" s="25"/>
      <c r="D18" s="24"/>
      <c r="E18" s="680"/>
      <c r="F18" s="680"/>
      <c r="G18" s="680"/>
      <c r="H18" s="680"/>
      <c r="I18" s="680"/>
      <c r="J18" s="680"/>
      <c r="K18" s="680"/>
      <c r="L18" s="680"/>
      <c r="M18" s="680"/>
      <c r="N18" s="680"/>
      <c r="O18" s="680"/>
      <c r="P18" s="680"/>
      <c r="Q18" s="680"/>
      <c r="R18" s="680"/>
      <c r="S18" s="680"/>
      <c r="T18" s="680"/>
      <c r="U18" s="680"/>
      <c r="V18" s="680"/>
      <c r="W18" s="680"/>
      <c r="X18" s="680"/>
      <c r="Y18" s="47"/>
      <c r="Z18" s="23"/>
    </row>
    <row r="19" spans="1:26" ht="59.25" customHeight="1">
      <c r="A19" s="23"/>
      <c r="B19" s="23"/>
      <c r="C19" s="25"/>
      <c r="D19" s="25"/>
      <c r="E19" s="680"/>
      <c r="F19" s="680"/>
      <c r="G19" s="680"/>
      <c r="H19" s="680"/>
      <c r="I19" s="680"/>
      <c r="J19" s="680"/>
      <c r="K19" s="680"/>
      <c r="L19" s="680"/>
      <c r="M19" s="680"/>
      <c r="N19" s="680"/>
      <c r="O19" s="680"/>
      <c r="P19" s="680"/>
      <c r="Q19" s="680"/>
      <c r="R19" s="680"/>
      <c r="S19" s="680"/>
      <c r="T19" s="680"/>
      <c r="U19" s="680"/>
      <c r="V19" s="680"/>
      <c r="W19" s="680"/>
      <c r="X19" s="68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71" t="s">
        <v>162</v>
      </c>
      <c r="G21" s="672"/>
      <c r="H21" s="672"/>
      <c r="I21" s="672"/>
      <c r="J21" s="672"/>
      <c r="K21" s="672"/>
      <c r="L21" s="672"/>
      <c r="M21" s="672"/>
      <c r="N21" s="27"/>
      <c r="O21" s="28" t="s">
        <v>161</v>
      </c>
      <c r="P21" s="673" t="s">
        <v>163</v>
      </c>
      <c r="Q21" s="674"/>
      <c r="R21" s="674"/>
      <c r="S21" s="674"/>
      <c r="T21" s="674"/>
      <c r="U21" s="674"/>
      <c r="V21" s="674"/>
      <c r="W21" s="674"/>
      <c r="X21" s="674"/>
      <c r="Y21" s="47"/>
      <c r="Z21" s="23"/>
    </row>
    <row r="22" spans="1:26" ht="19.149999999999999" hidden="1" customHeight="1">
      <c r="A22" s="23"/>
      <c r="B22" s="23"/>
      <c r="C22" s="25"/>
      <c r="D22" s="24"/>
      <c r="E22" s="29" t="s">
        <v>161</v>
      </c>
      <c r="F22" s="671" t="s">
        <v>164</v>
      </c>
      <c r="G22" s="672"/>
      <c r="H22" s="672"/>
      <c r="I22" s="672"/>
      <c r="J22" s="672"/>
      <c r="K22" s="672"/>
      <c r="L22" s="672"/>
      <c r="M22" s="672"/>
      <c r="N22" s="27"/>
      <c r="O22" s="30" t="s">
        <v>161</v>
      </c>
      <c r="P22" s="673" t="s">
        <v>165</v>
      </c>
      <c r="Q22" s="674"/>
      <c r="R22" s="674"/>
      <c r="S22" s="674"/>
      <c r="T22" s="674"/>
      <c r="U22" s="674"/>
      <c r="V22" s="674"/>
      <c r="W22" s="674"/>
      <c r="X22" s="67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81" t="s">
        <v>184</v>
      </c>
      <c r="F35" s="681"/>
      <c r="G35" s="681"/>
      <c r="H35" s="681"/>
      <c r="I35" s="681"/>
      <c r="J35" s="681"/>
      <c r="K35" s="681"/>
      <c r="L35" s="681"/>
      <c r="M35" s="681"/>
      <c r="N35" s="681"/>
      <c r="O35" s="681"/>
      <c r="P35" s="681"/>
      <c r="Q35" s="681"/>
      <c r="R35" s="681"/>
      <c r="S35" s="681"/>
      <c r="T35" s="681"/>
      <c r="U35" s="681"/>
      <c r="V35" s="681"/>
      <c r="W35" s="681"/>
      <c r="X35" s="681"/>
      <c r="Y35" s="47"/>
      <c r="Z35" s="23"/>
    </row>
    <row r="36" spans="1:26" ht="38.25" hidden="1" customHeight="1">
      <c r="A36" s="23"/>
      <c r="B36" s="23"/>
      <c r="C36" s="25"/>
      <c r="D36" s="24"/>
      <c r="E36" s="681"/>
      <c r="F36" s="681"/>
      <c r="G36" s="681"/>
      <c r="H36" s="681"/>
      <c r="I36" s="681"/>
      <c r="J36" s="681"/>
      <c r="K36" s="681"/>
      <c r="L36" s="681"/>
      <c r="M36" s="681"/>
      <c r="N36" s="681"/>
      <c r="O36" s="681"/>
      <c r="P36" s="681"/>
      <c r="Q36" s="681"/>
      <c r="R36" s="681"/>
      <c r="S36" s="681"/>
      <c r="T36" s="681"/>
      <c r="U36" s="681"/>
      <c r="V36" s="681"/>
      <c r="W36" s="681"/>
      <c r="X36" s="681"/>
      <c r="Y36" s="47"/>
      <c r="Z36" s="23"/>
    </row>
    <row r="37" spans="1:26" ht="9.75" hidden="1" customHeight="1">
      <c r="A37" s="23"/>
      <c r="B37" s="23"/>
      <c r="C37" s="25"/>
      <c r="D37" s="24"/>
      <c r="E37" s="681"/>
      <c r="F37" s="681"/>
      <c r="G37" s="681"/>
      <c r="H37" s="681"/>
      <c r="I37" s="681"/>
      <c r="J37" s="681"/>
      <c r="K37" s="681"/>
      <c r="L37" s="681"/>
      <c r="M37" s="681"/>
      <c r="N37" s="681"/>
      <c r="O37" s="681"/>
      <c r="P37" s="681"/>
      <c r="Q37" s="681"/>
      <c r="R37" s="681"/>
      <c r="S37" s="681"/>
      <c r="T37" s="681"/>
      <c r="U37" s="681"/>
      <c r="V37" s="681"/>
      <c r="W37" s="681"/>
      <c r="X37" s="681"/>
      <c r="Y37" s="47"/>
      <c r="Z37" s="23"/>
    </row>
    <row r="38" spans="1:26" ht="51" hidden="1" customHeight="1">
      <c r="A38" s="23"/>
      <c r="B38" s="23"/>
      <c r="C38" s="25"/>
      <c r="D38" s="24"/>
      <c r="E38" s="681"/>
      <c r="F38" s="681"/>
      <c r="G38" s="681"/>
      <c r="H38" s="681"/>
      <c r="I38" s="681"/>
      <c r="J38" s="681"/>
      <c r="K38" s="681"/>
      <c r="L38" s="681"/>
      <c r="M38" s="681"/>
      <c r="N38" s="681"/>
      <c r="O38" s="681"/>
      <c r="P38" s="681"/>
      <c r="Q38" s="681"/>
      <c r="R38" s="681"/>
      <c r="S38" s="681"/>
      <c r="T38" s="681"/>
      <c r="U38" s="681"/>
      <c r="V38" s="681"/>
      <c r="W38" s="681"/>
      <c r="X38" s="681"/>
      <c r="Y38" s="47"/>
      <c r="Z38" s="23"/>
    </row>
    <row r="39" spans="1:26" ht="15" hidden="1" customHeight="1">
      <c r="A39" s="23"/>
      <c r="B39" s="23"/>
      <c r="C39" s="25"/>
      <c r="D39" s="24"/>
      <c r="E39" s="681"/>
      <c r="F39" s="681"/>
      <c r="G39" s="681"/>
      <c r="H39" s="681"/>
      <c r="I39" s="681"/>
      <c r="J39" s="681"/>
      <c r="K39" s="681"/>
      <c r="L39" s="681"/>
      <c r="M39" s="681"/>
      <c r="N39" s="681"/>
      <c r="O39" s="681"/>
      <c r="P39" s="681"/>
      <c r="Q39" s="681"/>
      <c r="R39" s="681"/>
      <c r="S39" s="681"/>
      <c r="T39" s="681"/>
      <c r="U39" s="681"/>
      <c r="V39" s="681"/>
      <c r="W39" s="681"/>
      <c r="X39" s="681"/>
      <c r="Y39" s="47"/>
      <c r="Z39" s="23"/>
    </row>
    <row r="40" spans="1:26" ht="12" hidden="1" customHeight="1">
      <c r="A40" s="23"/>
      <c r="B40" s="23"/>
      <c r="C40" s="25"/>
      <c r="D40" s="24"/>
      <c r="E40" s="682"/>
      <c r="F40" s="682"/>
      <c r="G40" s="682"/>
      <c r="H40" s="682"/>
      <c r="I40" s="682"/>
      <c r="J40" s="682"/>
      <c r="K40" s="682"/>
      <c r="L40" s="682"/>
      <c r="M40" s="682"/>
      <c r="N40" s="682"/>
      <c r="O40" s="682"/>
      <c r="P40" s="682"/>
      <c r="Q40" s="682"/>
      <c r="R40" s="682"/>
      <c r="S40" s="682"/>
      <c r="T40" s="682"/>
      <c r="U40" s="682"/>
      <c r="V40" s="682"/>
      <c r="W40" s="682"/>
      <c r="X40" s="682"/>
      <c r="Y40" s="47"/>
      <c r="Z40" s="23"/>
    </row>
    <row r="41" spans="1:26" ht="38.25" hidden="1" customHeight="1">
      <c r="A41" s="23"/>
      <c r="B41" s="23"/>
      <c r="C41" s="25"/>
      <c r="D41" s="24"/>
      <c r="E41" s="681"/>
      <c r="F41" s="681"/>
      <c r="G41" s="681"/>
      <c r="H41" s="681"/>
      <c r="I41" s="681"/>
      <c r="J41" s="681"/>
      <c r="K41" s="681"/>
      <c r="L41" s="681"/>
      <c r="M41" s="681"/>
      <c r="N41" s="681"/>
      <c r="O41" s="681"/>
      <c r="P41" s="681"/>
      <c r="Q41" s="681"/>
      <c r="R41" s="681"/>
      <c r="S41" s="681"/>
      <c r="T41" s="681"/>
      <c r="U41" s="681"/>
      <c r="V41" s="681"/>
      <c r="W41" s="681"/>
      <c r="X41" s="681"/>
      <c r="Y41" s="47"/>
      <c r="Z41" s="23"/>
    </row>
    <row r="42" spans="1:26" ht="15" hidden="1">
      <c r="A42" s="23"/>
      <c r="B42" s="23"/>
      <c r="C42" s="25"/>
      <c r="D42" s="24"/>
      <c r="E42" s="681"/>
      <c r="F42" s="681"/>
      <c r="G42" s="681"/>
      <c r="H42" s="681"/>
      <c r="I42" s="681"/>
      <c r="J42" s="681"/>
      <c r="K42" s="681"/>
      <c r="L42" s="681"/>
      <c r="M42" s="681"/>
      <c r="N42" s="681"/>
      <c r="O42" s="681"/>
      <c r="P42" s="681"/>
      <c r="Q42" s="681"/>
      <c r="R42" s="681"/>
      <c r="S42" s="681"/>
      <c r="T42" s="681"/>
      <c r="U42" s="681"/>
      <c r="V42" s="681"/>
      <c r="W42" s="681"/>
      <c r="X42" s="681"/>
      <c r="Y42" s="47"/>
      <c r="Z42" s="23"/>
    </row>
    <row r="43" spans="1:26" ht="15" hidden="1">
      <c r="A43" s="23"/>
      <c r="B43" s="23"/>
      <c r="C43" s="25"/>
      <c r="D43" s="24"/>
      <c r="E43" s="681"/>
      <c r="F43" s="681"/>
      <c r="G43" s="681"/>
      <c r="H43" s="681"/>
      <c r="I43" s="681"/>
      <c r="J43" s="681"/>
      <c r="K43" s="681"/>
      <c r="L43" s="681"/>
      <c r="M43" s="681"/>
      <c r="N43" s="681"/>
      <c r="O43" s="681"/>
      <c r="P43" s="681"/>
      <c r="Q43" s="681"/>
      <c r="R43" s="681"/>
      <c r="S43" s="681"/>
      <c r="T43" s="681"/>
      <c r="U43" s="681"/>
      <c r="V43" s="681"/>
      <c r="W43" s="681"/>
      <c r="X43" s="681"/>
      <c r="Y43" s="47"/>
      <c r="Z43" s="23"/>
    </row>
    <row r="44" spans="1:26" ht="33.75" hidden="1" customHeight="1">
      <c r="A44" s="23"/>
      <c r="B44" s="23"/>
      <c r="C44" s="25"/>
      <c r="D44" s="25"/>
      <c r="E44" s="681"/>
      <c r="F44" s="681"/>
      <c r="G44" s="681"/>
      <c r="H44" s="681"/>
      <c r="I44" s="681"/>
      <c r="J44" s="681"/>
      <c r="K44" s="681"/>
      <c r="L44" s="681"/>
      <c r="M44" s="681"/>
      <c r="N44" s="681"/>
      <c r="O44" s="681"/>
      <c r="P44" s="681"/>
      <c r="Q44" s="681"/>
      <c r="R44" s="681"/>
      <c r="S44" s="681"/>
      <c r="T44" s="681"/>
      <c r="U44" s="681"/>
      <c r="V44" s="681"/>
      <c r="W44" s="681"/>
      <c r="X44" s="681"/>
      <c r="Y44" s="47"/>
      <c r="Z44" s="23"/>
    </row>
    <row r="45" spans="1:26" ht="15" hidden="1">
      <c r="A45" s="23"/>
      <c r="B45" s="23"/>
      <c r="C45" s="25"/>
      <c r="D45" s="25"/>
      <c r="E45" s="681"/>
      <c r="F45" s="681"/>
      <c r="G45" s="681"/>
      <c r="H45" s="681"/>
      <c r="I45" s="681"/>
      <c r="J45" s="681"/>
      <c r="K45" s="681"/>
      <c r="L45" s="681"/>
      <c r="M45" s="681"/>
      <c r="N45" s="681"/>
      <c r="O45" s="681"/>
      <c r="P45" s="681"/>
      <c r="Q45" s="681"/>
      <c r="R45" s="681"/>
      <c r="S45" s="681"/>
      <c r="T45" s="681"/>
      <c r="U45" s="681"/>
      <c r="V45" s="681"/>
      <c r="W45" s="681"/>
      <c r="X45" s="681"/>
      <c r="Y45" s="47"/>
      <c r="Z45" s="23"/>
    </row>
    <row r="46" spans="1:26" ht="24" hidden="1" customHeight="1">
      <c r="A46" s="23"/>
      <c r="B46" s="23"/>
      <c r="C46" s="25"/>
      <c r="D46" s="24"/>
      <c r="E46" s="685" t="s">
        <v>166</v>
      </c>
      <c r="F46" s="685"/>
      <c r="G46" s="685"/>
      <c r="H46" s="685"/>
      <c r="I46" s="685"/>
      <c r="J46" s="685"/>
      <c r="K46" s="685"/>
      <c r="L46" s="685"/>
      <c r="M46" s="685"/>
      <c r="N46" s="685"/>
      <c r="O46" s="685"/>
      <c r="P46" s="685"/>
      <c r="Q46" s="685"/>
      <c r="R46" s="685"/>
      <c r="S46" s="685"/>
      <c r="T46" s="685"/>
      <c r="U46" s="685"/>
      <c r="V46" s="685"/>
      <c r="W46" s="685"/>
      <c r="X46" s="685"/>
      <c r="Y46" s="47"/>
      <c r="Z46" s="23"/>
    </row>
    <row r="47" spans="1:26" ht="37.5" hidden="1" customHeight="1">
      <c r="A47" s="23"/>
      <c r="B47" s="23"/>
      <c r="C47" s="25"/>
      <c r="D47" s="24"/>
      <c r="E47" s="685"/>
      <c r="F47" s="685"/>
      <c r="G47" s="685"/>
      <c r="H47" s="685"/>
      <c r="I47" s="685"/>
      <c r="J47" s="685"/>
      <c r="K47" s="685"/>
      <c r="L47" s="685"/>
      <c r="M47" s="685"/>
      <c r="N47" s="685"/>
      <c r="O47" s="685"/>
      <c r="P47" s="685"/>
      <c r="Q47" s="685"/>
      <c r="R47" s="685"/>
      <c r="S47" s="685"/>
      <c r="T47" s="685"/>
      <c r="U47" s="685"/>
      <c r="V47" s="685"/>
      <c r="W47" s="685"/>
      <c r="X47" s="685"/>
      <c r="Y47" s="47"/>
      <c r="Z47" s="23"/>
    </row>
    <row r="48" spans="1:26" ht="28.15" hidden="1" customHeight="1">
      <c r="A48" s="23"/>
      <c r="B48" s="23"/>
      <c r="C48" s="25"/>
      <c r="D48" s="24"/>
      <c r="E48" s="685"/>
      <c r="F48" s="685"/>
      <c r="G48" s="685"/>
      <c r="H48" s="685"/>
      <c r="I48" s="685"/>
      <c r="J48" s="685"/>
      <c r="K48" s="685"/>
      <c r="L48" s="685"/>
      <c r="M48" s="685"/>
      <c r="N48" s="685"/>
      <c r="O48" s="685"/>
      <c r="P48" s="685"/>
      <c r="Q48" s="685"/>
      <c r="R48" s="685"/>
      <c r="S48" s="685"/>
      <c r="T48" s="685"/>
      <c r="U48" s="685"/>
      <c r="V48" s="685"/>
      <c r="W48" s="685"/>
      <c r="X48" s="685"/>
      <c r="Y48" s="47"/>
      <c r="Z48" s="23"/>
    </row>
    <row r="49" spans="1:26" ht="51" hidden="1" customHeight="1">
      <c r="A49" s="23"/>
      <c r="B49" s="23"/>
      <c r="C49" s="25"/>
      <c r="D49" s="24"/>
      <c r="E49" s="685"/>
      <c r="F49" s="685"/>
      <c r="G49" s="685"/>
      <c r="H49" s="685"/>
      <c r="I49" s="685"/>
      <c r="J49" s="685"/>
      <c r="K49" s="685"/>
      <c r="L49" s="685"/>
      <c r="M49" s="685"/>
      <c r="N49" s="685"/>
      <c r="O49" s="685"/>
      <c r="P49" s="685"/>
      <c r="Q49" s="685"/>
      <c r="R49" s="685"/>
      <c r="S49" s="685"/>
      <c r="T49" s="685"/>
      <c r="U49" s="685"/>
      <c r="V49" s="685"/>
      <c r="W49" s="685"/>
      <c r="X49" s="685"/>
      <c r="Y49" s="47"/>
      <c r="Z49" s="23"/>
    </row>
    <row r="50" spans="1:26" ht="15" hidden="1">
      <c r="A50" s="23"/>
      <c r="B50" s="23"/>
      <c r="C50" s="25"/>
      <c r="D50" s="24"/>
      <c r="E50" s="685"/>
      <c r="F50" s="685"/>
      <c r="G50" s="685"/>
      <c r="H50" s="685"/>
      <c r="I50" s="685"/>
      <c r="J50" s="685"/>
      <c r="K50" s="685"/>
      <c r="L50" s="685"/>
      <c r="M50" s="685"/>
      <c r="N50" s="685"/>
      <c r="O50" s="685"/>
      <c r="P50" s="685"/>
      <c r="Q50" s="685"/>
      <c r="R50" s="685"/>
      <c r="S50" s="685"/>
      <c r="T50" s="685"/>
      <c r="U50" s="685"/>
      <c r="V50" s="685"/>
      <c r="W50" s="685"/>
      <c r="X50" s="685"/>
      <c r="Y50" s="47"/>
      <c r="Z50" s="23"/>
    </row>
    <row r="51" spans="1:26" ht="15" hidden="1">
      <c r="A51" s="23"/>
      <c r="B51" s="23"/>
      <c r="C51" s="25"/>
      <c r="D51" s="24"/>
      <c r="E51" s="685"/>
      <c r="F51" s="685"/>
      <c r="G51" s="685"/>
      <c r="H51" s="685"/>
      <c r="I51" s="685"/>
      <c r="J51" s="685"/>
      <c r="K51" s="685"/>
      <c r="L51" s="685"/>
      <c r="M51" s="685"/>
      <c r="N51" s="685"/>
      <c r="O51" s="685"/>
      <c r="P51" s="685"/>
      <c r="Q51" s="685"/>
      <c r="R51" s="685"/>
      <c r="S51" s="685"/>
      <c r="T51" s="685"/>
      <c r="U51" s="685"/>
      <c r="V51" s="685"/>
      <c r="W51" s="685"/>
      <c r="X51" s="685"/>
      <c r="Y51" s="47"/>
      <c r="Z51" s="23"/>
    </row>
    <row r="52" spans="1:26" ht="15" hidden="1">
      <c r="A52" s="23"/>
      <c r="B52" s="23"/>
      <c r="C52" s="25"/>
      <c r="D52" s="24"/>
      <c r="E52" s="685"/>
      <c r="F52" s="685"/>
      <c r="G52" s="685"/>
      <c r="H52" s="685"/>
      <c r="I52" s="685"/>
      <c r="J52" s="685"/>
      <c r="K52" s="685"/>
      <c r="L52" s="685"/>
      <c r="M52" s="685"/>
      <c r="N52" s="685"/>
      <c r="O52" s="685"/>
      <c r="P52" s="685"/>
      <c r="Q52" s="685"/>
      <c r="R52" s="685"/>
      <c r="S52" s="685"/>
      <c r="T52" s="685"/>
      <c r="U52" s="685"/>
      <c r="V52" s="685"/>
      <c r="W52" s="685"/>
      <c r="X52" s="685"/>
      <c r="Y52" s="47"/>
      <c r="Z52" s="23"/>
    </row>
    <row r="53" spans="1:26" ht="15" hidden="1">
      <c r="A53" s="23"/>
      <c r="B53" s="23"/>
      <c r="C53" s="25"/>
      <c r="D53" s="24"/>
      <c r="E53" s="685"/>
      <c r="F53" s="685"/>
      <c r="G53" s="685"/>
      <c r="H53" s="685"/>
      <c r="I53" s="685"/>
      <c r="J53" s="685"/>
      <c r="K53" s="685"/>
      <c r="L53" s="685"/>
      <c r="M53" s="685"/>
      <c r="N53" s="685"/>
      <c r="O53" s="685"/>
      <c r="P53" s="685"/>
      <c r="Q53" s="685"/>
      <c r="R53" s="685"/>
      <c r="S53" s="685"/>
      <c r="T53" s="685"/>
      <c r="U53" s="685"/>
      <c r="V53" s="685"/>
      <c r="W53" s="685"/>
      <c r="X53" s="685"/>
      <c r="Y53" s="47"/>
      <c r="Z53" s="23"/>
    </row>
    <row r="54" spans="1:26" ht="15" hidden="1">
      <c r="A54" s="23"/>
      <c r="B54" s="23"/>
      <c r="C54" s="25"/>
      <c r="D54" s="24"/>
      <c r="E54" s="685"/>
      <c r="F54" s="685"/>
      <c r="G54" s="685"/>
      <c r="H54" s="685"/>
      <c r="I54" s="685"/>
      <c r="J54" s="685"/>
      <c r="K54" s="685"/>
      <c r="L54" s="685"/>
      <c r="M54" s="685"/>
      <c r="N54" s="685"/>
      <c r="O54" s="685"/>
      <c r="P54" s="685"/>
      <c r="Q54" s="685"/>
      <c r="R54" s="685"/>
      <c r="S54" s="685"/>
      <c r="T54" s="685"/>
      <c r="U54" s="685"/>
      <c r="V54" s="685"/>
      <c r="W54" s="685"/>
      <c r="X54" s="685"/>
      <c r="Y54" s="47"/>
      <c r="Z54" s="23"/>
    </row>
    <row r="55" spans="1:26" ht="15" hidden="1">
      <c r="A55" s="23"/>
      <c r="B55" s="23"/>
      <c r="C55" s="25"/>
      <c r="D55" s="24"/>
      <c r="E55" s="685"/>
      <c r="F55" s="685"/>
      <c r="G55" s="685"/>
      <c r="H55" s="685"/>
      <c r="I55" s="685"/>
      <c r="J55" s="685"/>
      <c r="K55" s="685"/>
      <c r="L55" s="685"/>
      <c r="M55" s="685"/>
      <c r="N55" s="685"/>
      <c r="O55" s="685"/>
      <c r="P55" s="685"/>
      <c r="Q55" s="685"/>
      <c r="R55" s="685"/>
      <c r="S55" s="685"/>
      <c r="T55" s="685"/>
      <c r="U55" s="685"/>
      <c r="V55" s="685"/>
      <c r="W55" s="685"/>
      <c r="X55" s="685"/>
      <c r="Y55" s="47"/>
      <c r="Z55" s="23"/>
    </row>
    <row r="56" spans="1:26" ht="25.5" hidden="1" customHeight="1">
      <c r="A56" s="23"/>
      <c r="B56" s="23"/>
      <c r="C56" s="25"/>
      <c r="D56" s="25"/>
      <c r="E56" s="685"/>
      <c r="F56" s="685"/>
      <c r="G56" s="685"/>
      <c r="H56" s="685"/>
      <c r="I56" s="685"/>
      <c r="J56" s="685"/>
      <c r="K56" s="685"/>
      <c r="L56" s="685"/>
      <c r="M56" s="685"/>
      <c r="N56" s="685"/>
      <c r="O56" s="685"/>
      <c r="P56" s="685"/>
      <c r="Q56" s="685"/>
      <c r="R56" s="685"/>
      <c r="S56" s="685"/>
      <c r="T56" s="685"/>
      <c r="U56" s="685"/>
      <c r="V56" s="685"/>
      <c r="W56" s="685"/>
      <c r="X56" s="685"/>
      <c r="Y56" s="47"/>
      <c r="Z56" s="23"/>
    </row>
    <row r="57" spans="1:26" ht="15" hidden="1">
      <c r="A57" s="23"/>
      <c r="B57" s="23"/>
      <c r="C57" s="25"/>
      <c r="D57" s="25"/>
      <c r="E57" s="685"/>
      <c r="F57" s="685"/>
      <c r="G57" s="685"/>
      <c r="H57" s="685"/>
      <c r="I57" s="685"/>
      <c r="J57" s="685"/>
      <c r="K57" s="685"/>
      <c r="L57" s="685"/>
      <c r="M57" s="685"/>
      <c r="N57" s="685"/>
      <c r="O57" s="685"/>
      <c r="P57" s="685"/>
      <c r="Q57" s="685"/>
      <c r="R57" s="685"/>
      <c r="S57" s="685"/>
      <c r="T57" s="685"/>
      <c r="U57" s="685"/>
      <c r="V57" s="685"/>
      <c r="W57" s="685"/>
      <c r="X57" s="685"/>
      <c r="Y57" s="47"/>
      <c r="Z57" s="23"/>
    </row>
    <row r="58" spans="1:26" ht="15" hidden="1" customHeight="1">
      <c r="A58" s="23"/>
      <c r="B58" s="23"/>
      <c r="C58" s="25"/>
      <c r="D58" s="24"/>
      <c r="E58" s="683"/>
      <c r="F58" s="683"/>
      <c r="G58" s="683"/>
      <c r="H58" s="684"/>
      <c r="I58" s="684"/>
      <c r="J58" s="684"/>
      <c r="K58" s="684"/>
      <c r="L58" s="684"/>
      <c r="M58" s="684"/>
      <c r="N58" s="684"/>
      <c r="O58" s="684"/>
      <c r="P58" s="684"/>
      <c r="Q58" s="684"/>
      <c r="R58" s="684"/>
      <c r="S58" s="684"/>
      <c r="T58" s="684"/>
      <c r="U58" s="684"/>
      <c r="V58" s="684"/>
      <c r="W58" s="684"/>
      <c r="X58" s="684"/>
      <c r="Y58" s="47"/>
      <c r="Z58" s="23"/>
    </row>
    <row r="59" spans="1:26" ht="15" hidden="1" customHeight="1">
      <c r="A59" s="23"/>
      <c r="B59" s="23"/>
      <c r="C59" s="25"/>
      <c r="D59" s="24"/>
      <c r="E59" s="687" t="s">
        <v>178</v>
      </c>
      <c r="F59" s="687"/>
      <c r="G59" s="687"/>
      <c r="H59" s="687"/>
      <c r="I59" s="687"/>
      <c r="J59" s="687"/>
      <c r="K59" s="687"/>
      <c r="L59" s="687"/>
      <c r="M59" s="687"/>
      <c r="N59" s="687"/>
      <c r="O59" s="687"/>
      <c r="P59" s="687"/>
      <c r="Q59" s="687"/>
      <c r="R59" s="687"/>
      <c r="S59" s="687"/>
      <c r="T59" s="687"/>
      <c r="U59" s="687"/>
      <c r="V59" s="687"/>
      <c r="W59" s="687"/>
      <c r="X59" s="687"/>
      <c r="Y59" s="47"/>
      <c r="Z59" s="23"/>
    </row>
    <row r="60" spans="1:26" ht="15" hidden="1" customHeight="1">
      <c r="A60" s="23"/>
      <c r="B60" s="23"/>
      <c r="C60" s="25"/>
      <c r="D60" s="24"/>
      <c r="E60" s="692"/>
      <c r="F60" s="692"/>
      <c r="G60" s="692"/>
      <c r="H60" s="684"/>
      <c r="I60" s="684"/>
      <c r="J60" s="684"/>
      <c r="K60" s="684"/>
      <c r="L60" s="684"/>
      <c r="M60" s="684"/>
      <c r="N60" s="684"/>
      <c r="O60" s="684"/>
      <c r="P60" s="684"/>
      <c r="Q60" s="684"/>
      <c r="R60" s="684"/>
      <c r="S60" s="684"/>
      <c r="T60" s="684"/>
      <c r="U60" s="684"/>
      <c r="V60" s="684"/>
      <c r="W60" s="684"/>
      <c r="X60" s="684"/>
      <c r="Y60" s="47"/>
      <c r="Z60" s="23"/>
    </row>
    <row r="61" spans="1:26" ht="15" hidden="1">
      <c r="A61" s="23"/>
      <c r="B61" s="23"/>
      <c r="C61" s="25"/>
      <c r="D61" s="24"/>
      <c r="E61" s="32"/>
      <c r="F61" s="31"/>
      <c r="G61" s="33"/>
      <c r="H61" s="683"/>
      <c r="I61" s="683"/>
      <c r="J61" s="683"/>
      <c r="K61" s="683"/>
      <c r="L61" s="683"/>
      <c r="M61" s="683"/>
      <c r="N61" s="683"/>
      <c r="O61" s="683"/>
      <c r="P61" s="683"/>
      <c r="Q61" s="683"/>
      <c r="R61" s="683"/>
      <c r="S61" s="683"/>
      <c r="T61" s="683"/>
      <c r="U61" s="683"/>
      <c r="V61" s="683"/>
      <c r="W61" s="683"/>
      <c r="X61" s="683"/>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70" t="s">
        <v>1165</v>
      </c>
      <c r="F70" s="670"/>
      <c r="G70" s="670"/>
      <c r="H70" s="670"/>
      <c r="I70" s="670"/>
      <c r="J70" s="670"/>
      <c r="K70" s="670"/>
      <c r="L70" s="670"/>
      <c r="M70" s="670"/>
      <c r="N70" s="670"/>
      <c r="O70" s="670"/>
      <c r="P70" s="670"/>
      <c r="Q70" s="670"/>
      <c r="R70" s="670"/>
      <c r="S70" s="670"/>
      <c r="T70" s="670"/>
      <c r="U70" s="670"/>
      <c r="V70" s="670"/>
      <c r="W70" s="670"/>
      <c r="X70" s="670"/>
      <c r="Y70" s="670"/>
      <c r="Z70" s="23"/>
    </row>
    <row r="71" spans="1:26" ht="29.25" hidden="1" customHeight="1">
      <c r="A71" s="23"/>
      <c r="B71" s="23"/>
      <c r="C71" s="25"/>
      <c r="D71" s="24"/>
      <c r="E71" s="670"/>
      <c r="F71" s="670"/>
      <c r="G71" s="670"/>
      <c r="H71" s="670"/>
      <c r="I71" s="670"/>
      <c r="J71" s="670"/>
      <c r="K71" s="670"/>
      <c r="L71" s="670"/>
      <c r="M71" s="670"/>
      <c r="N71" s="670"/>
      <c r="O71" s="670"/>
      <c r="P71" s="670"/>
      <c r="Q71" s="670"/>
      <c r="R71" s="670"/>
      <c r="S71" s="670"/>
      <c r="T71" s="670"/>
      <c r="U71" s="670"/>
      <c r="V71" s="670"/>
      <c r="W71" s="670"/>
      <c r="X71" s="670"/>
      <c r="Y71" s="670"/>
      <c r="Z71" s="23"/>
    </row>
    <row r="72" spans="1:26" ht="27" hidden="1" customHeight="1">
      <c r="A72" s="23"/>
      <c r="B72" s="23"/>
      <c r="C72" s="25"/>
      <c r="D72" s="24"/>
      <c r="E72" s="670"/>
      <c r="F72" s="670"/>
      <c r="G72" s="670"/>
      <c r="H72" s="670"/>
      <c r="I72" s="670"/>
      <c r="J72" s="670"/>
      <c r="K72" s="670"/>
      <c r="L72" s="670"/>
      <c r="M72" s="670"/>
      <c r="N72" s="670"/>
      <c r="O72" s="670"/>
      <c r="P72" s="670"/>
      <c r="Q72" s="670"/>
      <c r="R72" s="670"/>
      <c r="S72" s="670"/>
      <c r="T72" s="670"/>
      <c r="U72" s="670"/>
      <c r="V72" s="670"/>
      <c r="W72" s="670"/>
      <c r="X72" s="670"/>
      <c r="Y72" s="670"/>
      <c r="Z72" s="23"/>
    </row>
    <row r="73" spans="1:26" ht="36" hidden="1" customHeight="1">
      <c r="A73" s="23"/>
      <c r="B73" s="23"/>
      <c r="C73" s="25"/>
      <c r="D73" s="24"/>
      <c r="E73" s="670"/>
      <c r="F73" s="670"/>
      <c r="G73" s="670"/>
      <c r="H73" s="670"/>
      <c r="I73" s="670"/>
      <c r="J73" s="670"/>
      <c r="K73" s="670"/>
      <c r="L73" s="670"/>
      <c r="M73" s="670"/>
      <c r="N73" s="670"/>
      <c r="O73" s="670"/>
      <c r="P73" s="670"/>
      <c r="Q73" s="670"/>
      <c r="R73" s="670"/>
      <c r="S73" s="670"/>
      <c r="T73" s="670"/>
      <c r="U73" s="670"/>
      <c r="V73" s="670"/>
      <c r="W73" s="670"/>
      <c r="X73" s="670"/>
      <c r="Y73" s="670"/>
      <c r="Z73" s="23"/>
    </row>
    <row r="74" spans="1:26" ht="15" hidden="1" customHeight="1">
      <c r="A74" s="23"/>
      <c r="B74" s="23"/>
      <c r="C74" s="25"/>
      <c r="D74" s="24"/>
      <c r="E74" s="670"/>
      <c r="F74" s="670"/>
      <c r="G74" s="670"/>
      <c r="H74" s="670"/>
      <c r="I74" s="670"/>
      <c r="J74" s="670"/>
      <c r="K74" s="670"/>
      <c r="L74" s="670"/>
      <c r="M74" s="670"/>
      <c r="N74" s="670"/>
      <c r="O74" s="670"/>
      <c r="P74" s="670"/>
      <c r="Q74" s="670"/>
      <c r="R74" s="670"/>
      <c r="S74" s="670"/>
      <c r="T74" s="670"/>
      <c r="U74" s="670"/>
      <c r="V74" s="670"/>
      <c r="W74" s="670"/>
      <c r="X74" s="670"/>
      <c r="Y74" s="670"/>
      <c r="Z74" s="23"/>
    </row>
    <row r="75" spans="1:26" ht="131.25" hidden="1" customHeight="1">
      <c r="A75" s="23"/>
      <c r="B75" s="23"/>
      <c r="C75" s="25"/>
      <c r="D75" s="24"/>
      <c r="E75" s="670"/>
      <c r="F75" s="670"/>
      <c r="G75" s="670"/>
      <c r="H75" s="670"/>
      <c r="I75" s="670"/>
      <c r="J75" s="670"/>
      <c r="K75" s="670"/>
      <c r="L75" s="670"/>
      <c r="M75" s="670"/>
      <c r="N75" s="670"/>
      <c r="O75" s="670"/>
      <c r="P75" s="670"/>
      <c r="Q75" s="670"/>
      <c r="R75" s="670"/>
      <c r="S75" s="670"/>
      <c r="T75" s="670"/>
      <c r="U75" s="670"/>
      <c r="V75" s="670"/>
      <c r="W75" s="670"/>
      <c r="X75" s="670"/>
      <c r="Y75" s="670"/>
      <c r="Z75" s="23"/>
    </row>
    <row r="76" spans="1:26" ht="15" hidden="1" customHeight="1">
      <c r="A76" s="23"/>
      <c r="B76" s="23"/>
      <c r="C76" s="25"/>
      <c r="D76" s="24"/>
      <c r="E76" s="683"/>
      <c r="F76" s="683"/>
      <c r="G76" s="683"/>
      <c r="H76" s="693"/>
      <c r="I76" s="693"/>
      <c r="J76" s="693"/>
      <c r="K76" s="693"/>
      <c r="L76" s="693"/>
      <c r="M76" s="693"/>
      <c r="N76" s="693"/>
      <c r="O76" s="693"/>
      <c r="P76" s="693"/>
      <c r="Q76" s="693"/>
      <c r="R76" s="693"/>
      <c r="S76" s="693"/>
      <c r="T76" s="693"/>
      <c r="U76" s="693"/>
      <c r="V76" s="693"/>
      <c r="W76" s="693"/>
      <c r="X76" s="693"/>
      <c r="Y76" s="47"/>
      <c r="Z76" s="23"/>
    </row>
    <row r="77" spans="1:26" ht="15" hidden="1" customHeight="1">
      <c r="A77" s="23"/>
      <c r="B77" s="23"/>
      <c r="C77" s="25"/>
      <c r="D77" s="24"/>
      <c r="E77" s="690"/>
      <c r="F77" s="690"/>
      <c r="G77" s="690"/>
      <c r="H77" s="690"/>
      <c r="I77" s="690"/>
      <c r="J77" s="690"/>
      <c r="K77" s="690"/>
      <c r="L77" s="690"/>
      <c r="M77" s="690"/>
      <c r="N77" s="690"/>
      <c r="O77" s="690"/>
      <c r="P77" s="690"/>
      <c r="Q77" s="690"/>
      <c r="R77" s="690"/>
      <c r="S77" s="690"/>
      <c r="T77" s="690"/>
      <c r="U77" s="690"/>
      <c r="V77" s="690"/>
      <c r="W77" s="46"/>
      <c r="X77" s="324"/>
      <c r="Y77" s="47"/>
      <c r="Z77" s="23"/>
    </row>
    <row r="78" spans="1:26" ht="15" hidden="1" customHeight="1">
      <c r="A78" s="23"/>
      <c r="B78" s="23"/>
      <c r="C78" s="25"/>
      <c r="D78" s="24"/>
      <c r="E78" s="691"/>
      <c r="F78" s="691"/>
      <c r="G78" s="691"/>
      <c r="H78" s="691"/>
      <c r="I78" s="691"/>
      <c r="J78" s="691"/>
      <c r="K78" s="691"/>
      <c r="L78" s="686"/>
      <c r="M78" s="686"/>
      <c r="N78" s="686"/>
      <c r="O78" s="686"/>
      <c r="P78" s="686"/>
      <c r="Q78" s="686"/>
      <c r="R78" s="686"/>
      <c r="S78" s="686"/>
      <c r="T78" s="686"/>
      <c r="U78" s="686"/>
      <c r="V78" s="686"/>
      <c r="W78" s="686"/>
      <c r="X78" s="43"/>
      <c r="Y78" s="47"/>
      <c r="Z78" s="23"/>
    </row>
    <row r="79" spans="1:26" ht="15" hidden="1" customHeight="1">
      <c r="A79" s="23"/>
      <c r="B79" s="23"/>
      <c r="C79" s="25"/>
      <c r="D79" s="24"/>
      <c r="E79" s="691"/>
      <c r="F79" s="691"/>
      <c r="G79" s="691"/>
      <c r="H79" s="691"/>
      <c r="I79" s="691"/>
      <c r="J79" s="691"/>
      <c r="K79" s="691"/>
      <c r="L79" s="686"/>
      <c r="M79" s="686"/>
      <c r="N79" s="686"/>
      <c r="O79" s="686"/>
      <c r="P79" s="686"/>
      <c r="Q79" s="686"/>
      <c r="R79" s="686"/>
      <c r="S79" s="686"/>
      <c r="T79" s="686"/>
      <c r="U79" s="686"/>
      <c r="V79" s="686"/>
      <c r="W79" s="686"/>
      <c r="X79" s="44"/>
      <c r="Y79" s="47"/>
      <c r="Z79" s="23"/>
    </row>
    <row r="80" spans="1:26" ht="15" hidden="1" customHeight="1">
      <c r="A80" s="23"/>
      <c r="B80" s="23"/>
      <c r="C80" s="25"/>
      <c r="D80" s="24"/>
      <c r="X80" s="44"/>
      <c r="Y80" s="47"/>
      <c r="Z80" s="23"/>
    </row>
    <row r="81" spans="1:27" ht="15" hidden="1" customHeight="1">
      <c r="A81" s="23"/>
      <c r="B81" s="23"/>
      <c r="C81" s="25"/>
      <c r="D81" s="24"/>
      <c r="E81" s="686"/>
      <c r="F81" s="686"/>
      <c r="G81" s="686"/>
      <c r="H81" s="686"/>
      <c r="I81" s="686"/>
      <c r="J81" s="686"/>
      <c r="K81" s="686"/>
      <c r="L81" s="686"/>
      <c r="M81" s="686"/>
      <c r="N81" s="686"/>
      <c r="O81" s="686"/>
      <c r="P81" s="686"/>
      <c r="Q81" s="686"/>
      <c r="R81" s="686"/>
      <c r="S81" s="686"/>
      <c r="T81" s="686"/>
      <c r="U81" s="686"/>
      <c r="V81" s="686"/>
      <c r="W81" s="686"/>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89" t="s">
        <v>167</v>
      </c>
      <c r="F93" s="689"/>
      <c r="G93" s="689"/>
      <c r="H93" s="689"/>
      <c r="I93" s="689"/>
      <c r="J93" s="689"/>
      <c r="K93" s="689"/>
      <c r="L93" s="689"/>
      <c r="M93" s="689"/>
      <c r="N93" s="689"/>
      <c r="O93" s="689"/>
      <c r="P93" s="689"/>
      <c r="Q93" s="689"/>
      <c r="R93" s="689"/>
      <c r="S93" s="689"/>
      <c r="T93" s="689"/>
      <c r="U93" s="689"/>
      <c r="V93" s="689"/>
      <c r="W93" s="689"/>
      <c r="X93" s="689"/>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88" t="s">
        <v>168</v>
      </c>
      <c r="G95" s="688"/>
      <c r="H95" s="688"/>
      <c r="I95" s="688"/>
      <c r="J95" s="688"/>
      <c r="K95" s="688"/>
      <c r="L95" s="688"/>
      <c r="M95" s="688"/>
      <c r="N95" s="688"/>
      <c r="O95" s="688"/>
      <c r="P95" s="688"/>
      <c r="Q95" s="688"/>
      <c r="R95" s="688"/>
      <c r="S95" s="688"/>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88" t="s">
        <v>170</v>
      </c>
      <c r="G97" s="688"/>
      <c r="H97" s="688"/>
      <c r="I97" s="688"/>
      <c r="J97" s="688"/>
      <c r="K97" s="688"/>
      <c r="L97" s="688"/>
      <c r="M97" s="688"/>
      <c r="N97" s="688"/>
      <c r="O97" s="688"/>
      <c r="P97" s="688"/>
      <c r="Q97" s="688"/>
      <c r="R97" s="688"/>
      <c r="S97" s="688"/>
      <c r="T97" s="688"/>
      <c r="U97" s="688"/>
      <c r="V97" s="688"/>
      <c r="W97" s="688"/>
      <c r="X97" s="688"/>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2023-12-19T12:39:37Z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