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600" yWindow="-255" windowWidth="19230" windowHeight="1368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объектов'!$N$24:$N$25</definedName>
    <definedName name="List02_vis_flags">'Список объектов'!$O$7:$S$7</definedName>
    <definedName name="List03_vis_flags">Сценарии!$O$7:$X$7</definedName>
    <definedName name="List03_vis_flags2">Сценарии!$G$15:$G$35</definedName>
    <definedName name="List04_check_range1">Баланс!$O$16:$T$57</definedName>
    <definedName name="List04_vis_flags">Баланс!$O$7:$T$7</definedName>
    <definedName name="List04_vis_flags2">Баланс!$G$14:$G$59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Калькуляция!$C$15:$C$96</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ФОТ!$L$32</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Калькуляция!$L$96</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REESTR_ORG!$A$2:$J$283</definedName>
    <definedName name="REESTR_TARIFF_LIST">REESTR_TARIFF!$A$2:$G$7</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36" i="517" l="1"/>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P160" i="225" l="1"/>
  <c r="Q160" i="225"/>
  <c r="R160" i="225"/>
  <c r="S160" i="225"/>
  <c r="T160" i="225"/>
  <c r="P228" i="225"/>
  <c r="Q228" i="225"/>
  <c r="R228" i="225"/>
  <c r="S228" i="225"/>
  <c r="T228" i="225"/>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T226" i="225" l="1"/>
  <c r="C458" i="225"/>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V428" i="225" s="1"/>
  <c r="U428" i="225"/>
  <c r="O428" i="225"/>
  <c r="R407" i="225"/>
  <c r="R428" i="225" l="1"/>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39" i="225"/>
  <c r="T439" i="225"/>
  <c r="U439" i="225"/>
  <c r="O440" i="225"/>
  <c r="P441" i="225"/>
  <c r="R441" i="225" s="1"/>
  <c r="P442" i="225"/>
  <c r="R442" i="225" s="1"/>
  <c r="Q423" i="225"/>
  <c r="P440" i="225"/>
  <c r="R440" i="225" s="1"/>
  <c r="U442" i="225"/>
  <c r="V442" i="225" s="1"/>
  <c r="T423" i="225"/>
  <c r="Q410" i="225"/>
  <c r="Q439" i="225"/>
  <c r="U423" i="225"/>
  <c r="P410" i="225"/>
  <c r="P439" i="225"/>
  <c r="S423" i="225"/>
  <c r="S410" i="225"/>
  <c r="V410" i="225" s="1"/>
  <c r="O387" i="225"/>
  <c r="A388" i="225"/>
  <c r="O388" i="225" s="1"/>
  <c r="V388" i="225" s="1"/>
  <c r="T460" i="225"/>
  <c r="L561" i="225"/>
  <c r="V423" i="225" l="1"/>
  <c r="O470" i="225"/>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P470" i="225" l="1"/>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V398" i="225" s="1"/>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R400" i="225"/>
  <c r="R401" i="225"/>
  <c r="N481" i="225"/>
  <c r="V424" i="225" l="1"/>
  <c r="V411" i="225"/>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R398" i="225"/>
  <c r="V438" i="225" l="1"/>
  <c r="U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U472" i="225" s="1"/>
  <c r="T466" i="225"/>
  <c r="T467" i="225"/>
  <c r="T464" i="225"/>
  <c r="T472" i="225" s="1"/>
  <c r="P466" i="225"/>
  <c r="P467" i="225"/>
  <c r="P464" i="225"/>
  <c r="P534" i="225"/>
  <c r="P532"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V457" i="225" l="1"/>
  <c r="S467" i="225"/>
  <c r="V467" i="225" s="1"/>
  <c r="S464" i="225"/>
  <c r="S472" i="225" s="1"/>
  <c r="S466" i="225"/>
  <c r="R457" i="225"/>
  <c r="Q467" i="225"/>
  <c r="Q464" i="225"/>
  <c r="Q472" i="225" s="1"/>
  <c r="Q466" i="225"/>
  <c r="R466" i="225" s="1"/>
  <c r="P472" i="225"/>
  <c r="O465" i="225"/>
  <c r="A489" i="225"/>
  <c r="A490" i="225" s="1"/>
  <c r="A491" i="225" s="1"/>
  <c r="O488" i="225"/>
  <c r="N485" i="225"/>
  <c r="N489" i="225"/>
  <c r="R472" i="225" l="1"/>
  <c r="R467" i="225" s="1"/>
  <c r="R464" i="225"/>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O410" i="225"/>
  <c r="O411" i="225" l="1"/>
  <c r="O409" i="225" s="1"/>
  <c r="O393" i="225" s="1"/>
  <c r="O457" i="225" s="1"/>
  <c r="O467" i="225" l="1"/>
  <c r="O466" i="225"/>
  <c r="O464" i="225"/>
  <c r="O472"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<sst xmlns="http://schemas.openxmlformats.org/spreadsheetml/2006/main" count="6710" uniqueCount="2442">
  <si>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</si>
  <si>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</si>
  <si>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</si>
  <si>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</si>
  <si>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</si>
  <si>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</si>
  <si>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</si>
  <si>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</si>
  <si>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</si>
  <si>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</si>
  <si>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</si>
  <si>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</si>
  <si>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</si>
  <si>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</si>
  <si>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</si>
  <si>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</si>
  <si>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</si>
  <si>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</si>
  <si>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</si>
  <si>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</si>
  <si>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</si>
  <si>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</si>
  <si>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</si>
  <si>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</si>
  <si>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</si>
  <si>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</si>
  <si>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</si>
  <si>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</si>
  <si>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</si>
  <si>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</si>
  <si>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</si>
  <si>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</si>
  <si>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</si>
  <si>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</si>
  <si>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</si>
  <si>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</si>
  <si>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</si>
  <si>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</si>
  <si>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</si>
  <si>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</si>
  <si>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</si>
  <si>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</si>
  <si>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</si>
  <si>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</si>
  <si>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</si>
  <si>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</si>
  <si>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</si>
  <si>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</si>
  <si>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</si>
  <si>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</si>
  <si>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</si>
  <si>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</si>
  <si>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</si>
  <si>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</si>
  <si>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</si>
  <si>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</si>
  <si>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</si>
  <si>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</si>
  <si>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</si>
  <si>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</si>
  <si>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</si>
  <si>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</si>
  <si>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</si>
  <si>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</si>
  <si>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</si>
  <si>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</si>
  <si>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</si>
  <si>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</si>
  <si>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</si>
  <si>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</si>
  <si>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</si>
  <si>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</si>
  <si>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</si>
  <si>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</si>
  <si>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</si>
  <si>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</si>
  <si>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</si>
  <si>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</si>
  <si>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</si>
  <si>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</si>
  <si>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</si>
  <si>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</si>
  <si>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</si>
  <si>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</si>
  <si>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</si>
  <si>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</si>
  <si>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</si>
  <si>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</si>
  <si>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</si>
  <si>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</si>
  <si>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</si>
  <si>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</si>
  <si>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</si>
  <si>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</si>
  <si>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</si>
  <si>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</si>
  <si>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</si>
  <si>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</si>
  <si>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</si>
  <si>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</si>
  <si>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</si>
  <si>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</si>
  <si>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</si>
  <si>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</si>
  <si>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</si>
  <si>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</si>
  <si>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</si>
  <si>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</si>
  <si>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</si>
  <si>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</si>
  <si>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</si>
  <si>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</si>
  <si>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</si>
  <si>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</si>
  <si>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</si>
  <si>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</si>
  <si>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</si>
  <si>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</si>
  <si>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</si>
  <si>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</si>
  <si>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</si>
  <si>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</si>
  <si>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</si>
  <si>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</si>
  <si>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</si>
  <si>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</si>
  <si>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</si>
  <si>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</si>
  <si>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</si>
  <si>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</si>
  <si>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</si>
  <si>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</si>
  <si>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</si>
  <si>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</si>
  <si>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</si>
  <si>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</si>
  <si>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</si>
  <si>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</si>
  <si>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</si>
  <si>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</si>
  <si>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</si>
  <si>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</si>
  <si>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</si>
  <si>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</si>
  <si>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</si>
  <si>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</si>
  <si>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</si>
  <si>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</si>
  <si>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</si>
  <si>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</si>
  <si>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</si>
  <si>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</si>
  <si>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</si>
  <si>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</si>
  <si>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</si>
  <si>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</si>
  <si>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</si>
  <si>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</si>
  <si>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</si>
  <si>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</si>
  <si>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</si>
  <si>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</si>
  <si>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</si>
  <si>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</si>
  <si>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</si>
  <si>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</si>
  <si>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</si>
  <si>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</si>
  <si>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</si>
  <si>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</si>
  <si>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</si>
  <si>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</si>
  <si>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</si>
  <si>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</si>
  <si>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</si>
  <si>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</si>
  <si>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</si>
  <si>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</si>
  <si>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</si>
  <si>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</si>
  <si>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</si>
  <si>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</si>
  <si>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</si>
  <si>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</si>
  <si>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</si>
  <si>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</si>
  <si>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</si>
  <si>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</si>
  <si>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</si>
  <si>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</si>
  <si>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</si>
  <si>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</si>
  <si>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</si>
  <si>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</si>
  <si>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</si>
  <si>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</si>
  <si>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</si>
  <si>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</si>
  <si>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</si>
  <si>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</si>
  <si>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</si>
  <si>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</si>
  <si>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</si>
  <si>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</si>
  <si>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</si>
  <si>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</si>
  <si>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</si>
  <si>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</si>
  <si>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</si>
  <si>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</si>
  <si>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</si>
  <si>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</si>
  <si>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</si>
  <si>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</si>
  <si>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</si>
  <si>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</si>
  <si>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</si>
  <si>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</si>
  <si>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</si>
  <si>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</si>
  <si>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</si>
  <si>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</si>
  <si>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</si>
  <si>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</si>
  <si>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</si>
  <si>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</si>
  <si>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</si>
  <si>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</si>
  <si>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</si>
  <si>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</si>
  <si>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</si>
  <si>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</si>
  <si>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</si>
  <si>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</si>
  <si>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</si>
  <si>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</si>
  <si>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</si>
  <si>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</si>
  <si>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</si>
  <si>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</si>
  <si>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</si>
  <si>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</si>
  <si>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</si>
  <si>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</si>
  <si>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</si>
  <si>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</si>
  <si>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</si>
  <si>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</si>
  <si>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</si>
  <si>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</si>
  <si>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</si>
  <si>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</si>
  <si>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</si>
  <si>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</si>
  <si>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</si>
  <si>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</si>
  <si>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</si>
  <si>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</si>
  <si>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</si>
  <si>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</si>
  <si>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</si>
  <si>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</si>
  <si>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</si>
  <si>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</si>
  <si>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</si>
  <si>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</si>
  <si>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</si>
  <si>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</si>
  <si>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</si>
  <si>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</si>
  <si>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</si>
  <si>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</si>
  <si>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</si>
  <si>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</si>
  <si>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</si>
  <si>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</si>
  <si>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</si>
  <si>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</si>
  <si>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</si>
  <si>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</si>
  <si>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</si>
  <si>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</si>
  <si>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</si>
  <si>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</si>
  <si>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</si>
  <si>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</si>
  <si>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</si>
  <si>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</si>
  <si>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</si>
  <si>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</si>
  <si>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</si>
  <si>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</si>
  <si>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</si>
  <si>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</si>
  <si>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</si>
  <si>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</si>
  <si>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</si>
  <si>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</si>
  <si>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</si>
  <si>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</si>
  <si>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</si>
  <si>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</si>
  <si>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</si>
  <si>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</si>
  <si>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</si>
  <si>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</si>
  <si>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</si>
  <si>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</si>
  <si>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</si>
  <si>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</si>
  <si>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</si>
  <si>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</si>
  <si>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</si>
  <si>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</si>
  <si>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</si>
  <si>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</si>
  <si>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</si>
  <si>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</si>
  <si>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</si>
  <si>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</si>
  <si>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</si>
  <si>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</si>
  <si>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</si>
  <si>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</si>
  <si>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</si>
  <si>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</si>
  <si>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</si>
  <si>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</si>
  <si>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</si>
  <si>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</si>
  <si>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</si>
  <si>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</si>
  <si>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</si>
  <si>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</si>
  <si>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</si>
  <si>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</si>
  <si>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</si>
  <si>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</si>
  <si>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</si>
  <si>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</si>
  <si>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</si>
  <si>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</si>
  <si>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</si>
  <si>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</si>
  <si>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</si>
  <si>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</si>
  <si>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</si>
  <si>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</si>
  <si>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</si>
  <si>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</si>
  <si>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</si>
  <si>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</si>
  <si>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</si>
  <si>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</si>
  <si>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</si>
  <si>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</si>
  <si>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</si>
  <si>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</si>
  <si>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</si>
  <si>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</si>
  <si>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</si>
  <si>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</si>
  <si>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</si>
  <si>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</si>
  <si>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</si>
  <si>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</si>
  <si>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</si>
  <si>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</si>
  <si>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</si>
  <si>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</si>
  <si>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</si>
  <si>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</si>
  <si>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</si>
  <si>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</si>
  <si>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</si>
  <si>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</si>
  <si>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</si>
  <si>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</si>
  <si>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</si>
  <si>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</si>
  <si>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</si>
  <si>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</si>
  <si>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</si>
  <si>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</si>
  <si>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</si>
  <si>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</si>
  <si>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</si>
  <si>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</si>
  <si>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</si>
  <si>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</si>
  <si>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</si>
  <si>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</si>
  <si>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</si>
  <si>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</si>
  <si>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</si>
  <si>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</si>
  <si>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</si>
  <si>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</si>
  <si>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</si>
  <si>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</si>
  <si>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</si>
  <si>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</si>
  <si>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</si>
  <si>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</si>
  <si>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</si>
  <si>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</si>
  <si>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</si>
  <si>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</si>
  <si>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</si>
  <si>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</si>
  <si>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</si>
  <si>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</si>
  <si>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</si>
  <si>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</si>
  <si>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</si>
  <si>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</si>
  <si>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</si>
  <si>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</si>
  <si>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</si>
  <si>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</si>
  <si>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</si>
  <si>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</si>
  <si>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</si>
  <si>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</si>
  <si>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</si>
  <si>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</si>
  <si>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</si>
  <si>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</si>
  <si>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</si>
  <si>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</si>
  <si>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</si>
  <si>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</si>
  <si>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</si>
  <si>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</si>
  <si>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</si>
  <si>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</si>
  <si>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</si>
  <si>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</si>
  <si>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</si>
  <si>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</si>
  <si>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</si>
  <si>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</si>
  <si>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</si>
  <si>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</si>
  <si>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</si>
  <si>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</si>
  <si>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</si>
  <si>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</si>
  <si>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</si>
  <si>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</si>
  <si>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</si>
  <si>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</si>
  <si>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</si>
  <si>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</si>
  <si>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</si>
  <si>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</si>
  <si>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</si>
  <si>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</si>
  <si>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</si>
  <si>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</si>
  <si>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</si>
  <si>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</si>
  <si>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</si>
  <si>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</si>
  <si>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</si>
  <si>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</si>
  <si>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</si>
  <si>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</si>
  <si>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</si>
  <si>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</si>
  <si>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</si>
  <si>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</si>
  <si>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</si>
  <si>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</si>
  <si>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</si>
  <si>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</si>
  <si>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</si>
  <si>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</si>
  <si>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</si>
  <si>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</si>
  <si>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</si>
  <si>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</si>
  <si>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</si>
  <si>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</si>
  <si>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</si>
  <si>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</si>
  <si>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</si>
  <si>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</si>
  <si>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</si>
  <si>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</si>
  <si>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</si>
  <si>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</si>
  <si>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</si>
  <si>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</si>
  <si>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</si>
  <si>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</si>
  <si>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</si>
  <si>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</si>
  <si>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</si>
  <si>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</si>
  <si>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</si>
  <si>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</si>
  <si>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</si>
  <si>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</si>
  <si>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</si>
  <si>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</si>
  <si>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</si>
  <si>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</si>
  <si>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</si>
  <si>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</si>
  <si>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</si>
  <si>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</si>
  <si>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</si>
  <si>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</si>
  <si>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</si>
  <si>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</si>
  <si>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</si>
  <si>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</si>
  <si>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</si>
  <si>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</si>
  <si>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</si>
  <si>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</si>
  <si>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</si>
  <si>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</si>
  <si>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</si>
  <si>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</si>
  <si>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</si>
  <si>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</si>
  <si>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</si>
  <si>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</si>
  <si>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</si>
  <si>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</si>
  <si>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</si>
  <si>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</si>
  <si>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</si>
  <si>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</si>
  <si>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</si>
  <si>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</si>
  <si>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</si>
  <si>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</si>
  <si>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</si>
  <si>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</si>
  <si>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</si>
  <si>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</si>
  <si>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</si>
  <si>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</si>
  <si>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</si>
  <si>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</si>
  <si>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</si>
  <si>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</si>
  <si>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</si>
  <si>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</si>
  <si>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</si>
  <si>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</si>
  <si>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</si>
  <si>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</si>
  <si>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</si>
  <si>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</si>
  <si>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</si>
  <si>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</si>
  <si>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</si>
  <si>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</si>
  <si>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</si>
  <si>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</si>
  <si>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</si>
  <si>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</si>
  <si>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</si>
  <si>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</si>
  <si>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</si>
  <si>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</si>
  <si>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</si>
  <si>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</si>
  <si>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</si>
  <si>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</si>
  <si>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</si>
  <si>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</si>
  <si>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</si>
  <si>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</si>
  <si>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</si>
  <si>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</si>
  <si>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</si>
  <si>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</si>
  <si>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</si>
  <si>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</si>
  <si>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</si>
  <si>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</si>
  <si>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</si>
  <si>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</si>
  <si>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</si>
  <si>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</si>
  <si>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</si>
  <si>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</si>
  <si>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</si>
  <si>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</si>
  <si>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</si>
  <si>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</si>
  <si>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</si>
  <si>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</si>
  <si>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</si>
  <si>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</si>
  <si>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</si>
  <si>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</si>
  <si>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</si>
  <si>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</si>
  <si>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</si>
  <si>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</si>
  <si>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</si>
  <si>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</si>
  <si>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</si>
  <si>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</si>
  <si>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</si>
  <si>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</si>
  <si>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</si>
  <si>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</si>
  <si>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</si>
  <si>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</si>
  <si>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</si>
  <si>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</si>
  <si>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</si>
  <si>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</si>
  <si>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</si>
  <si>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</si>
  <si>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</si>
  <si>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</si>
  <si>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</si>
  <si>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</si>
  <si>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</si>
  <si>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</si>
  <si>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</si>
  <si>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</si>
  <si>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</si>
  <si>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</si>
  <si>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</si>
  <si>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</si>
  <si>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</si>
  <si>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</si>
  <si>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</si>
  <si>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</si>
  <si>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</si>
  <si>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</si>
  <si>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</si>
  <si>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</si>
  <si>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</si>
  <si>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</si>
  <si>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</si>
  <si>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</si>
  <si>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</si>
  <si>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</si>
  <si>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</si>
  <si>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</si>
  <si>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</si>
  <si>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</si>
  <si>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</si>
  <si>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</si>
  <si>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</si>
  <si>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</si>
  <si>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</si>
  <si>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</si>
  <si>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</si>
  <si>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</si>
  <si>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</si>
  <si>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</si>
  <si>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</si>
  <si>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</si>
  <si>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</si>
  <si>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</si>
  <si>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</si>
  <si>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</si>
  <si>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</si>
  <si>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</si>
  <si>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</si>
  <si>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</si>
  <si>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</si>
  <si>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</si>
  <si>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</si>
  <si>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</si>
  <si>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</si>
  <si>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</si>
  <si>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</si>
  <si>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</si>
  <si>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</si>
  <si>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</si>
  <si>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</si>
  <si>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</si>
  <si>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</si>
  <si>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</si>
  <si>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</si>
  <si>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</si>
  <si>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</si>
  <si>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</si>
  <si>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</si>
  <si>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</si>
  <si>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</si>
  <si>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</si>
  <si>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</si>
  <si>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</si>
  <si>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</si>
  <si>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</si>
  <si>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</si>
  <si>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</si>
  <si>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</si>
  <si>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</si>
  <si>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</si>
  <si>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</si>
  <si>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</si>
  <si>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</si>
  <si>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</si>
  <si>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</si>
  <si>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</si>
  <si>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</si>
  <si>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</si>
  <si>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</si>
  <si>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</si>
  <si>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</si>
  <si>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</si>
  <si>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</si>
  <si>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</si>
  <si>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</si>
  <si>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</si>
  <si>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</si>
  <si>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</si>
  <si>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</si>
  <si>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</si>
  <si>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</si>
  <si>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</si>
  <si>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</si>
  <si>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</si>
  <si>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</si>
  <si>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</si>
  <si>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</si>
  <si>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</si>
  <si>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</si>
  <si>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</si>
  <si>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</si>
  <si>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</si>
  <si>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</si>
  <si>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</si>
  <si>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</si>
  <si>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</si>
  <si>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</si>
  <si>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</si>
  <si>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</si>
  <si>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</si>
  <si>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</si>
  <si>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</si>
  <si>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</si>
  <si>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</si>
  <si>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</si>
  <si>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</si>
  <si>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</si>
  <si>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</si>
  <si>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</si>
  <si>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</si>
  <si>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</si>
  <si>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</si>
  <si>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</si>
  <si>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</si>
  <si>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</si>
  <si>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</si>
  <si>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</si>
  <si>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</si>
  <si>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</si>
  <si>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</si>
  <si>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</si>
  <si>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</si>
  <si>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</si>
  <si>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</si>
  <si>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</si>
  <si>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</si>
  <si>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</si>
  <si>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</si>
  <si>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</si>
  <si>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</si>
  <si>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</si>
  <si>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</si>
  <si>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</si>
  <si>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</si>
  <si>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</si>
  <si>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</si>
  <si>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</si>
  <si>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</si>
  <si>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</si>
  <si>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</si>
  <si>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</si>
  <si>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</si>
  <si>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</si>
  <si>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</si>
  <si>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</si>
  <si>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</si>
  <si>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</si>
  <si>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</si>
  <si>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</si>
  <si>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</si>
  <si>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</si>
  <si>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</si>
  <si>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</si>
  <si>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</si>
  <si>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</si>
  <si>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</si>
  <si>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</si>
  <si>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</si>
  <si>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</si>
  <si>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</si>
  <si>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</si>
  <si>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</si>
  <si>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</si>
  <si>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</si>
  <si>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</si>
  <si>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</si>
  <si>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</si>
  <si>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</si>
  <si>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</si>
  <si>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</si>
  <si>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</si>
  <si>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</si>
  <si>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</si>
  <si>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</si>
  <si>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</si>
  <si>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</si>
  <si>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</si>
  <si>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</si>
  <si>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</si>
  <si>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</si>
  <si>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</si>
  <si>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</si>
  <si>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</si>
  <si>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</si>
  <si>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</si>
  <si>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</si>
  <si>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</si>
  <si>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</si>
  <si>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</si>
  <si>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</si>
  <si>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</si>
  <si>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</si>
  <si>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</si>
  <si>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</si>
  <si>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</si>
  <si>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</si>
  <si>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</si>
  <si>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</si>
  <si>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</si>
  <si>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</si>
  <si>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</si>
  <si>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</si>
  <si>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</si>
  <si>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</si>
  <si>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</si>
  <si>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</si>
  <si>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</si>
  <si>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</si>
  <si>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</si>
  <si>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</si>
  <si>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</si>
  <si>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</si>
  <si>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</si>
  <si>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</si>
  <si>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</si>
  <si>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</si>
  <si>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</si>
  <si>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</si>
  <si>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</si>
  <si>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</si>
  <si>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</si>
  <si>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</si>
  <si>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</si>
  <si>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</si>
  <si>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</si>
  <si>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</si>
  <si>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</si>
  <si>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</si>
  <si>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</si>
  <si>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</si>
  <si>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</si>
  <si>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</si>
  <si>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</si>
  <si>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</si>
  <si>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</si>
  <si>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</si>
  <si>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</si>
  <si>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</si>
  <si>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</si>
  <si>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</si>
  <si>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</si>
  <si>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</si>
  <si>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</si>
  <si>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</si>
  <si>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</si>
  <si>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</si>
  <si>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</si>
  <si>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</si>
  <si>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</si>
  <si>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</si>
  <si>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</si>
  <si>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</si>
  <si>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</si>
  <si>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</si>
  <si>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</si>
  <si>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</si>
  <si>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</si>
  <si>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</si>
  <si>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</si>
  <si>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</si>
  <si>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</si>
  <si>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</si>
  <si>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</si>
  <si>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</si>
  <si>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</si>
  <si>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</si>
  <si>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</si>
  <si>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</si>
  <si>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</si>
  <si>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</si>
  <si>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</si>
  <si>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</si>
  <si>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</si>
  <si>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</si>
  <si>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</si>
  <si>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</si>
  <si>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</si>
  <si>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</si>
  <si>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</si>
  <si>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</si>
  <si>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</si>
  <si>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</si>
  <si>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</si>
  <si>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</si>
  <si>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</si>
  <si>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</si>
  <si>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</si>
  <si>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</si>
  <si>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</si>
  <si>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</si>
  <si>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</si>
  <si>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</si>
  <si>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</si>
  <si>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</si>
  <si>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</si>
  <si>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</si>
  <si>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</si>
  <si>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</si>
  <si>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</si>
  <si>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</si>
  <si>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</si>
  <si>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</si>
  <si>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</si>
  <si>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</si>
  <si>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</si>
  <si>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</si>
  <si>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</si>
  <si>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</si>
  <si>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</si>
  <si>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</si>
  <si>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</si>
  <si>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</si>
  <si>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</si>
  <si>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</si>
  <si>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</si>
  <si>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</si>
  <si>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</si>
  <si>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</si>
  <si>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</si>
  <si>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</si>
  <si>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</si>
  <si>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</si>
  <si>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</si>
  <si>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</si>
  <si>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</si>
  <si>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</si>
  <si>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</si>
  <si>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</si>
  <si>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</si>
  <si>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</si>
  <si>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</si>
  <si>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</si>
  <si>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</si>
  <si>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</si>
  <si>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</si>
  <si>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</si>
  <si>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</si>
  <si>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</si>
  <si>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</si>
  <si>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</si>
  <si>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</si>
  <si>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</si>
  <si>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</si>
  <si>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</si>
  <si>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</si>
  <si>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</si>
  <si>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</si>
  <si>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</si>
  <si>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</si>
  <si>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</si>
  <si>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</si>
  <si>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</si>
  <si>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</si>
  <si>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</si>
  <si>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</si>
  <si>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</si>
  <si>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</si>
  <si>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</si>
  <si>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</si>
  <si>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</si>
  <si>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</si>
  <si>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</si>
  <si>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</si>
  <si>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</si>
  <si>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</si>
  <si>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</si>
  <si>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</si>
  <si>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</si>
  <si>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</si>
  <si>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</si>
  <si>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</si>
  <si>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</si>
  <si>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</si>
  <si>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</si>
  <si>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</si>
  <si>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</si>
  <si>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</si>
  <si>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</si>
  <si>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</si>
  <si>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</si>
  <si>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</si>
  <si>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</si>
  <si>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</si>
  <si>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</si>
  <si>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</si>
  <si>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</si>
  <si>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</si>
  <si>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</si>
  <si>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</si>
  <si>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</si>
  <si>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</si>
  <si>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</si>
  <si>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</si>
  <si>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</si>
  <si>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</si>
  <si>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</si>
  <si>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</si>
  <si>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</si>
  <si>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</si>
  <si>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</si>
  <si>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</si>
  <si>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</si>
  <si>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</si>
  <si>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</si>
  <si>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</si>
  <si>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</si>
  <si>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</si>
  <si>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</si>
  <si>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</si>
  <si>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</si>
  <si>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</si>
  <si>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</si>
  <si>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</si>
  <si>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</si>
  <si>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</si>
  <si>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</si>
  <si>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</si>
  <si>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</si>
  <si>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</si>
  <si>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</si>
  <si>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</si>
  <si>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</si>
  <si>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</si>
  <si>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</si>
  <si>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</si>
  <si>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</si>
  <si>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</si>
  <si>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</si>
  <si>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</si>
  <si>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</si>
  <si>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</si>
  <si>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</si>
  <si>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</si>
  <si>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</si>
  <si>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</si>
  <si>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</si>
  <si>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</si>
  <si>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</si>
  <si>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</si>
  <si>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</si>
  <si>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</si>
  <si>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</si>
  <si>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</si>
  <si>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</si>
  <si>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</si>
  <si>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</si>
  <si>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</si>
  <si>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</si>
  <si>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</si>
  <si>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</si>
  <si>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</si>
  <si>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</si>
  <si>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</si>
  <si>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</si>
  <si>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</si>
  <si>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</si>
  <si>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</si>
  <si>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</si>
  <si>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</si>
  <si>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</si>
  <si>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</si>
  <si>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</si>
  <si>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</si>
  <si>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</si>
  <si>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</si>
  <si>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</si>
  <si>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</si>
  <si>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</si>
  <si>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</si>
  <si>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</si>
  <si>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</si>
  <si>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</si>
  <si>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</si>
  <si>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</si>
  <si>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</si>
  <si>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</si>
  <si>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</si>
  <si>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</si>
  <si>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</si>
  <si>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</si>
  <si>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</si>
  <si>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</si>
  <si>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</si>
  <si>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</si>
  <si>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</si>
  <si>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</si>
  <si>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</si>
  <si>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</si>
  <si>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</si>
  <si>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</si>
  <si>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</si>
  <si>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</si>
  <si>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</si>
  <si>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</si>
  <si>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</si>
  <si>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</si>
  <si>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</si>
  <si>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</si>
  <si>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</si>
  <si>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</si>
  <si>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</si>
  <si>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</si>
  <si>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</si>
  <si>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</si>
  <si>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</si>
  <si>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</si>
  <si>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</si>
  <si>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</si>
  <si>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</si>
  <si>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</si>
  <si>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</si>
  <si>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</si>
  <si>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</si>
  <si>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</si>
  <si>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</si>
  <si>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</si>
  <si>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</si>
  <si>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</si>
  <si>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</si>
  <si>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</si>
  <si>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</si>
  <si>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</si>
  <si>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</si>
  <si>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</si>
  <si>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</si>
  <si>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</si>
  <si>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</si>
  <si>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</si>
  <si>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</si>
  <si>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</si>
  <si>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</si>
  <si>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</si>
  <si>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</si>
  <si>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</si>
  <si>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</si>
  <si>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</si>
  <si>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</si>
  <si>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</si>
  <si>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</si>
  <si>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</si>
  <si>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</si>
  <si>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</si>
  <si>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</si>
  <si>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</si>
  <si>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</si>
  <si>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</si>
  <si>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</si>
  <si>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</si>
  <si>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</si>
  <si>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</si>
  <si>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</si>
  <si>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</si>
  <si>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</si>
  <si>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</si>
  <si>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</si>
  <si>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</si>
  <si>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</si>
  <si>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</si>
  <si>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</si>
  <si>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</si>
  <si>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</si>
  <si>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</si>
  <si>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</si>
  <si>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</si>
  <si>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</si>
  <si>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</si>
  <si>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</si>
  <si>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</si>
  <si>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</si>
  <si>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</si>
  <si>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</si>
  <si>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</si>
  <si>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</si>
  <si>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</si>
  <si>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</si>
  <si>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</si>
  <si>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</si>
  <si>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</si>
  <si>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</si>
  <si>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</si>
  <si>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</si>
  <si>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</si>
  <si>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</si>
  <si>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</si>
  <si>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</si>
  <si>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</si>
  <si>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</si>
  <si>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</si>
  <si>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</si>
  <si>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</si>
  <si>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</si>
  <si>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</si>
  <si>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</si>
  <si>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</si>
  <si>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</si>
  <si>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</si>
  <si>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</si>
  <si>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</si>
  <si>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</si>
  <si>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</si>
  <si>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</si>
  <si>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</si>
  <si>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</si>
  <si>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</si>
  <si>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</si>
  <si>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</si>
  <si>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</si>
  <si>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</si>
  <si>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</si>
  <si>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</si>
  <si>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</si>
  <si>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</si>
  <si>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</si>
  <si>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</si>
  <si>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</si>
  <si>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</si>
  <si>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</si>
  <si>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</si>
  <si>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</si>
  <si>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</si>
  <si>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</si>
  <si>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</si>
  <si>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</si>
  <si>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</si>
  <si>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</si>
  <si>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</si>
  <si>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</si>
  <si>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</si>
  <si>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</si>
  <si>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</si>
  <si>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</si>
  <si>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</si>
  <si>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</si>
  <si>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</si>
  <si>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</si>
  <si>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</si>
  <si>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</si>
  <si>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</si>
  <si>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</si>
  <si>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</si>
  <si>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</si>
  <si>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</si>
  <si>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</si>
  <si>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</si>
  <si>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</si>
  <si>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</si>
  <si>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</si>
  <si>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</si>
  <si>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</si>
  <si>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</si>
  <si>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</si>
  <si>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</si>
  <si>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</si>
  <si>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</si>
  <si>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</si>
  <si>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</si>
  <si>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</si>
  <si>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</si>
  <si>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</si>
  <si>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</si>
  <si>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</si>
  <si>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</si>
  <si>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</si>
  <si>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</si>
  <si>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</si>
  <si>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</si>
  <si>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</si>
  <si>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</si>
  <si>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</si>
  <si>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</si>
  <si>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</si>
  <si>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</si>
  <si>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</si>
  <si>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</si>
  <si>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</si>
  <si>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</si>
  <si>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</si>
  <si>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</si>
  <si>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</si>
  <si>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</si>
  <si>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</si>
  <si>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</si>
  <si>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</si>
  <si>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</si>
  <si>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</si>
  <si>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</si>
  <si>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</si>
  <si>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</si>
  <si>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</si>
  <si>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</si>
  <si>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</si>
  <si>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</si>
  <si>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</si>
  <si>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</si>
  <si>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</si>
  <si>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</si>
  <si>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</si>
  <si>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</si>
  <si>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</si>
  <si>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</si>
  <si>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</si>
  <si>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</si>
  <si>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</si>
  <si>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</si>
  <si>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</si>
  <si>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</si>
  <si>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</si>
  <si>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</si>
  <si>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</si>
  <si>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</si>
  <si>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</si>
  <si>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</si>
  <si>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</si>
  <si>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</si>
  <si>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</si>
  <si>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</si>
  <si>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</si>
  <si>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</si>
  <si>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</si>
  <si>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</si>
  <si>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</si>
  <si>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</si>
  <si>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</si>
  <si>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</si>
  <si>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</si>
  <si>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</si>
  <si>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</si>
  <si>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</si>
  <si>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</si>
  <si>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</si>
  <si>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</si>
  <si>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</si>
  <si>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</si>
  <si>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</si>
  <si>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</si>
  <si>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</si>
  <si>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</si>
  <si>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</si>
  <si>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</si>
  <si>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</si>
  <si>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</si>
  <si>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</si>
  <si>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</si>
  <si>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</si>
  <si>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</si>
  <si>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</si>
  <si>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</si>
  <si>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</si>
  <si>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</si>
  <si>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</si>
  <si>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</si>
  <si>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</si>
  <si>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</si>
  <si>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</si>
  <si>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</si>
  <si>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</si>
  <si>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</si>
  <si>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</si>
  <si>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</si>
  <si>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</si>
  <si>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</si>
  <si>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</si>
  <si>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</si>
  <si>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</si>
  <si>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</si>
  <si>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</si>
  <si>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</si>
  <si>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</si>
  <si>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</si>
  <si>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</si>
  <si>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</si>
  <si>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</si>
  <si>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</si>
  <si>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</si>
  <si>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</si>
  <si>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</si>
  <si>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</si>
  <si>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</si>
  <si>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</si>
  <si>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</si>
  <si>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</si>
  <si>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</si>
  <si>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</si>
  <si>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</si>
  <si>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</si>
  <si>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</si>
  <si>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</si>
  <si>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</si>
  <si>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</si>
  <si>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</si>
  <si>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</si>
  <si>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</si>
  <si>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</si>
  <si>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</si>
  <si>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</si>
  <si>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</si>
  <si>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</si>
  <si>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</si>
  <si>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</si>
  <si>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</si>
  <si>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</si>
  <si>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</si>
  <si>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</si>
  <si>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</si>
  <si>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</si>
  <si>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</si>
  <si>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</si>
  <si>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</si>
  <si>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</si>
  <si>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</si>
  <si>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</si>
  <si>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</si>
  <si>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</si>
  <si>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</si>
  <si>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</si>
  <si>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</si>
  <si>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</si>
  <si>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</si>
  <si>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</si>
  <si>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</si>
  <si>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</si>
  <si>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</si>
  <si>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</si>
  <si>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</si>
  <si>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</si>
  <si>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</si>
  <si>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</si>
  <si>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</si>
  <si>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</si>
  <si>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</si>
  <si>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</si>
  <si>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</si>
  <si>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</si>
  <si>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</si>
  <si>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</si>
  <si>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</si>
  <si>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</si>
  <si>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</si>
  <si>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</si>
  <si>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</si>
  <si>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</si>
  <si>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</si>
  <si>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</si>
  <si>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</si>
  <si>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</si>
  <si>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</si>
  <si>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</si>
  <si>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</si>
  <si>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</si>
  <si>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</si>
  <si>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</si>
  <si>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</si>
  <si>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</si>
  <si>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</si>
  <si>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</si>
  <si>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</si>
  <si>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</si>
  <si>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</si>
  <si>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</si>
  <si>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</si>
  <si>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</si>
  <si>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</si>
  <si>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</si>
  <si>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</si>
  <si>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</si>
  <si>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</si>
  <si>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</si>
  <si>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</si>
  <si>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</si>
  <si>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</si>
  <si>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</si>
  <si>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</si>
  <si>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</si>
  <si>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</si>
  <si>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</si>
  <si>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</si>
  <si>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</si>
  <si>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</si>
  <si>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</si>
  <si>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</si>
  <si>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</si>
  <si>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</si>
  <si>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</si>
  <si>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</si>
  <si>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</si>
  <si>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</si>
  <si>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</si>
  <si>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</si>
  <si>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</si>
  <si>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</si>
  <si>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</si>
  <si>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</si>
  <si>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</si>
  <si>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</si>
  <si>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</si>
  <si>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</si>
  <si>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</si>
  <si>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</si>
  <si>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</si>
  <si>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</si>
  <si>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</si>
  <si>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</si>
  <si>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</si>
  <si>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</si>
  <si>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</si>
  <si>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</si>
  <si>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</si>
  <si>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</si>
  <si>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</si>
  <si>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</si>
  <si>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</si>
  <si>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</si>
  <si>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</si>
  <si>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</si>
  <si>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</si>
  <si>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</si>
  <si>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</si>
  <si>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</si>
  <si>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</si>
  <si>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</si>
  <si>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</si>
  <si>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</si>
  <si>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</si>
  <si>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</si>
  <si>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</si>
  <si>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</si>
  <si>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</si>
  <si>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</si>
  <si>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</si>
  <si>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</si>
  <si>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</si>
  <si>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</si>
  <si>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</si>
  <si>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</si>
  <si>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</si>
  <si>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</si>
  <si>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</si>
  <si>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</si>
  <si>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</si>
  <si>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</si>
  <si>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</si>
  <si>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</si>
  <si>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</si>
  <si>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</si>
  <si>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</si>
  <si>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</si>
  <si>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</si>
  <si>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</si>
  <si>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</si>
  <si>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</si>
  <si>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</si>
  <si>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</si>
  <si>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</si>
  <si>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</si>
  <si>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</si>
  <si>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</si>
  <si>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</si>
  <si>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</si>
  <si>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</si>
  <si>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</si>
  <si>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</si>
  <si>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</si>
  <si>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</si>
  <si>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</si>
  <si>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</si>
  <si>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</si>
  <si>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</si>
  <si>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</si>
  <si>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</si>
  <si>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</si>
  <si>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</si>
  <si>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</si>
  <si>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</si>
  <si>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</si>
  <si>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</si>
  <si>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</si>
  <si>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</si>
  <si>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</si>
  <si>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</si>
  <si>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</si>
  <si>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</si>
  <si>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</si>
  <si>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</si>
  <si>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</si>
  <si>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</si>
  <si>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</si>
  <si>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</si>
  <si>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</si>
  <si>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</si>
  <si>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</si>
  <si>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</si>
  <si>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</si>
  <si>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</si>
  <si>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</si>
  <si>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</si>
  <si>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</si>
  <si>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</si>
  <si>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</si>
  <si>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</si>
  <si>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</si>
  <si>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</si>
  <si>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</si>
  <si>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</si>
  <si>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</si>
  <si>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</si>
  <si>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</si>
  <si>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</si>
  <si>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</si>
  <si>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</si>
  <si>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</si>
  <si>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</si>
  <si>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</si>
  <si>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</si>
  <si>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</si>
  <si>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</si>
  <si>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</si>
  <si>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</si>
  <si>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</si>
  <si>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</si>
  <si>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</si>
  <si>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</si>
  <si>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</si>
  <si>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</si>
  <si>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</si>
  <si>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</si>
  <si>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</si>
  <si>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</si>
  <si>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</si>
  <si>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</si>
  <si>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</si>
  <si>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</si>
  <si>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</si>
  <si>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</si>
  <si>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</si>
  <si>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</si>
  <si>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</si>
  <si>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</si>
  <si>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</si>
  <si>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</si>
  <si>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</si>
  <si>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</si>
  <si>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</si>
  <si>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</si>
  <si>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</si>
  <si>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</si>
  <si>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</si>
  <si>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</si>
  <si>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</si>
  <si>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</si>
  <si>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</si>
  <si>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</si>
  <si>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</si>
  <si>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</si>
  <si>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</si>
  <si>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</si>
  <si>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</si>
  <si>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</si>
  <si>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</si>
  <si>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</si>
  <si>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</si>
  <si>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</si>
  <si>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</si>
  <si>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</si>
  <si>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</si>
  <si>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</si>
  <si>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</si>
  <si>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</si>
  <si>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</si>
  <si>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</si>
  <si>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</si>
  <si>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</si>
  <si>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</si>
  <si>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</si>
  <si>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</si>
  <si>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</si>
  <si>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</si>
  <si>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</si>
  <si>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</si>
  <si>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</si>
  <si>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</si>
  <si>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</si>
  <si>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</si>
  <si>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</si>
  <si>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</si>
  <si>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</si>
  <si>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</si>
  <si>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</si>
  <si>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</si>
  <si>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</si>
  <si>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</si>
  <si>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</si>
  <si>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</si>
  <si>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</si>
  <si>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</si>
  <si>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</si>
  <si>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</si>
  <si>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</si>
  <si>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</si>
  <si>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</si>
  <si>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</si>
  <si>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</si>
  <si>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</si>
  <si>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</si>
  <si>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</si>
  <si>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</si>
  <si>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</si>
  <si>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</si>
  <si>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</si>
  <si>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</si>
  <si>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</si>
  <si>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</si>
  <si>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</si>
  <si>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</si>
  <si>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</si>
  <si>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</si>
  <si>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</si>
  <si>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</si>
  <si>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</si>
  <si>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</si>
  <si>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</si>
  <si>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</si>
  <si>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</si>
  <si>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</si>
  <si>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</si>
  <si>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</si>
  <si>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</si>
  <si>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</si>
  <si>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</si>
  <si>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</si>
  <si>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</si>
  <si>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</si>
  <si>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</si>
  <si>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</si>
  <si>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</si>
  <si>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</si>
  <si>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</si>
  <si>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</si>
  <si>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</si>
  <si>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</si>
  <si>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</si>
  <si>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</si>
  <si>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</si>
  <si>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</si>
  <si>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</si>
  <si>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</si>
  <si>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</si>
  <si>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</si>
  <si>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</si>
  <si>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</si>
  <si>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</si>
  <si>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</si>
  <si>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</si>
  <si>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</si>
  <si>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</si>
  <si>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</si>
  <si>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</si>
  <si>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</si>
  <si>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</si>
  <si>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</si>
  <si>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</si>
  <si>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</si>
  <si>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</si>
  <si>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</si>
  <si>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</si>
  <si>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</si>
  <si>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</si>
  <si>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</si>
  <si>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</si>
  <si>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</si>
  <si>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</si>
  <si>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</si>
  <si>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</si>
  <si>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</si>
  <si>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</si>
  <si>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</si>
  <si>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</si>
  <si>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</si>
  <si>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</si>
  <si>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</si>
  <si>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</si>
  <si>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</si>
  <si>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</si>
  <si>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</si>
  <si>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</si>
  <si>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</si>
  <si>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</si>
  <si>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</si>
  <si>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</si>
  <si>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</si>
  <si>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</si>
  <si>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</si>
  <si>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</si>
  <si>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</si>
  <si>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</si>
  <si>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</si>
  <si>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</si>
  <si>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</si>
  <si>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</si>
  <si>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</si>
  <si>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</si>
  <si>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</si>
  <si>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</si>
  <si>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</si>
  <si>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</si>
  <si>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</si>
  <si>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</si>
  <si>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</si>
  <si>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</si>
  <si>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</si>
  <si>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</si>
  <si>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</si>
  <si>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</si>
  <si>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</si>
  <si>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</si>
  <si>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</si>
  <si>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</si>
  <si>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</si>
  <si>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</si>
  <si>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</si>
  <si>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</si>
  <si>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</si>
  <si>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</si>
  <si>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</si>
  <si>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</si>
  <si>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</si>
  <si>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</si>
  <si>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</si>
  <si>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</si>
  <si>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</si>
  <si>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</si>
  <si>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</si>
  <si>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</si>
  <si>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</si>
  <si>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</si>
  <si>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</si>
  <si>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</si>
  <si>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</si>
  <si>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</si>
  <si>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</si>
  <si>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</si>
  <si>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</si>
  <si>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</si>
  <si>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</si>
  <si>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</si>
  <si>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</si>
  <si>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</si>
  <si>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</si>
  <si>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</si>
  <si>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</si>
  <si>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</si>
  <si>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</si>
  <si>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</si>
  <si>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</si>
  <si>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</si>
  <si>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</si>
  <si>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</si>
  <si>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</si>
  <si>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</si>
  <si>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</si>
  <si>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</si>
  <si>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</si>
  <si>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</si>
  <si>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</si>
  <si>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</si>
  <si>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</si>
  <si>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</si>
  <si>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</si>
  <si>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</si>
  <si>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</si>
  <si>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</si>
  <si>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</si>
  <si>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</si>
  <si>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</si>
  <si>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</si>
  <si>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</si>
  <si>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</si>
  <si>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</si>
  <si>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</si>
  <si>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</si>
  <si>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</si>
  <si>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</si>
  <si>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</si>
  <si>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</si>
  <si>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</si>
  <si>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</si>
  <si>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</si>
  <si>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</si>
  <si>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</si>
  <si>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</si>
  <si>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</si>
  <si>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</si>
  <si>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</si>
  <si>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</si>
  <si>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</si>
  <si>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</si>
  <si>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</si>
  <si>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</si>
  <si>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</si>
  <si>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</si>
  <si>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</si>
  <si>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</si>
  <si>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</si>
  <si>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</si>
  <si>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</si>
  <si>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</si>
  <si>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</si>
  <si>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</si>
  <si>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</si>
  <si>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</si>
  <si>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</si>
  <si>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</si>
  <si>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</si>
  <si>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</si>
  <si>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</si>
  <si>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</si>
  <si>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</si>
  <si>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</si>
  <si>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</si>
  <si>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</si>
  <si>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</si>
  <si>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</si>
  <si>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</si>
  <si>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</si>
  <si>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</si>
  <si>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</si>
  <si>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</si>
  <si>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</si>
  <si>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</si>
  <si>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</si>
  <si>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</si>
  <si>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</si>
  <si>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</si>
  <si>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</si>
  <si>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</si>
  <si>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</si>
  <si>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</si>
  <si>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</si>
  <si>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</si>
  <si>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</si>
  <si>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</si>
  <si>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</si>
  <si>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</si>
  <si>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</si>
  <si>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</si>
  <si>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</si>
  <si>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</si>
  <si>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</si>
  <si>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</si>
  <si>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</si>
  <si>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</si>
  <si>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</si>
  <si>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</si>
  <si>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</si>
  <si>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</si>
  <si>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</si>
  <si>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</si>
  <si>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</si>
  <si>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</si>
  <si>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</si>
  <si>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</si>
  <si>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</si>
  <si>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</si>
  <si>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</si>
  <si>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</si>
  <si>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</si>
  <si>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</si>
  <si>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</si>
  <si>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</si>
  <si>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</si>
  <si>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</si>
  <si>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</si>
  <si>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</si>
  <si>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</si>
  <si>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</si>
  <si>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</si>
  <si>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</si>
  <si>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</si>
  <si>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</si>
  <si>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</si>
  <si>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</si>
  <si>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</si>
  <si>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</si>
  <si>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</si>
  <si>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</si>
  <si>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</si>
  <si>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</si>
  <si>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</si>
  <si>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</si>
  <si>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</si>
  <si>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</si>
  <si>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</si>
  <si>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</si>
  <si>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</si>
  <si>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</si>
  <si>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</si>
  <si>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</si>
  <si>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</si>
  <si>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</si>
  <si>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</si>
  <si>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</si>
  <si>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</si>
  <si>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</si>
  <si>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</si>
  <si>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</si>
  <si>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</si>
  <si>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</si>
  <si>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</si>
  <si>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</si>
  <si>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</si>
  <si>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</si>
  <si>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</si>
  <si>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</si>
  <si>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</si>
  <si>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</si>
  <si>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</si>
  <si>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</si>
  <si>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</si>
  <si>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</si>
  <si>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</si>
  <si>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</si>
  <si>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</si>
  <si>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</si>
  <si>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</si>
  <si>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</si>
  <si>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</si>
  <si>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</si>
  <si>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</si>
  <si>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</si>
  <si>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</si>
  <si>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</si>
  <si>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</si>
  <si>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</si>
  <si>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</si>
  <si>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</si>
  <si>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</si>
  <si>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</si>
  <si>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</si>
  <si>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</si>
  <si>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</si>
  <si>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</si>
  <si>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</si>
  <si>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</si>
  <si>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</si>
  <si>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</si>
  <si>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</si>
  <si>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</si>
  <si>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</si>
  <si>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</si>
  <si>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</si>
  <si>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</si>
  <si>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</si>
  <si>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</si>
  <si>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</si>
  <si>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</si>
  <si>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</si>
  <si>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</si>
  <si>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</si>
  <si>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</si>
  <si>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</si>
  <si>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</si>
  <si>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</si>
  <si>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</si>
  <si>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</si>
  <si>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</si>
  <si>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</si>
  <si>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</si>
  <si>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</si>
  <si>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</si>
  <si>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</si>
  <si>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</si>
  <si>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</si>
  <si>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</si>
  <si>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</si>
  <si>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</si>
  <si>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</si>
  <si>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</si>
  <si>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</si>
  <si>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</si>
  <si>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</si>
  <si>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</si>
  <si>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</si>
  <si>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</si>
  <si>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</si>
  <si>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</si>
  <si>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</si>
  <si>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</si>
  <si>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</si>
  <si>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</si>
  <si>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</si>
  <si>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</si>
  <si>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</si>
  <si>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</si>
  <si>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</si>
  <si>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</si>
  <si>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</si>
  <si>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</si>
  <si>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</si>
  <si>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</si>
  <si>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</si>
  <si>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</si>
  <si>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</si>
  <si>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</si>
  <si>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</si>
  <si>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</si>
  <si>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</si>
  <si>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</si>
  <si>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</si>
  <si>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</si>
  <si>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</si>
  <si>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</si>
  <si>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</si>
  <si>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</si>
  <si>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</si>
  <si>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</si>
  <si>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</si>
  <si>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</si>
  <si>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</si>
  <si>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</si>
  <si>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</si>
  <si>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</si>
  <si>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</si>
  <si>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</si>
  <si>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</si>
  <si>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</si>
  <si>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</si>
  <si>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</si>
  <si>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</si>
  <si>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</si>
  <si>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</si>
  <si>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</si>
  <si>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</si>
  <si>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</si>
  <si>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</si>
  <si>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</si>
  <si>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</si>
  <si>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</si>
  <si>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</si>
  <si>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</si>
  <si>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</si>
  <si>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</si>
  <si>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</si>
  <si>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</si>
  <si>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</si>
  <si>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</si>
  <si>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</si>
  <si>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</si>
  <si>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</si>
  <si>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</si>
  <si>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</si>
  <si>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</si>
  <si>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</si>
  <si>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</si>
  <si>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</si>
  <si>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</si>
  <si>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</si>
  <si>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</si>
  <si>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</si>
  <si>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</si>
  <si>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</si>
  <si>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</si>
  <si>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</si>
  <si>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</si>
  <si>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</si>
  <si>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</si>
  <si>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</si>
  <si>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</si>
  <si>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</si>
  <si>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</si>
  <si>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</si>
  <si>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</si>
  <si>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</si>
  <si>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</si>
  <si>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</si>
  <si>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</si>
  <si>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</si>
  <si>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</si>
  <si>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</si>
  <si>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</si>
  <si>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</si>
  <si>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</si>
  <si>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</si>
  <si>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</si>
  <si>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</si>
  <si>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</si>
  <si>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</si>
  <si>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</si>
  <si>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</si>
  <si>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</si>
  <si>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</si>
  <si>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</si>
  <si>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</si>
  <si>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</si>
  <si>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</si>
  <si>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</si>
  <si>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</si>
  <si>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</si>
  <si>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</si>
  <si>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</si>
  <si>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</si>
  <si>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</si>
  <si>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</si>
  <si>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</si>
  <si>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</si>
  <si>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</si>
  <si>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</si>
  <si>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</si>
  <si>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</si>
  <si>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</si>
  <si>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</si>
  <si>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</si>
  <si>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</si>
  <si>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</si>
  <si>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</si>
  <si>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</si>
  <si>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</si>
  <si>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</si>
  <si>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</si>
  <si>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</si>
  <si>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</si>
  <si>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</si>
  <si>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</si>
  <si>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</si>
  <si>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</si>
  <si>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</si>
  <si>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</si>
  <si>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</si>
  <si>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</si>
  <si>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</si>
  <si>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</si>
  <si>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</si>
  <si>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</si>
  <si>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</si>
  <si>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</si>
  <si>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</si>
  <si>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</si>
  <si>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</si>
  <si>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</si>
  <si>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</si>
  <si>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</si>
  <si>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</si>
  <si>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</si>
  <si>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</si>
  <si>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</si>
  <si>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</si>
  <si>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</si>
  <si>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</si>
  <si>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</si>
  <si>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</si>
  <si>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</si>
  <si>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</si>
  <si>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</si>
  <si>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</si>
  <si>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</si>
  <si>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</si>
  <si>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</si>
  <si>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</si>
  <si>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</si>
  <si>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</si>
  <si>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</si>
  <si>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</si>
  <si>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</si>
  <si>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</si>
  <si>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</si>
  <si>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</si>
  <si>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</si>
  <si>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</si>
  <si>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</si>
  <si>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</si>
  <si>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</si>
  <si>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</si>
  <si>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</si>
  <si>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</si>
  <si>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</si>
  <si>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</si>
  <si>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</si>
  <si>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</si>
  <si>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</si>
  <si>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</si>
  <si>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</si>
  <si>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</si>
  <si>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</si>
  <si>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</si>
  <si>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</si>
  <si>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</si>
  <si>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</si>
  <si>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</si>
  <si>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</si>
  <si>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</si>
  <si>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</si>
  <si>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</si>
  <si>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</si>
  <si>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</si>
  <si>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</si>
  <si>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</si>
  <si>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</si>
  <si>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</si>
  <si>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</si>
  <si>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</si>
  <si>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</si>
  <si>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</si>
  <si>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</si>
  <si>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</si>
  <si>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</si>
  <si>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</si>
  <si>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</si>
  <si>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</si>
  <si>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</si>
  <si>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</si>
  <si>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</si>
  <si>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</si>
  <si>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</si>
  <si>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</si>
  <si>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</si>
  <si>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</si>
  <si>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</si>
  <si>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</si>
  <si>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</si>
  <si>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</si>
  <si>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</si>
  <si>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</si>
  <si>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</si>
  <si>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433750, Ульяновская область, г. Барыш, ул. Гоголя, д.68А, офис 8</t>
  </si>
  <si>
    <t>+7(84 253)2-17-15, (84 253)2-26-85(факс)</t>
  </si>
  <si>
    <t>ksbarysh@mail.ru</t>
  </si>
  <si>
    <t>Майоров Максим Олегович</t>
  </si>
  <si>
    <t>Генеральный руководитель</t>
  </si>
  <si>
    <t>ОБЩЕСТВО С ОГРАНИЧЕННОЙ ОТВЕТСТВЕННОСТЬЮ "КОММУНАЛЬНАЯ СЛУЖБА РАЙОНА"</t>
  </si>
  <si>
    <t>ООО "КОММУНАЛЬНАЯ СЛУЖБА РАЙОНА"</t>
  </si>
  <si>
    <t>1217300014733</t>
  </si>
  <si>
    <t>181-П</t>
  </si>
  <si>
    <t>8(84253)2-17-15</t>
  </si>
  <si>
    <t>Сети канализационные</t>
  </si>
  <si>
    <t>01.06.2022 № 10</t>
  </si>
  <si>
    <t>Приём сточных вод</t>
  </si>
  <si>
    <t>58478605</t>
  </si>
  <si>
    <t>0 %</t>
  </si>
  <si>
    <t>Манькова Наталья Александровна</t>
  </si>
  <si>
    <t>экономист</t>
  </si>
  <si>
    <t>производственный персонал</t>
  </si>
  <si>
    <t>73-ИОГВ-17/945</t>
  </si>
  <si>
    <t>Аймятова Рамиля Камилевна</t>
  </si>
  <si>
    <t>TARIFF_ID</t>
  </si>
  <si>
    <t>TARIFF_VID</t>
  </si>
  <si>
    <t>TARIFF_TIP</t>
  </si>
  <si>
    <t>TARIFF_VDET</t>
  </si>
  <si>
    <t>TARIFF_VTOV</t>
  </si>
  <si>
    <t>TARIFF_DOP</t>
  </si>
  <si>
    <t>TARIFF_MO_LIST</t>
  </si>
  <si>
    <t>ВО.73.31594903.0001</t>
  </si>
  <si>
    <t>&lt;нет шаблона&gt;</t>
  </si>
  <si>
    <t>ХВС.73.31594903.0001</t>
  </si>
  <si>
    <t>ХВС.73.31594903.0002</t>
  </si>
  <si>
    <t>ХВС.73.31594903.0003</t>
  </si>
  <si>
    <t>ХВС.73.31594903.0004</t>
  </si>
  <si>
    <t>ХВС.73.31594903.0005</t>
  </si>
  <si>
    <t>ВО.73.31594903.0002</t>
  </si>
  <si>
    <t>8(8422)24-16-10</t>
  </si>
  <si>
    <t>Консультант отдела регулированию жилищно-коммунального комплекса Агенства по регулированию цен и тарифов Ульяновской области</t>
  </si>
  <si>
    <t>r.aymyatova@mail.ru</t>
  </si>
  <si>
    <t xml:space="preserve">Предприятием были предложены затраты по статье «Затраты на оплату труда» на 2024 год в сумме 504,98 тыс. руб. с учетом численности производственного персонала, в  составе 2 человека. Проанализировав плановые данные по зарплате на 2024 год, штатное расписание эксперты  не согласны с численностью персонала и  учитывая нормативную численность принимают в расчёт  1,5 человека со среднемесячной заработной платой в размере 21040,95 руб., в соответствии с индексом роста, установленном в прогнозе социально-экономического развития РФ на 2024 год и предлагают признать экономически обоснованными затраты по данной статье в размере 378,74 тыс. руб.
Таким образом, эксперты считают признать экономически обоснованными затраты по данной статье в размере 378,74 тыс. руб.
Статья «Страховые взносы»
 Предприятие предложило на 2024 год сумму расходов по данной статье в размере 152,50 тыс.руб. Экспертами произведён расчёт страховых взносов в размере 30,2% к сумме затрат на оплату труда в размере 378,74 тыс.руб. Таким образом, в расчёт принята сумма затрат в размере 114,38 тыс.руб. 
Обосновывающие материалы:
1. Копия устава ООО «Коммунальная служба района» - стр.4-11 тарифного дела
2. Копия приказа № 01 от 10.01.2022г. «Об утверждении учётной политики», копия приложения № 1 «Об учётной политике для целей налогообложения» - стр. 27-31 тарифного дела
3. Справка расшифровка по статье: «Оплата труда» в 2023 году – стр.70 тарифного дела
4. Приложение 2.2.1 – расходы на оплату труда в разрезе регулируемых видов деятельности по Ленинскому городскому поселению – стр.47 тарифного дела
5. Штатное расписание 2022,2023 годы – стр.77-78 тарифного дела         
</t>
  </si>
  <si>
    <t>Статья «Расходы на оплату сторонним организациям»
Предприятием были предложены затраты по статье «Расходы на оплату работ и услуг, выполняемых сторонними организациями» на 2024 год 
в сумме 24,55  тыс. руб. Проанализировав материалы, эксперты решили признать экономически обоснованными затраты на сумму 9,14 тыс.руб.
Обосновывющмие материалы: 1.Копия договора на оказание услуг связи - стр.97-109 тарифного дела; 2.Копия счетов -стр.110-112 тарифного дела</t>
  </si>
  <si>
    <t>Предприятие предложило на 2024 год сумму расходов по данной статье в размере 8,91 тыс. руб., в том числе налог на прибыль –0,31 тыс.руб., и водный налог –8,60 тыс.руб. 
В материалах тарифного дела нет обосновывающих материалов на предлагаемую предприятием сумму,эксперты  предлагают признать экономически обоснованными  затраты по статье «Расходы, связанные с уплатой налогов и сборов»  в сумме 0,00 тыс. руб. на 2024 год.</t>
  </si>
  <si>
    <t>ЭКСПЕРТНОЕ ЗАКЛЮЧЕНИЕ</t>
  </si>
  <si>
    <t xml:space="preserve">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водоотведения ООО «Коммунальная служба района»  Барышского района,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Проведен расчёт  тарифа на услуги водоотведения.
</t>
  </si>
  <si>
    <t xml:space="preserve">Предприятие предложило на 2024 год сумму необходимой валовой выручки (НВВ) в размере 867,12 тыс. руб. и планируемый объем реализации питьевой воды 23,8 тыс. м3. 
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МО «Ленинское городское поселение» на 2024 год экономически обоснованной в размере 642,44 тыс. руб. и планируемый объем реализации питьевой воды 23,8 тыс. м3. 
</t>
  </si>
  <si>
    <t xml:space="preserve">По результатам проведения экспертизы тарифа на услуги водоотведения ООО «Коммунальная служба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водоотведение по муниципальному образованию «Ленинское городское поселение»:
-  с  01.01.2024 по 30.06.2024 – 27,49 руб./м3.
-  с  01.07.2024 по 31.12.2024 –26,50руб./м3.
</t>
  </si>
  <si>
    <t>Башаева М.Ю.
Мизурева Н.Е. 
Чукмарова Г.Р.
                                                                                                                                                                         Аймятова Р.К.
Согласовано:                                                                                                                                                                                             
                                                                                                                                                                   Руководитель  Агентства 
по регулированию цен и тарифов    _________________  С.М.Курбатов</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</si>
  <si>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«Коммунальная служба района» Барышского района.
3. Проделанная в процессе экспертизы работа не означает проведения полной 
и всеобъемлющей проверки финансово-хозяйственной деятельности  
ООО «Коммунальная служба района» Барышского района и правильности формирования финансовых результатов за анализируемый период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t>
  </si>
  <si>
    <t xml:space="preserve">Предприятие предложило на 2024 год сумму необходимой валовой выручки (НВВ) в размере 867,12 тыс. руб. и планируемый объем реализации питьевой воды 23,8 тыс. м3. 
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МО «Ленинское городское поселение» на 2024 год экономически обоснованной в размере 673,43 тыс. руб. и планируемый объем реализации питьевой воды 23,8 тыс. м3. 
</t>
  </si>
  <si>
    <t xml:space="preserve">По результатам проведения экспертизы тарифа на услуги водоотведения ООО «Коммунальная служба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водоотведение по муниципальному образованию «Ленинское городское поселение»:
-  с  01.01.2024 по 30.06.2024 – 27,49 руб./м3.
-  с  01.07.2024 по 31.12.2024 –29,10 руб./м3.
</t>
  </si>
  <si>
    <t>96-ВО-945вХ/2023</t>
  </si>
  <si>
    <t>Ульяновская область / 2024 / ООО "Коммунальная служба района" (ИНН:7309009234, КПП:730901001)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</si>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</sst>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9">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72">
    <xf numFmtId="49" fontId="0" fillId="0" borderId="0" applyBorder="0">
      <alignment vertical="top"/>
    </xf>
    <xf numFmtId="0" fontId="9" fillId="0" borderId="0"/>
    <xf numFmtId="167" fontId="9" fillId="0" borderId="0"/>
    <xf numFmtId="0" fontId="46" fillId="0" borderId="0"/>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0" fontId="26" fillId="0" borderId="1" applyNumberFormat="0" applyAlignment="0">
      <protection locked="0"/>
    </xf>
    <xf numFmtId="166" fontId="10" fillId="0" borderId="0" applyFont="0" applyFill="0" applyBorder="0" applyAlignment="0" applyProtection="0"/>
    <xf numFmtId="168" fontId="12" fillId="2" borderId="0">
      <protection locked="0"/>
    </xf>
    <xf numFmtId="0" fontId="23" fillId="0" borderId="0" applyFill="0" applyBorder="0" applyProtection="0">
      <alignment vertical="center"/>
    </xf>
    <xf numFmtId="169" fontId="12" fillId="2" borderId="0">
      <protection locked="0"/>
    </xf>
    <xf numFmtId="170" fontId="12" fillId="2" borderId="0">
      <protection locked="0"/>
    </xf>
    <xf numFmtId="0" fontId="24" fillId="0" borderId="0" applyNumberFormat="0" applyFill="0" applyBorder="0" applyAlignment="0" applyProtection="0">
      <alignment vertical="top"/>
      <protection locked="0"/>
    </xf>
    <xf numFmtId="0" fontId="26" fillId="3" borderId="1" applyNumberFormat="0" applyAlignment="0"/>
    <xf numFmtId="0" fontId="25" fillId="0" borderId="0" applyNumberFormat="0" applyFill="0" applyBorder="0" applyAlignment="0" applyProtection="0">
      <alignment vertical="top"/>
      <protection locked="0"/>
    </xf>
    <xf numFmtId="0" fontId="13" fillId="0" borderId="0" applyNumberFormat="0" applyFill="0" applyBorder="0" applyAlignment="0" applyProtection="0"/>
    <xf numFmtId="0" fontId="11" fillId="0" borderId="0"/>
    <xf numFmtId="0" fontId="23" fillId="0" borderId="0" applyFill="0" applyBorder="0" applyProtection="0">
      <alignment vertical="center"/>
    </xf>
    <xf numFmtId="0" fontId="23" fillId="0" borderId="0" applyFill="0" applyBorder="0" applyProtection="0">
      <alignment vertical="center"/>
    </xf>
    <xf numFmtId="49" fontId="39" fillId="4" borderId="2" applyNumberFormat="0">
      <alignment horizontal="center" vertical="center"/>
    </xf>
    <xf numFmtId="0" fontId="21" fillId="5" borderId="1" applyNumberFormat="0" applyAlignment="0" applyProtection="0"/>
    <xf numFmtId="0" fontId="9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Border="0">
      <alignment horizontal="center" vertical="center" wrapText="1"/>
    </xf>
    <xf numFmtId="0" fontId="14" fillId="0" borderId="3" applyBorder="0">
      <alignment horizontal="center" vertical="center" wrapText="1"/>
    </xf>
    <xf numFmtId="4" fontId="12" fillId="2" borderId="4" applyBorder="0">
      <alignment horizontal="right"/>
    </xf>
    <xf numFmtId="49" fontId="12" fillId="0" borderId="0" applyBorder="0">
      <alignment vertical="top"/>
    </xf>
    <xf numFmtId="0" fontId="43" fillId="6" borderId="0" applyNumberFormat="0" applyBorder="0" applyAlignment="0">
      <alignment horizontal="left" vertical="center"/>
    </xf>
    <xf numFmtId="0" fontId="8" fillId="0" borderId="0"/>
    <xf numFmtId="49" fontId="12" fillId="6" borderId="0" applyBorder="0">
      <alignment vertical="top"/>
    </xf>
    <xf numFmtId="49" fontId="12" fillId="6" borderId="0" applyBorder="0">
      <alignment vertical="top"/>
    </xf>
    <xf numFmtId="49" fontId="12" fillId="0" borderId="0" applyBorder="0">
      <alignment vertical="top"/>
    </xf>
    <xf numFmtId="49" fontId="12" fillId="0" borderId="0" applyBorder="0">
      <alignment vertical="top"/>
    </xf>
    <xf numFmtId="0" fontId="8" fillId="0" borderId="0"/>
    <xf numFmtId="49" fontId="12" fillId="0" borderId="0" applyBorder="0">
      <alignment vertical="top"/>
    </xf>
    <xf numFmtId="49" fontId="12" fillId="0" borderId="0" applyBorder="0">
      <alignment vertical="top"/>
    </xf>
    <xf numFmtId="0" fontId="12" fillId="0" borderId="0">
      <alignment horizontal="left" vertical="center"/>
    </xf>
    <xf numFmtId="0" fontId="28" fillId="0" borderId="0"/>
    <xf numFmtId="4" fontId="12" fillId="7" borderId="0" applyBorder="0">
      <alignment horizontal="right"/>
    </xf>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23" applyNumberFormat="0" applyAlignment="0" applyProtection="0"/>
    <xf numFmtId="0" fontId="57" fillId="16" borderId="24" applyNumberFormat="0" applyAlignment="0" applyProtection="0"/>
    <xf numFmtId="0" fontId="58" fillId="0" borderId="25" applyNumberFormat="0" applyFill="0" applyAlignment="0" applyProtection="0"/>
    <xf numFmtId="0" fontId="59" fillId="17" borderId="26" applyNumberFormat="0" applyAlignment="0" applyProtection="0"/>
    <xf numFmtId="0" fontId="60" fillId="0" borderId="0" applyNumberFormat="0" applyFill="0" applyBorder="0" applyAlignment="0" applyProtection="0"/>
    <xf numFmtId="0" fontId="12" fillId="18" borderId="27" applyNumberFormat="0" applyFont="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3"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9" fontId="65" fillId="0" borderId="0" applyNumberFormat="0" applyFill="0" applyBorder="0" applyAlignment="0" applyProtection="0">
      <alignment vertical="top"/>
    </xf>
    <xf numFmtId="0" fontId="67" fillId="0" borderId="0"/>
    <xf numFmtId="0" fontId="7" fillId="0" borderId="0"/>
    <xf numFmtId="49" fontId="12" fillId="0" borderId="0" applyBorder="0">
      <alignment vertical="top"/>
    </xf>
    <xf numFmtId="49" fontId="48" fillId="0" borderId="0" applyNumberFormat="0" applyFill="0" applyBorder="0" applyAlignment="0" applyProtection="0">
      <alignment vertical="top"/>
    </xf>
    <xf numFmtId="0" fontId="7" fillId="0" borderId="0"/>
    <xf numFmtId="0" fontId="7" fillId="0" borderId="0"/>
    <xf numFmtId="0" fontId="7" fillId="0" borderId="0"/>
    <xf numFmtId="0" fontId="8" fillId="0" borderId="0"/>
    <xf numFmtId="0" fontId="8" fillId="0" borderId="0"/>
    <xf numFmtId="0" fontId="7" fillId="0" borderId="0"/>
    <xf numFmtId="0" fontId="67" fillId="0" borderId="0"/>
    <xf numFmtId="0" fontId="7" fillId="0" borderId="0"/>
    <xf numFmtId="0" fontId="8" fillId="0" borderId="0"/>
    <xf numFmtId="0" fontId="8" fillId="0" borderId="0" applyFill="0" applyBorder="0"/>
    <xf numFmtId="0" fontId="5" fillId="0" borderId="0"/>
    <xf numFmtId="0" fontId="4" fillId="0" borderId="0"/>
    <xf numFmtId="0" fontId="4" fillId="0" borderId="0"/>
    <xf numFmtId="0" fontId="4" fillId="0" borderId="0"/>
    <xf numFmtId="0" fontId="4" fillId="0" borderId="0"/>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23" applyNumberFormat="0" applyAlignment="0" applyProtection="0"/>
    <xf numFmtId="0" fontId="57" fillId="16" borderId="24" applyNumberFormat="0" applyAlignment="0" applyProtection="0"/>
    <xf numFmtId="0" fontId="58" fillId="0" borderId="25" applyNumberFormat="0" applyFill="0" applyAlignment="0" applyProtection="0"/>
    <xf numFmtId="0" fontId="59" fillId="17" borderId="26" applyNumberFormat="0" applyAlignment="0" applyProtection="0"/>
    <xf numFmtId="0" fontId="60" fillId="0" borderId="0" applyNumberFormat="0" applyFill="0" applyBorder="0" applyAlignment="0" applyProtection="0"/>
    <xf numFmtId="0" fontId="12" fillId="18" borderId="27" applyNumberFormat="0" applyFont="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3"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9" fontId="65" fillId="0" borderId="0" applyNumberForma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04">
    <xf numFmtId="49" fontId="0" fillId="0" borderId="0" xfId="0">
      <alignment vertical="top"/>
    </xf>
    <xf numFmtId="49" fontId="20" fillId="0" borderId="0" xfId="0" applyFont="1" applyFill="1" applyBorder="1" applyAlignment="1" applyProtection="1">
      <alignment vertical="top"/>
    </xf>
    <xf numFmtId="49" fontId="12" fillId="0" borderId="0" xfId="0" applyFont="1" applyProtection="1">
      <alignment vertical="top"/>
    </xf>
    <xf numFmtId="0" fontId="18" fillId="0" borderId="0" xfId="0" applyNumberFormat="1" applyFont="1" applyFill="1" applyBorder="1" applyAlignment="1" applyProtection="1">
      <alignment vertical="top"/>
    </xf>
    <xf numFmtId="49" fontId="0" fillId="0" borderId="0" xfId="0" applyProtection="1">
      <alignment vertical="top"/>
    </xf>
    <xf numFmtId="49" fontId="18" fillId="0" borderId="0" xfId="0" applyFont="1" applyFill="1" applyBorder="1" applyAlignment="1" applyProtection="1">
      <alignment vertical="top"/>
    </xf>
    <xf numFmtId="49" fontId="12" fillId="7" borderId="4" xfId="0" applyFont="1" applyFill="1" applyBorder="1" applyAlignment="1" applyProtection="1">
      <alignment horizontal="center" vertical="top"/>
    </xf>
    <xf numFmtId="49" fontId="0" fillId="0" borderId="0" xfId="0" applyNumberFormat="1" applyProtection="1">
      <alignment vertical="top"/>
    </xf>
    <xf numFmtId="49" fontId="12" fillId="0" borderId="0" xfId="48" applyFont="1" applyAlignment="1" applyProtection="1">
      <alignment vertical="center" wrapText="1"/>
    </xf>
    <xf numFmtId="49" fontId="18" fillId="0" borderId="0" xfId="48" applyFont="1" applyAlignment="1" applyProtection="1">
      <alignment vertical="center"/>
    </xf>
    <xf numFmtId="0" fontId="12" fillId="0" borderId="0" xfId="46" applyFont="1" applyProtection="1"/>
    <xf numFmtId="0" fontId="12" fillId="0" borderId="0" xfId="46" applyFont="1"/>
    <xf numFmtId="49" fontId="12" fillId="0" borderId="0" xfId="45" applyFont="1" applyProtection="1">
      <alignment vertical="top"/>
    </xf>
    <xf numFmtId="49" fontId="12" fillId="0" borderId="0" xfId="45" applyProtection="1">
      <alignment vertical="top"/>
    </xf>
    <xf numFmtId="0" fontId="32" fillId="0" borderId="0" xfId="46" applyFont="1"/>
    <xf numFmtId="0" fontId="35" fillId="0" borderId="0" xfId="42" applyNumberFormat="1" applyFont="1" applyFill="1" applyAlignment="1" applyProtection="1">
      <alignment wrapText="1"/>
    </xf>
    <xf numFmtId="49" fontId="36" fillId="0" borderId="0" xfId="42" applyFont="1" applyFill="1" applyAlignment="1" applyProtection="1">
      <alignment wrapText="1"/>
    </xf>
    <xf numFmtId="49" fontId="36" fillId="0" borderId="0" xfId="42" applyFont="1" applyFill="1" applyAlignment="1" applyProtection="1">
      <alignment vertical="center" wrapText="1"/>
    </xf>
    <xf numFmtId="49" fontId="37" fillId="0" borderId="0" xfId="42" applyFont="1" applyFill="1" applyAlignment="1" applyProtection="1">
      <alignment wrapText="1"/>
    </xf>
    <xf numFmtId="0" fontId="27"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vertical="top"/>
    </xf>
    <xf numFmtId="49" fontId="38" fillId="0" borderId="0" xfId="42" applyFont="1" applyFill="1" applyBorder="1" applyAlignment="1" applyProtection="1">
      <alignment wrapText="1"/>
    </xf>
    <xf numFmtId="0" fontId="26" fillId="0" borderId="0" xfId="42" applyNumberFormat="1" applyFont="1" applyFill="1" applyAlignment="1" applyProtection="1">
      <alignment horizontal="left" vertical="top" wrapText="1"/>
    </xf>
    <xf numFmtId="49" fontId="12" fillId="0" borderId="0" xfId="42" applyFont="1" applyFill="1" applyAlignment="1" applyProtection="1">
      <alignment vertical="top" wrapText="1"/>
    </xf>
    <xf numFmtId="49" fontId="36" fillId="0" borderId="0" xfId="42" applyFont="1" applyFill="1" applyBorder="1" applyAlignment="1" applyProtection="1">
      <alignment wrapText="1"/>
    </xf>
    <xf numFmtId="49" fontId="40" fillId="0" borderId="0" xfId="42" applyFont="1" applyFill="1" applyBorder="1" applyAlignment="1" applyProtection="1">
      <alignment wrapText="1"/>
    </xf>
    <xf numFmtId="49" fontId="42" fillId="0" borderId="0" xfId="42" applyFont="1" applyFill="1" applyBorder="1" applyAlignment="1" applyProtection="1">
      <alignment horizontal="left" vertical="center" wrapText="1"/>
    </xf>
    <xf numFmtId="49" fontId="16" fillId="2" borderId="10" xfId="40" applyNumberFormat="1" applyFont="1" applyFill="1" applyBorder="1" applyAlignment="1" applyProtection="1">
      <alignment horizontal="center" vertical="center" wrapText="1"/>
    </xf>
    <xf numFmtId="49" fontId="40" fillId="9" borderId="0" xfId="42" applyFont="1" applyFill="1" applyBorder="1" applyAlignment="1">
      <alignment wrapText="1"/>
    </xf>
    <xf numFmtId="49" fontId="16" fillId="12" borderId="10" xfId="40" applyNumberFormat="1" applyFont="1" applyFill="1" applyBorder="1" applyAlignment="1" applyProtection="1">
      <alignment horizontal="center" vertical="center" wrapText="1"/>
    </xf>
    <xf numFmtId="49" fontId="16" fillId="7" borderId="10" xfId="40" applyNumberFormat="1" applyFont="1" applyFill="1" applyBorder="1" applyAlignment="1" applyProtection="1">
      <alignment horizontal="center" vertical="center" wrapText="1"/>
    </xf>
    <xf numFmtId="49" fontId="16" fillId="11" borderId="10" xfId="40" applyNumberFormat="1" applyFont="1" applyFill="1" applyBorder="1" applyAlignment="1" applyProtection="1">
      <alignment horizontal="center" vertical="center" wrapText="1"/>
    </xf>
    <xf numFmtId="0" fontId="26" fillId="0" borderId="0" xfId="23" applyFont="1" applyFill="1" applyBorder="1" applyAlignment="1" applyProtection="1">
      <alignment horizontal="left" vertical="top" wrapText="1"/>
    </xf>
    <xf numFmtId="0" fontId="26" fillId="0" borderId="0" xfId="23" applyFont="1" applyFill="1" applyBorder="1" applyAlignment="1" applyProtection="1">
      <alignment horizontal="right" vertical="top" wrapText="1"/>
    </xf>
    <xf numFmtId="49" fontId="40" fillId="0" borderId="0" xfId="42" applyFont="1" applyFill="1" applyBorder="1" applyAlignment="1" applyProtection="1">
      <alignment vertical="top" wrapText="1"/>
    </xf>
    <xf numFmtId="49" fontId="19" fillId="0" borderId="0" xfId="32" applyNumberFormat="1" applyFont="1" applyFill="1" applyBorder="1" applyAlignment="1" applyProtection="1">
      <alignment wrapText="1"/>
    </xf>
    <xf numFmtId="49" fontId="19" fillId="0" borderId="0" xfId="32" applyNumberFormat="1" applyFont="1" applyFill="1" applyBorder="1" applyAlignment="1" applyProtection="1">
      <alignment horizontal="left" wrapText="1"/>
    </xf>
    <xf numFmtId="49" fontId="40" fillId="0" borderId="0" xfId="42" applyFont="1" applyFill="1" applyBorder="1" applyAlignment="1" applyProtection="1">
      <alignment horizontal="right" wrapText="1"/>
    </xf>
    <xf numFmtId="0" fontId="12" fillId="0" borderId="12" xfId="46" applyFont="1" applyFill="1" applyBorder="1" applyAlignment="1" applyProtection="1">
      <alignment horizontal="center" vertical="center" wrapText="1"/>
    </xf>
    <xf numFmtId="0" fontId="18" fillId="0" borderId="0" xfId="46" applyFont="1" applyAlignment="1" applyProtection="1">
      <alignment horizontal="center" vertical="center" wrapText="1"/>
    </xf>
    <xf numFmtId="0" fontId="12" fillId="0" borderId="0" xfId="46" applyFont="1" applyAlignment="1" applyProtection="1">
      <alignment vertical="center" wrapText="1"/>
    </xf>
    <xf numFmtId="0" fontId="12" fillId="0" borderId="0" xfId="46" applyFont="1" applyAlignment="1" applyProtection="1">
      <alignment horizontal="left" vertical="center" wrapText="1"/>
    </xf>
    <xf numFmtId="49" fontId="12" fillId="0" borderId="0" xfId="44" applyNumberFormat="1" applyFont="1" applyProtection="1">
      <alignment vertical="top"/>
    </xf>
    <xf numFmtId="49" fontId="12" fillId="0" borderId="0" xfId="39" applyFont="1" applyProtection="1">
      <alignment vertical="top"/>
    </xf>
    <xf numFmtId="49" fontId="0" fillId="0" borderId="0" xfId="0" applyBorder="1" applyAlignment="1">
      <alignment horizontal="left" vertical="center" indent="1"/>
    </xf>
    <xf numFmtId="49" fontId="44" fillId="0" borderId="0" xfId="34" applyNumberFormat="1" applyFont="1" applyFill="1" applyBorder="1" applyAlignment="1" applyProtection="1">
      <alignment horizontal="left" vertical="center" wrapText="1" indent="1"/>
    </xf>
    <xf numFmtId="49" fontId="12" fillId="0" borderId="0" xfId="47">
      <alignment vertical="top"/>
    </xf>
    <xf numFmtId="0" fontId="8" fillId="0" borderId="0" xfId="41"/>
    <xf numFmtId="49" fontId="41" fillId="0" borderId="0" xfId="42" applyFont="1" applyFill="1" applyBorder="1" applyAlignment="1" applyProtection="1">
      <alignment vertical="center" wrapText="1"/>
    </xf>
    <xf numFmtId="49" fontId="41" fillId="0" borderId="0" xfId="42" applyFont="1" applyFill="1" applyBorder="1" applyAlignment="1" applyProtection="1">
      <alignment horizontal="center" vertical="center" wrapText="1"/>
    </xf>
    <xf numFmtId="49" fontId="12" fillId="0" borderId="0" xfId="42" applyFont="1" applyFill="1" applyBorder="1" applyAlignment="1" applyProtection="1">
      <alignment vertical="top" wrapText="1"/>
    </xf>
    <xf numFmtId="49" fontId="36" fillId="0" borderId="0" xfId="42" applyFont="1" applyFill="1" applyBorder="1" applyAlignment="1" applyProtection="1">
      <alignment vertical="center" wrapText="1"/>
    </xf>
    <xf numFmtId="49" fontId="40" fillId="0" borderId="13" xfId="42" applyFont="1" applyFill="1" applyBorder="1" applyAlignment="1" applyProtection="1">
      <alignment wrapText="1"/>
    </xf>
    <xf numFmtId="0" fontId="15" fillId="0" borderId="0" xfId="97" applyFont="1" applyAlignment="1">
      <alignment vertical="center"/>
    </xf>
    <xf numFmtId="0" fontId="70" fillId="0" borderId="0" xfId="97" applyFont="1" applyAlignment="1">
      <alignment vertical="center"/>
    </xf>
    <xf numFmtId="0" fontId="72" fillId="0" borderId="0" xfId="97" applyFont="1" applyAlignment="1">
      <alignment vertical="center"/>
    </xf>
    <xf numFmtId="49" fontId="15" fillId="0" borderId="29" xfId="97" applyNumberFormat="1" applyFont="1" applyBorder="1" applyAlignment="1">
      <alignment horizontal="right" vertical="center" wrapText="1" indent="1"/>
    </xf>
    <xf numFmtId="49" fontId="12" fillId="0" borderId="0" xfId="99" applyAlignment="1">
      <alignment vertical="center" wrapText="1"/>
    </xf>
    <xf numFmtId="49" fontId="12" fillId="0" borderId="0" xfId="99">
      <alignment vertical="top"/>
    </xf>
    <xf numFmtId="49" fontId="12" fillId="0" borderId="0" xfId="99" applyBorder="1" applyAlignment="1">
      <alignment vertical="center" wrapText="1"/>
    </xf>
    <xf numFmtId="49" fontId="18" fillId="0" borderId="0" xfId="99" applyFont="1" applyAlignment="1">
      <alignment vertical="center" wrapText="1"/>
    </xf>
    <xf numFmtId="49" fontId="75" fillId="0" borderId="0" xfId="99" applyFont="1" applyBorder="1" applyAlignment="1">
      <alignment vertical="center" wrapText="1"/>
    </xf>
    <xf numFmtId="49" fontId="30" fillId="0" borderId="0" xfId="99" applyFont="1" applyBorder="1" applyAlignment="1">
      <alignment horizontal="center" vertical="top" wrapText="1"/>
    </xf>
    <xf numFmtId="49" fontId="77" fillId="0" borderId="0" xfId="99" applyFont="1" applyBorder="1" applyAlignment="1">
      <alignment horizontal="center" vertical="top" wrapText="1"/>
    </xf>
    <xf numFmtId="49" fontId="12" fillId="0" borderId="41" xfId="99" applyBorder="1" applyAlignment="1">
      <alignment horizontal="center" vertical="center" wrapText="1"/>
    </xf>
    <xf numFmtId="49" fontId="12" fillId="11" borderId="42" xfId="99" applyFill="1" applyBorder="1" applyAlignment="1" applyProtection="1">
      <alignment horizontal="left" vertical="center" wrapText="1" indent="1"/>
      <protection locked="0"/>
    </xf>
    <xf numFmtId="49" fontId="12" fillId="0" borderId="0" xfId="99" applyAlignment="1">
      <alignment horizontal="left" vertical="center" wrapText="1"/>
    </xf>
    <xf numFmtId="0" fontId="66" fillId="0" borderId="0" xfId="98" applyFont="1"/>
    <xf numFmtId="49" fontId="12" fillId="0" borderId="29" xfId="49" applyNumberFormat="1" applyBorder="1" applyAlignment="1">
      <alignment horizontal="center" vertical="center"/>
    </xf>
    <xf numFmtId="0" fontId="79" fillId="0" borderId="0" xfId="98" applyFont="1"/>
    <xf numFmtId="0" fontId="12" fillId="0" borderId="0" xfId="98" applyFont="1"/>
    <xf numFmtId="0" fontId="66" fillId="0" borderId="0" xfId="103" applyFont="1"/>
    <xf numFmtId="0" fontId="66" fillId="0" borderId="0" xfId="97" applyFont="1"/>
    <xf numFmtId="0" fontId="66" fillId="0" borderId="0" xfId="103" applyFont="1" applyAlignment="1">
      <alignment horizontal="center"/>
    </xf>
    <xf numFmtId="0" fontId="12" fillId="0" borderId="29" xfId="97" applyFont="1" applyBorder="1" applyAlignment="1">
      <alignment horizontal="center" vertical="center"/>
    </xf>
    <xf numFmtId="0" fontId="66" fillId="44" borderId="29" xfId="97" applyFont="1" applyFill="1" applyBorder="1" applyAlignment="1">
      <alignment horizontal="left" vertical="center" wrapText="1"/>
    </xf>
    <xf numFmtId="0" fontId="66" fillId="0" borderId="29" xfId="97" applyFont="1" applyBorder="1" applyAlignment="1">
      <alignment horizontal="justify" vertical="center" wrapText="1"/>
    </xf>
    <xf numFmtId="0" fontId="66" fillId="0" borderId="29" xfId="97" applyFont="1" applyBorder="1" applyAlignment="1">
      <alignment horizontal="center" vertical="center"/>
    </xf>
    <xf numFmtId="0" fontId="66" fillId="0" borderId="29" xfId="97" applyFont="1" applyBorder="1" applyAlignment="1">
      <alignment horizontal="left" vertical="center" wrapText="1"/>
    </xf>
    <xf numFmtId="0" fontId="12" fillId="0" borderId="29" xfId="97" applyFont="1" applyBorder="1" applyAlignment="1">
      <alignment horizontal="left" vertical="center" wrapText="1"/>
    </xf>
    <xf numFmtId="0" fontId="66" fillId="0" borderId="29" xfId="97" applyFont="1" applyBorder="1" applyAlignment="1">
      <alignment horizontal="center" vertical="center" wrapText="1"/>
    </xf>
    <xf numFmtId="0" fontId="12" fillId="0" borderId="29" xfId="97" applyFont="1" applyBorder="1" applyAlignment="1">
      <alignment horizontal="justify" vertical="center" wrapText="1"/>
    </xf>
    <xf numFmtId="0" fontId="66" fillId="0" borderId="0" xfId="102" applyFont="1"/>
    <xf numFmtId="49" fontId="12" fillId="0" borderId="29" xfId="102" applyNumberFormat="1" applyFont="1" applyBorder="1" applyAlignment="1">
      <alignment horizontal="center" vertical="center"/>
    </xf>
    <xf numFmtId="0" fontId="12" fillId="0" borderId="0" xfId="97" applyFont="1"/>
    <xf numFmtId="0" fontId="66" fillId="0" borderId="0" xfId="97" applyFont="1" applyAlignment="1">
      <alignment wrapText="1"/>
    </xf>
    <xf numFmtId="4" fontId="12" fillId="2" borderId="29" xfId="102" applyNumberFormat="1" applyFont="1" applyFill="1" applyBorder="1" applyAlignment="1" applyProtection="1">
      <alignment horizontal="right" vertical="center"/>
      <protection locked="0"/>
    </xf>
    <xf numFmtId="4" fontId="12" fillId="43" borderId="29" xfId="102" applyNumberFormat="1" applyFont="1" applyFill="1" applyBorder="1" applyAlignment="1">
      <alignment horizontal="right" vertical="center"/>
    </xf>
    <xf numFmtId="0" fontId="66" fillId="0" borderId="0" xfId="102" applyFont="1" applyAlignment="1">
      <alignment vertical="center"/>
    </xf>
    <xf numFmtId="0" fontId="12" fillId="0" borderId="0" xfId="97" applyFont="1" applyAlignment="1">
      <alignment vertical="center"/>
    </xf>
    <xf numFmtId="0" fontId="66" fillId="0" borderId="0" xfId="102" applyFont="1" applyAlignment="1">
      <alignment vertical="center" wrapText="1"/>
    </xf>
    <xf numFmtId="49" fontId="12" fillId="9" borderId="29" xfId="102" applyNumberFormat="1" applyFont="1" applyFill="1" applyBorder="1" applyAlignment="1">
      <alignment horizontal="center" vertical="center" wrapText="1"/>
    </xf>
    <xf numFmtId="0" fontId="66" fillId="0" borderId="0" xfId="102" applyFont="1" applyAlignment="1">
      <alignment horizontal="center" vertical="center" wrapText="1"/>
    </xf>
    <xf numFmtId="0" fontId="12" fillId="0" borderId="0" xfId="105" applyFont="1"/>
    <xf numFmtId="0" fontId="12" fillId="0" borderId="0" xfId="105" applyFont="1" applyAlignment="1">
      <alignment horizontal="center"/>
    </xf>
    <xf numFmtId="0" fontId="14" fillId="0" borderId="0" xfId="105" applyFont="1"/>
    <xf numFmtId="0" fontId="66" fillId="0" borderId="0" xfId="102" applyFont="1" applyProtection="1">
      <protection hidden="1"/>
    </xf>
    <xf numFmtId="0" fontId="66" fillId="0" borderId="0" xfId="102" applyFont="1" applyAlignment="1" applyProtection="1">
      <alignment horizontal="center"/>
      <protection hidden="1"/>
    </xf>
    <xf numFmtId="0" fontId="15" fillId="0" borderId="0" xfId="105" applyFont="1"/>
    <xf numFmtId="0" fontId="69" fillId="0" borderId="0" xfId="105" applyFont="1"/>
    <xf numFmtId="0" fontId="66" fillId="0" borderId="0" xfId="106" applyFont="1"/>
    <xf numFmtId="0" fontId="66" fillId="0" borderId="0" xfId="107" applyFont="1" applyAlignment="1">
      <alignment horizontal="center" vertical="center" wrapText="1"/>
    </xf>
    <xf numFmtId="0" fontId="66" fillId="0" borderId="0" xfId="107" applyFont="1"/>
    <xf numFmtId="0" fontId="73" fillId="0" borderId="0" xfId="106" applyFont="1" applyAlignment="1">
      <alignment vertical="center"/>
    </xf>
    <xf numFmtId="0" fontId="68" fillId="0" borderId="0" xfId="106" applyFont="1" applyAlignment="1">
      <alignment vertical="center"/>
    </xf>
    <xf numFmtId="49" fontId="15" fillId="0" borderId="0" xfId="99" applyFont="1" applyAlignment="1">
      <alignment vertical="center" wrapText="1"/>
    </xf>
    <xf numFmtId="49" fontId="15" fillId="0" borderId="0" xfId="99" applyFont="1" applyAlignment="1">
      <alignment vertical="center"/>
    </xf>
    <xf numFmtId="49" fontId="85" fillId="46" borderId="0" xfId="99" applyFont="1" applyFill="1" applyAlignment="1">
      <alignment horizontal="center" vertical="center"/>
    </xf>
    <xf numFmtId="0" fontId="15" fillId="0" borderId="0" xfId="99" applyNumberFormat="1" applyFont="1" applyAlignment="1">
      <alignment vertical="center" wrapText="1"/>
    </xf>
    <xf numFmtId="0" fontId="73" fillId="0" borderId="0" xfId="106" applyFont="1"/>
    <xf numFmtId="0" fontId="15" fillId="47" borderId="0" xfId="99" applyNumberFormat="1" applyFont="1" applyFill="1" applyAlignment="1">
      <alignment horizontal="right" vertical="center"/>
    </xf>
    <xf numFmtId="0" fontId="15"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3" fillId="47" borderId="0" xfId="106" applyFont="1" applyFill="1" applyAlignment="1">
      <alignment horizontal="right" vertical="center"/>
    </xf>
    <xf numFmtId="49" fontId="15" fillId="47" borderId="0" xfId="99" applyFont="1" applyFill="1" applyAlignment="1">
      <alignment vertical="center" wrapText="1"/>
    </xf>
    <xf numFmtId="49" fontId="73"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5" fillId="0" borderId="0" xfId="109" applyFont="1"/>
    <xf numFmtId="49" fontId="86" fillId="0" borderId="0" xfId="99" applyFont="1" applyAlignment="1">
      <alignment vertical="center" wrapText="1"/>
    </xf>
    <xf numFmtId="49" fontId="15" fillId="0" borderId="0" xfId="99" applyFont="1" applyAlignment="1">
      <alignment horizontal="center" vertical="center"/>
    </xf>
    <xf numFmtId="49" fontId="15" fillId="12" borderId="0" xfId="99" applyFont="1" applyFill="1" applyAlignment="1">
      <alignment vertical="center"/>
    </xf>
    <xf numFmtId="49" fontId="15" fillId="0" borderId="0" xfId="99" applyFont="1">
      <alignment vertical="top"/>
    </xf>
    <xf numFmtId="0" fontId="69" fillId="0" borderId="29" xfId="97" applyNumberFormat="1" applyFont="1" applyBorder="1" applyAlignment="1">
      <alignment horizontal="right" vertical="center" wrapText="1" indent="1"/>
    </xf>
    <xf numFmtId="49" fontId="73" fillId="7" borderId="29" xfId="98" applyNumberFormat="1" applyFont="1" applyFill="1" applyBorder="1" applyAlignment="1" applyProtection="1">
      <alignment horizontal="left" vertical="center" wrapText="1" indent="1"/>
    </xf>
    <xf numFmtId="0" fontId="15" fillId="47" borderId="0" xfId="99" applyNumberFormat="1" applyFont="1" applyFill="1" applyAlignment="1">
      <alignment horizontal="left" vertical="center"/>
    </xf>
    <xf numFmtId="0" fontId="73" fillId="11" borderId="29" xfId="98" applyNumberFormat="1" applyFont="1" applyFill="1" applyBorder="1" applyAlignment="1" applyProtection="1">
      <alignment horizontal="left" vertical="center" wrapText="1" indent="1"/>
      <protection locked="0"/>
    </xf>
    <xf numFmtId="0" fontId="15" fillId="0" borderId="29" xfId="97" applyNumberFormat="1" applyFont="1" applyBorder="1" applyAlignment="1">
      <alignment horizontal="right" vertical="center" wrapText="1" indent="1"/>
    </xf>
    <xf numFmtId="49" fontId="18" fillId="46" borderId="0" xfId="0" applyFont="1" applyFill="1" applyAlignment="1">
      <alignment horizontal="center" vertical="center"/>
    </xf>
    <xf numFmtId="14" fontId="73" fillId="11" borderId="29" xfId="98" applyNumberFormat="1" applyFont="1" applyFill="1" applyBorder="1" applyAlignment="1" applyProtection="1">
      <alignment horizontal="left" vertical="center" wrapText="1" indent="1"/>
      <protection locked="0"/>
    </xf>
    <xf numFmtId="49" fontId="14" fillId="50" borderId="0" xfId="0" applyFont="1" applyFill="1" applyBorder="1" applyAlignment="1" applyProtection="1">
      <alignment vertical="center"/>
    </xf>
    <xf numFmtId="49" fontId="20" fillId="50" borderId="0" xfId="0" applyFont="1" applyFill="1" applyBorder="1" applyAlignment="1" applyProtection="1">
      <alignment vertical="top"/>
    </xf>
    <xf numFmtId="0" fontId="18" fillId="50" borderId="0" xfId="0" applyNumberFormat="1" applyFont="1" applyFill="1" applyBorder="1" applyAlignment="1" applyProtection="1">
      <alignment vertical="top"/>
    </xf>
    <xf numFmtId="49" fontId="18"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6" fillId="0" borderId="29"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49" xfId="0" applyFont="1" applyFill="1" applyBorder="1" applyAlignment="1">
      <alignment horizontal="left" vertical="center" wrapText="1" indent="1"/>
    </xf>
    <xf numFmtId="49" fontId="88" fillId="49" borderId="50" xfId="0" applyFont="1" applyFill="1" applyBorder="1" applyAlignment="1">
      <alignment horizontal="left" vertical="center" wrapText="1" indent="1"/>
    </xf>
    <xf numFmtId="49" fontId="88" fillId="49" borderId="51" xfId="0" applyFont="1" applyFill="1" applyBorder="1" applyAlignment="1">
      <alignment horizontal="left" vertical="center" wrapText="1" indent="1"/>
    </xf>
    <xf numFmtId="49" fontId="88" fillId="49" borderId="50" xfId="0" applyFont="1" applyFill="1" applyBorder="1" applyAlignment="1">
      <alignment vertical="center" wrapText="1"/>
    </xf>
    <xf numFmtId="49" fontId="12" fillId="7" borderId="42"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12" fillId="0" borderId="0" xfId="99" applyNumberFormat="1" applyFont="1" applyAlignment="1">
      <alignment vertical="center"/>
    </xf>
    <xf numFmtId="0" fontId="66"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2" fillId="0" borderId="32" xfId="98" applyNumberFormat="1" applyFont="1" applyBorder="1" applyAlignment="1">
      <alignment vertical="center" wrapText="1"/>
    </xf>
    <xf numFmtId="0" fontId="90" fillId="51" borderId="52" xfId="0" applyNumberFormat="1" applyFont="1" applyFill="1" applyBorder="1" applyAlignment="1">
      <alignment horizontal="left" vertical="center"/>
    </xf>
    <xf numFmtId="0" fontId="66" fillId="0" borderId="7" xfId="98" applyFont="1" applyBorder="1" applyAlignment="1">
      <alignment horizontal="center" vertical="center"/>
    </xf>
    <xf numFmtId="0" fontId="12" fillId="0" borderId="7" xfId="98" applyFont="1" applyBorder="1" applyAlignment="1">
      <alignment horizontal="center" vertical="center"/>
    </xf>
    <xf numFmtId="4" fontId="12" fillId="2" borderId="29" xfId="98" applyNumberFormat="1" applyFont="1" applyFill="1" applyBorder="1" applyAlignment="1" applyProtection="1">
      <alignment horizontal="right" vertical="center"/>
      <protection locked="0"/>
    </xf>
    <xf numFmtId="49" fontId="88" fillId="49" borderId="55" xfId="0" applyFont="1" applyFill="1" applyBorder="1" applyAlignment="1">
      <alignment horizontal="left" vertical="center" wrapText="1" indent="1"/>
    </xf>
    <xf numFmtId="3" fontId="12" fillId="2" borderId="29" xfId="98" applyNumberFormat="1" applyFont="1" applyFill="1" applyBorder="1" applyAlignment="1" applyProtection="1">
      <alignment horizontal="right" vertical="center"/>
      <protection locked="0"/>
    </xf>
    <xf numFmtId="3" fontId="12" fillId="2" borderId="29" xfId="49" applyNumberFormat="1" applyFill="1" applyBorder="1" applyAlignment="1" applyProtection="1">
      <alignment horizontal="right" vertical="center"/>
      <protection locked="0"/>
    </xf>
    <xf numFmtId="4" fontId="12" fillId="2" borderId="29" xfId="49" applyNumberFormat="1" applyFill="1" applyBorder="1" applyAlignment="1" applyProtection="1">
      <alignment horizontal="right" vertical="center"/>
      <protection locked="0"/>
    </xf>
    <xf numFmtId="49" fontId="12" fillId="2" borderId="7" xfId="98" applyNumberFormat="1" applyFont="1" applyFill="1" applyBorder="1" applyAlignment="1" applyProtection="1">
      <alignment horizontal="left" vertical="center" wrapText="1"/>
      <protection locked="0"/>
    </xf>
    <xf numFmtId="49" fontId="12" fillId="11" borderId="7" xfId="98" applyNumberFormat="1" applyFont="1" applyFill="1" applyBorder="1" applyAlignment="1" applyProtection="1">
      <alignment horizontal="left" vertical="center" wrapText="1"/>
      <protection locked="0"/>
    </xf>
    <xf numFmtId="0" fontId="12" fillId="11" borderId="7" xfId="98" applyNumberFormat="1" applyFont="1" applyFill="1" applyBorder="1" applyAlignment="1" applyProtection="1">
      <alignment vertical="center" wrapText="1"/>
      <protection locked="0"/>
    </xf>
    <xf numFmtId="0" fontId="66" fillId="0" borderId="29" xfId="102" applyFont="1" applyFill="1" applyBorder="1" applyAlignment="1" applyProtection="1">
      <alignment horizontal="center" vertical="center" wrapText="1"/>
    </xf>
    <xf numFmtId="0" fontId="12" fillId="0" borderId="29" xfId="97" applyFont="1" applyFill="1" applyBorder="1" applyAlignment="1" applyProtection="1">
      <alignment horizontal="center" vertical="center" wrapText="1"/>
    </xf>
    <xf numFmtId="0" fontId="12" fillId="0" borderId="29" xfId="102" applyFont="1" applyFill="1" applyBorder="1" applyAlignment="1" applyProtection="1">
      <alignment horizontal="center" vertical="center" wrapText="1"/>
    </xf>
    <xf numFmtId="0" fontId="16" fillId="0" borderId="29" xfId="97" applyFont="1" applyFill="1" applyBorder="1" applyAlignment="1" applyProtection="1">
      <alignment horizontal="center" vertical="center" wrapText="1"/>
    </xf>
    <xf numFmtId="4" fontId="12" fillId="7" borderId="29" xfId="102" applyNumberFormat="1" applyFont="1" applyFill="1" applyBorder="1" applyAlignment="1" applyProtection="1">
      <alignment horizontal="right" vertical="center"/>
    </xf>
    <xf numFmtId="0" fontId="12" fillId="0" borderId="29" xfId="97" applyFont="1" applyFill="1" applyBorder="1" applyAlignment="1" applyProtection="1">
      <alignment horizontal="center" vertical="center"/>
    </xf>
    <xf numFmtId="0" fontId="12" fillId="0" borderId="29" xfId="97" applyFont="1" applyFill="1" applyBorder="1" applyAlignment="1" applyProtection="1">
      <alignment horizontal="left" vertical="center" wrapText="1"/>
    </xf>
    <xf numFmtId="49" fontId="12" fillId="0" borderId="29" xfId="97" applyNumberFormat="1" applyFont="1" applyBorder="1" applyAlignment="1">
      <alignment horizontal="center" vertical="center"/>
    </xf>
    <xf numFmtId="0" fontId="12" fillId="0" borderId="29" xfId="97" applyFont="1" applyBorder="1" applyAlignment="1">
      <alignment horizontal="left" vertical="center" wrapText="1" indent="1"/>
    </xf>
    <xf numFmtId="0" fontId="81" fillId="0" borderId="9" xfId="102" applyFont="1" applyFill="1" applyBorder="1" applyAlignment="1" applyProtection="1">
      <alignment vertical="center"/>
    </xf>
    <xf numFmtId="0" fontId="81" fillId="0" borderId="9" xfId="102" applyFont="1" applyFill="1" applyBorder="1" applyAlignment="1" applyProtection="1"/>
    <xf numFmtId="0" fontId="80" fillId="0" borderId="9" xfId="102" applyFont="1" applyFill="1" applyBorder="1" applyAlignment="1">
      <alignment vertical="center" wrapText="1"/>
    </xf>
    <xf numFmtId="49" fontId="12" fillId="2" borderId="43" xfId="99" applyFill="1" applyBorder="1" applyAlignment="1" applyProtection="1">
      <alignment horizontal="left" vertical="center" wrapText="1" indent="1"/>
      <protection locked="0"/>
    </xf>
    <xf numFmtId="0" fontId="66" fillId="0" borderId="0" xfId="102" applyNumberFormat="1" applyFont="1" applyAlignment="1">
      <alignment vertical="center"/>
    </xf>
    <xf numFmtId="49" fontId="66" fillId="0" borderId="0" xfId="102" applyNumberFormat="1" applyFont="1" applyAlignment="1">
      <alignment vertical="center"/>
    </xf>
    <xf numFmtId="0" fontId="12" fillId="0" borderId="29" xfId="102" applyFont="1" applyBorder="1" applyAlignment="1">
      <alignment horizontal="center" vertical="center" wrapText="1"/>
    </xf>
    <xf numFmtId="0" fontId="66" fillId="0" borderId="29" xfId="102" applyFont="1" applyBorder="1" applyAlignment="1">
      <alignment horizontal="right" vertical="center" wrapText="1" indent="1"/>
    </xf>
    <xf numFmtId="49" fontId="12" fillId="8" borderId="0" xfId="0" applyFont="1" applyFill="1" applyBorder="1" applyAlignment="1" applyProtection="1">
      <alignment vertical="top"/>
    </xf>
    <xf numFmtId="49" fontId="12" fillId="0" borderId="0" xfId="0" applyFont="1" applyFill="1" applyBorder="1" applyAlignment="1" applyProtection="1">
      <alignment vertical="top"/>
    </xf>
    <xf numFmtId="0" fontId="66" fillId="0" borderId="29" xfId="102" applyFont="1" applyBorder="1" applyAlignment="1">
      <alignment horizontal="right" vertical="center" indent="1"/>
    </xf>
    <xf numFmtId="0" fontId="12" fillId="0" borderId="29" xfId="102" applyFont="1" applyFill="1" applyBorder="1" applyAlignment="1" applyProtection="1">
      <alignment horizontal="left" vertical="center" wrapText="1"/>
    </xf>
    <xf numFmtId="0" fontId="12" fillId="11"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xf>
    <xf numFmtId="0" fontId="66" fillId="0" borderId="29" xfId="102" applyFont="1" applyFill="1" applyBorder="1" applyAlignment="1" applyProtection="1">
      <alignment vertical="center"/>
    </xf>
    <xf numFmtId="49" fontId="66" fillId="2" borderId="29" xfId="102" applyNumberFormat="1" applyFont="1" applyFill="1" applyBorder="1" applyAlignment="1" applyProtection="1">
      <alignment horizontal="left" vertical="center" wrapText="1"/>
      <protection locked="0"/>
    </xf>
    <xf numFmtId="0" fontId="12" fillId="0" borderId="0" xfId="97" applyFont="1" applyFill="1" applyBorder="1" applyAlignment="1" applyProtection="1">
      <alignment vertical="center"/>
    </xf>
    <xf numFmtId="49" fontId="80" fillId="0" borderId="47" xfId="102" applyNumberFormat="1" applyFont="1" applyFill="1" applyBorder="1" applyAlignment="1" applyProtection="1">
      <alignment horizontal="left" vertical="center" wrapText="1" indent="4"/>
    </xf>
    <xf numFmtId="49" fontId="80" fillId="0" borderId="0" xfId="102" applyNumberFormat="1" applyFont="1" applyFill="1" applyBorder="1" applyAlignment="1" applyProtection="1">
      <alignment horizontal="left" vertical="center" wrapText="1" indent="4"/>
    </xf>
    <xf numFmtId="49" fontId="80" fillId="0" borderId="9" xfId="102" applyNumberFormat="1" applyFont="1" applyFill="1" applyBorder="1" applyAlignment="1">
      <alignment horizontal="left" vertical="center" indent="1"/>
    </xf>
    <xf numFmtId="0" fontId="12" fillId="0" borderId="0" xfId="98" applyFont="1" applyFill="1" applyProtection="1"/>
    <xf numFmtId="49" fontId="89" fillId="0" borderId="0" xfId="0" applyFont="1" applyFill="1" applyAlignment="1" applyProtection="1">
      <alignment horizontal="center" vertical="center" wrapText="1"/>
    </xf>
    <xf numFmtId="0" fontId="12" fillId="0" borderId="0" xfId="98" applyFont="1" applyFill="1" applyBorder="1" applyAlignment="1" applyProtection="1">
      <alignment horizontal="center" vertical="center"/>
    </xf>
    <xf numFmtId="49" fontId="12" fillId="0" borderId="0" xfId="98" applyNumberFormat="1" applyFont="1" applyFill="1" applyBorder="1" applyAlignment="1" applyProtection="1">
      <alignment horizontal="left" vertical="center" wrapText="1"/>
    </xf>
    <xf numFmtId="0" fontId="12" fillId="0" borderId="0" xfId="98" applyNumberFormat="1" applyFont="1" applyFill="1" applyBorder="1" applyAlignment="1" applyProtection="1">
      <alignment vertical="center" wrapText="1"/>
    </xf>
    <xf numFmtId="0" fontId="12" fillId="0" borderId="0" xfId="98" applyNumberFormat="1" applyFont="1" applyFill="1" applyBorder="1" applyAlignment="1" applyProtection="1">
      <alignment horizontal="left" vertical="center" wrapText="1"/>
    </xf>
    <xf numFmtId="0" fontId="79" fillId="0" borderId="0" xfId="98" applyFont="1" applyFill="1" applyProtection="1"/>
    <xf numFmtId="0" fontId="14" fillId="9" borderId="29" xfId="102" applyFont="1" applyFill="1" applyBorder="1" applyAlignment="1">
      <alignment horizontal="center" vertical="center" wrapText="1"/>
    </xf>
    <xf numFmtId="49" fontId="80" fillId="0" borderId="9" xfId="102" applyNumberFormat="1" applyFont="1" applyFill="1" applyBorder="1" applyAlignment="1">
      <alignment vertical="center" wrapText="1"/>
    </xf>
    <xf numFmtId="0" fontId="12" fillId="9" borderId="29" xfId="102" applyNumberFormat="1"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1"/>
    </xf>
    <xf numFmtId="0" fontId="12" fillId="11" borderId="29"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2" fillId="0" borderId="0" xfId="105" applyFont="1" applyBorder="1"/>
    <xf numFmtId="49" fontId="80" fillId="0" borderId="9" xfId="102" applyNumberFormat="1" applyFont="1" applyFill="1" applyBorder="1" applyAlignment="1" applyProtection="1">
      <alignment vertical="center" wrapText="1"/>
    </xf>
    <xf numFmtId="0" fontId="7" fillId="0" borderId="9" xfId="102" applyFill="1" applyBorder="1" applyAlignment="1" applyProtection="1"/>
    <xf numFmtId="49" fontId="80"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4" fillId="0" borderId="7" xfId="105" applyFont="1" applyBorder="1" applyAlignment="1">
      <alignment horizontal="center" vertical="center"/>
    </xf>
    <xf numFmtId="0" fontId="14" fillId="0" borderId="7" xfId="105" applyFont="1" applyFill="1" applyBorder="1" applyAlignment="1" applyProtection="1">
      <alignment vertical="center" wrapText="1"/>
    </xf>
    <xf numFmtId="0" fontId="12" fillId="0" borderId="7" xfId="105" applyFont="1" applyFill="1" applyBorder="1" applyAlignment="1" applyProtection="1">
      <alignment horizontal="center" vertical="center"/>
    </xf>
    <xf numFmtId="4" fontId="14" fillId="43" borderId="7" xfId="105" applyNumberFormat="1" applyFont="1" applyFill="1" applyBorder="1" applyAlignment="1">
      <alignment horizontal="right" vertical="center"/>
    </xf>
    <xf numFmtId="0" fontId="12" fillId="0" borderId="7" xfId="105" applyFont="1" applyBorder="1" applyAlignment="1">
      <alignment horizontal="center" vertical="center"/>
    </xf>
    <xf numFmtId="0" fontId="12" fillId="0" borderId="7" xfId="105" applyFont="1" applyFill="1" applyBorder="1" applyAlignment="1" applyProtection="1">
      <alignment horizontal="left" vertical="center" wrapText="1" indent="1"/>
    </xf>
    <xf numFmtId="4" fontId="12" fillId="2" borderId="7" xfId="105" applyNumberFormat="1" applyFont="1" applyFill="1" applyBorder="1" applyAlignment="1" applyProtection="1">
      <alignment horizontal="right" vertical="center"/>
      <protection locked="0"/>
    </xf>
    <xf numFmtId="0" fontId="14" fillId="0" borderId="7" xfId="105" applyFont="1" applyFill="1" applyBorder="1" applyAlignment="1" applyProtection="1">
      <alignment horizontal="center" vertical="center"/>
    </xf>
    <xf numFmtId="4" fontId="14" fillId="0" borderId="7" xfId="105" applyNumberFormat="1" applyFont="1" applyFill="1" applyBorder="1" applyAlignment="1" applyProtection="1">
      <alignment horizontal="right" vertical="center"/>
    </xf>
    <xf numFmtId="0" fontId="7" fillId="0" borderId="9" xfId="102" applyFill="1" applyBorder="1" applyAlignment="1" applyProtection="1">
      <alignment vertical="center" wrapText="1"/>
    </xf>
    <xf numFmtId="49" fontId="14" fillId="0" borderId="7" xfId="102" applyNumberFormat="1" applyFont="1" applyBorder="1" applyAlignment="1">
      <alignment horizontal="center" vertical="center"/>
    </xf>
    <xf numFmtId="0" fontId="14" fillId="0" borderId="7" xfId="102" applyFont="1" applyFill="1" applyBorder="1" applyAlignment="1" applyProtection="1">
      <alignment horizontal="left" vertical="center" wrapText="1"/>
    </xf>
    <xf numFmtId="0" fontId="14" fillId="0" borderId="7" xfId="102" applyFont="1" applyFill="1" applyBorder="1" applyAlignment="1" applyProtection="1">
      <alignment horizontal="center" vertical="center"/>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indent="1"/>
    </xf>
    <xf numFmtId="0" fontId="12" fillId="0" borderId="7" xfId="102" applyFont="1" applyFill="1" applyBorder="1" applyAlignment="1" applyProtection="1">
      <alignment horizontal="center" vertical="center"/>
    </xf>
    <xf numFmtId="0" fontId="12" fillId="0" borderId="7" xfId="102" applyFont="1" applyBorder="1" applyAlignment="1">
      <alignment horizontal="left" vertical="center" wrapText="1" indent="2"/>
    </xf>
    <xf numFmtId="4" fontId="12" fillId="2" borderId="7" xfId="102" applyNumberFormat="1" applyFont="1" applyFill="1" applyBorder="1" applyAlignment="1" applyProtection="1">
      <alignment horizontal="right" vertical="center"/>
      <protection locked="0"/>
    </xf>
    <xf numFmtId="0" fontId="66" fillId="0" borderId="7" xfId="97" applyFont="1" applyBorder="1" applyAlignment="1">
      <alignment horizontal="left" indent="1"/>
    </xf>
    <xf numFmtId="0" fontId="12"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7" fillId="0" borderId="9" xfId="102" applyFill="1" applyBorder="1" applyAlignment="1">
      <alignment vertical="center"/>
    </xf>
    <xf numFmtId="0" fontId="7" fillId="0" borderId="9" xfId="102" applyFill="1" applyBorder="1" applyAlignment="1"/>
    <xf numFmtId="49" fontId="15" fillId="0" borderId="0" xfId="105" applyNumberFormat="1" applyFont="1"/>
    <xf numFmtId="49" fontId="15"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2" fillId="0" borderId="7" xfId="105" applyFont="1" applyFill="1" applyBorder="1" applyAlignment="1" applyProtection="1"/>
    <xf numFmtId="49" fontId="12" fillId="0" borderId="7" xfId="105" applyNumberFormat="1" applyFont="1" applyBorder="1" applyAlignment="1">
      <alignment horizontal="center" vertical="center"/>
    </xf>
    <xf numFmtId="16" fontId="12" fillId="0" borderId="7" xfId="105" applyNumberFormat="1" applyFont="1" applyBorder="1" applyAlignment="1">
      <alignment horizontal="center" vertical="center"/>
    </xf>
    <xf numFmtId="0" fontId="12" fillId="0" borderId="7" xfId="105" applyFont="1" applyFill="1" applyBorder="1" applyAlignment="1" applyProtection="1">
      <alignment horizontal="left" vertical="center" wrapText="1" indent="2"/>
    </xf>
    <xf numFmtId="4" fontId="14" fillId="2" borderId="7" xfId="105" applyNumberFormat="1" applyFont="1" applyFill="1" applyBorder="1" applyAlignment="1" applyProtection="1">
      <alignment horizontal="right" vertical="center"/>
      <protection locked="0"/>
    </xf>
    <xf numFmtId="0" fontId="66" fillId="0" borderId="9" xfId="102" applyFont="1" applyFill="1" applyBorder="1" applyAlignment="1" applyProtection="1">
      <alignment vertical="center"/>
    </xf>
    <xf numFmtId="0" fontId="7" fillId="0" borderId="9" xfId="102" applyFill="1" applyBorder="1" applyAlignment="1" applyProtection="1">
      <alignment vertical="center"/>
    </xf>
    <xf numFmtId="0" fontId="66" fillId="0" borderId="7" xfId="102" applyFont="1" applyBorder="1" applyAlignment="1" applyProtection="1">
      <alignment horizontal="center"/>
      <protection hidden="1"/>
    </xf>
    <xf numFmtId="0" fontId="66" fillId="0" borderId="7" xfId="102" applyFont="1" applyFill="1" applyBorder="1" applyAlignment="1" applyProtection="1"/>
    <xf numFmtId="4" fontId="12" fillId="0" borderId="7" xfId="102" applyNumberFormat="1" applyFont="1" applyFill="1" applyBorder="1" applyAlignment="1" applyProtection="1">
      <alignment horizontal="center" vertical="center"/>
    </xf>
    <xf numFmtId="4" fontId="80" fillId="43" borderId="7" xfId="102" applyNumberFormat="1" applyFont="1" applyFill="1" applyBorder="1" applyAlignment="1">
      <alignment horizontal="right" vertical="center" wrapText="1"/>
    </xf>
    <xf numFmtId="4" fontId="12" fillId="2" borderId="7" xfId="104" applyNumberFormat="1" applyFont="1" applyFill="1" applyBorder="1" applyAlignment="1" applyProtection="1">
      <alignment horizontal="right" vertical="center" wrapText="1"/>
      <protection locked="0"/>
    </xf>
    <xf numFmtId="4" fontId="66" fillId="2" borderId="7" xfId="102" applyNumberFormat="1" applyFont="1" applyFill="1" applyBorder="1" applyAlignment="1" applyProtection="1">
      <alignment horizontal="right" vertical="center" wrapText="1"/>
      <protection locked="0"/>
    </xf>
    <xf numFmtId="4" fontId="66"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4" fillId="0" borderId="7" xfId="102" applyFont="1" applyBorder="1" applyAlignment="1">
      <alignment horizontal="center" vertical="center" wrapText="1"/>
    </xf>
    <xf numFmtId="0" fontId="12" fillId="0" borderId="7" xfId="102" applyFont="1" applyFill="1" applyBorder="1" applyAlignment="1" applyProtection="1">
      <alignment horizontal="left" vertical="center" wrapText="1"/>
    </xf>
    <xf numFmtId="4" fontId="66" fillId="7" borderId="7" xfId="102" applyNumberFormat="1" applyFont="1" applyFill="1" applyBorder="1" applyAlignment="1" applyProtection="1">
      <alignment horizontal="right"/>
    </xf>
    <xf numFmtId="49" fontId="12" fillId="11" borderId="7" xfId="102" applyNumberFormat="1" applyFont="1" applyFill="1" applyBorder="1" applyAlignment="1" applyProtection="1">
      <alignment horizontal="left" vertical="center" wrapText="1" indent="1"/>
      <protection locked="0"/>
    </xf>
    <xf numFmtId="49" fontId="66" fillId="0" borderId="0" xfId="102" applyNumberFormat="1" applyFont="1" applyAlignment="1">
      <alignment horizontal="left" vertical="center"/>
    </xf>
    <xf numFmtId="0" fontId="66" fillId="0" borderId="7" xfId="106" applyFont="1" applyBorder="1" applyAlignment="1">
      <alignment horizontal="center" vertical="center" wrapText="1"/>
    </xf>
    <xf numFmtId="0" fontId="66" fillId="0" borderId="9" xfId="106" applyFont="1" applyFill="1" applyBorder="1" applyAlignment="1">
      <alignment vertical="center" wrapText="1"/>
    </xf>
    <xf numFmtId="0" fontId="66" fillId="0" borderId="9" xfId="106" applyFont="1" applyFill="1" applyBorder="1" applyAlignment="1"/>
    <xf numFmtId="4" fontId="80" fillId="43" borderId="7" xfId="107" applyNumberFormat="1" applyFont="1" applyFill="1" applyBorder="1" applyAlignment="1">
      <alignment horizontal="right" vertical="center"/>
    </xf>
    <xf numFmtId="4" fontId="66" fillId="43" borderId="7" xfId="107" applyNumberFormat="1" applyFont="1" applyFill="1" applyBorder="1" applyAlignment="1">
      <alignment horizontal="right" vertical="center"/>
    </xf>
    <xf numFmtId="4" fontId="66" fillId="2" borderId="7" xfId="107" applyNumberFormat="1" applyFont="1" applyFill="1" applyBorder="1" applyAlignment="1" applyProtection="1">
      <alignment horizontal="right" vertical="center"/>
      <protection locked="0"/>
    </xf>
    <xf numFmtId="0" fontId="66" fillId="0" borderId="7" xfId="107" applyFont="1" applyFill="1" applyBorder="1" applyAlignment="1" applyProtection="1">
      <alignment horizontal="center" vertical="center"/>
    </xf>
    <xf numFmtId="0" fontId="80" fillId="0" borderId="7" xfId="107" applyFont="1" applyFill="1" applyBorder="1" applyAlignment="1" applyProtection="1">
      <alignment vertical="center" wrapText="1"/>
    </xf>
    <xf numFmtId="0" fontId="80" fillId="0" borderId="7" xfId="107" applyFont="1" applyFill="1" applyBorder="1" applyAlignment="1" applyProtection="1">
      <alignment horizontal="left" vertical="center" wrapText="1"/>
    </xf>
    <xf numFmtId="49" fontId="66" fillId="0" borderId="7" xfId="107" applyNumberFormat="1" applyFont="1" applyFill="1" applyBorder="1" applyAlignment="1" applyProtection="1">
      <alignment horizontal="center" vertical="center"/>
    </xf>
    <xf numFmtId="0" fontId="66" fillId="0" borderId="7" xfId="107" applyFont="1" applyFill="1" applyBorder="1" applyAlignment="1" applyProtection="1">
      <alignment horizontal="left" vertical="center" wrapText="1" indent="1"/>
    </xf>
    <xf numFmtId="0" fontId="66" fillId="0" borderId="7" xfId="107" applyFont="1" applyFill="1" applyBorder="1" applyAlignment="1" applyProtection="1">
      <alignment horizontal="left" vertical="center" wrapText="1" indent="2"/>
    </xf>
    <xf numFmtId="49" fontId="80" fillId="0" borderId="7" xfId="107" applyNumberFormat="1" applyFont="1" applyFill="1" applyBorder="1" applyAlignment="1" applyProtection="1">
      <alignment horizontal="center" vertical="center"/>
    </xf>
    <xf numFmtId="0" fontId="80" fillId="0" borderId="7" xfId="107" applyFont="1" applyFill="1" applyBorder="1" applyAlignment="1" applyProtection="1">
      <alignment horizontal="center" vertical="center"/>
    </xf>
    <xf numFmtId="0" fontId="80"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2" fillId="0" borderId="7" xfId="107" applyNumberFormat="1" applyFont="1" applyBorder="1" applyAlignment="1">
      <alignment horizontal="left" vertical="center" wrapText="1"/>
    </xf>
    <xf numFmtId="4" fontId="66" fillId="2" borderId="7" xfId="107" applyNumberFormat="1" applyFont="1" applyFill="1" applyBorder="1" applyAlignment="1" applyProtection="1">
      <alignment horizontal="right" vertical="center" wrapText="1"/>
      <protection locked="0"/>
    </xf>
    <xf numFmtId="4" fontId="16" fillId="2" borderId="7" xfId="107" applyNumberFormat="1" applyFont="1" applyFill="1" applyBorder="1" applyAlignment="1" applyProtection="1">
      <alignment horizontal="right" vertical="center" wrapText="1"/>
      <protection locked="0"/>
    </xf>
    <xf numFmtId="0" fontId="66" fillId="0" borderId="9" xfId="106" applyFont="1" applyFill="1" applyBorder="1" applyAlignment="1" applyProtection="1">
      <alignment vertical="center" wrapText="1"/>
    </xf>
    <xf numFmtId="0" fontId="7" fillId="0" borderId="9" xfId="106" applyFill="1" applyBorder="1" applyAlignment="1" applyProtection="1">
      <alignment wrapText="1"/>
    </xf>
    <xf numFmtId="4" fontId="7" fillId="2" borderId="7" xfId="106" applyNumberFormat="1" applyFill="1" applyBorder="1" applyAlignment="1" applyProtection="1">
      <alignment horizontal="right" vertical="center" wrapText="1"/>
      <protection locked="0"/>
    </xf>
    <xf numFmtId="49" fontId="15" fillId="0" borderId="0" xfId="97" applyNumberFormat="1" applyFont="1" applyAlignment="1">
      <alignment vertical="center"/>
    </xf>
    <xf numFmtId="0" fontId="66" fillId="0" borderId="0" xfId="106" applyFont="1" applyAlignment="1">
      <alignment horizontal="left" vertical="center" wrapText="1"/>
    </xf>
    <xf numFmtId="0" fontId="66" fillId="0" borderId="0" xfId="106" applyFont="1" applyAlignment="1">
      <alignment vertical="center"/>
    </xf>
    <xf numFmtId="0" fontId="12" fillId="0" borderId="0" xfId="107" applyFont="1" applyAlignment="1">
      <alignment vertical="center"/>
    </xf>
    <xf numFmtId="0" fontId="66" fillId="0" borderId="0" xfId="106" applyFont="1" applyAlignment="1">
      <alignment vertical="center" wrapText="1"/>
    </xf>
    <xf numFmtId="0" fontId="66" fillId="0" borderId="0" xfId="106" applyFont="1" applyAlignment="1">
      <alignment horizontal="center" vertical="center" wrapText="1"/>
    </xf>
    <xf numFmtId="0" fontId="80" fillId="0" borderId="9" xfId="106" applyFont="1" applyFill="1" applyBorder="1" applyAlignment="1">
      <alignment horizontal="left" vertical="center" indent="1"/>
    </xf>
    <xf numFmtId="0" fontId="66" fillId="0" borderId="9" xfId="106" applyFont="1" applyFill="1" applyBorder="1"/>
    <xf numFmtId="0" fontId="66" fillId="0" borderId="7" xfId="106" applyFont="1" applyBorder="1" applyAlignment="1">
      <alignment horizontal="left" vertical="center" wrapText="1"/>
    </xf>
    <xf numFmtId="0" fontId="68" fillId="7" borderId="29" xfId="98" applyNumberFormat="1" applyFont="1" applyFill="1" applyBorder="1" applyAlignment="1" applyProtection="1">
      <alignment horizontal="left" vertical="center" wrapText="1" indent="1"/>
    </xf>
    <xf numFmtId="4" fontId="12" fillId="7" borderId="7" xfId="102" applyNumberFormat="1" applyFont="1" applyFill="1" applyBorder="1" applyAlignment="1" applyProtection="1">
      <alignment horizontal="right" vertical="center"/>
    </xf>
    <xf numFmtId="0" fontId="70" fillId="0" borderId="0" xfId="97" applyFont="1" applyFill="1" applyAlignment="1" applyProtection="1">
      <alignment vertical="center"/>
    </xf>
    <xf numFmtId="0" fontId="87" fillId="0" borderId="0" xfId="97" applyFont="1" applyFill="1" applyAlignment="1" applyProtection="1">
      <alignment vertical="center"/>
    </xf>
    <xf numFmtId="49" fontId="15" fillId="48" borderId="0" xfId="99" applyFont="1" applyFill="1" applyAlignment="1" applyProtection="1">
      <alignment vertical="center" wrapText="1"/>
      <protection locked="0"/>
    </xf>
    <xf numFmtId="49" fontId="88" fillId="49" borderId="50" xfId="0" applyFont="1" applyFill="1" applyBorder="1" applyAlignment="1">
      <alignment horizontal="left" vertical="center" indent="1"/>
    </xf>
    <xf numFmtId="0" fontId="66" fillId="0" borderId="29" xfId="102" applyFont="1" applyBorder="1" applyAlignment="1">
      <alignment horizontal="center" vertical="center" wrapText="1"/>
    </xf>
    <xf numFmtId="0" fontId="12" fillId="9" borderId="29" xfId="102" applyFont="1" applyFill="1" applyBorder="1" applyAlignment="1">
      <alignment horizontal="center" vertical="center" wrapText="1"/>
    </xf>
    <xf numFmtId="49" fontId="12"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59" xfId="0" applyFont="1" applyFill="1" applyBorder="1" applyAlignment="1" applyProtection="1">
      <alignment horizontal="left" vertical="center" wrapText="1" indent="1"/>
    </xf>
    <xf numFmtId="49" fontId="88" fillId="49" borderId="59" xfId="0" applyFont="1" applyFill="1" applyBorder="1" applyAlignment="1" applyProtection="1">
      <alignment horizontal="left" vertical="center" wrapText="1"/>
    </xf>
    <xf numFmtId="49" fontId="88" fillId="49" borderId="58" xfId="0" applyFont="1" applyFill="1" applyBorder="1" applyAlignment="1" applyProtection="1">
      <alignment horizontal="left" vertical="center" wrapText="1"/>
    </xf>
    <xf numFmtId="0" fontId="12" fillId="45" borderId="0" xfId="102" applyFont="1" applyFill="1" applyBorder="1" applyAlignment="1" applyProtection="1">
      <alignment horizontal="left" vertical="center" wrapText="1"/>
    </xf>
    <xf numFmtId="0" fontId="66" fillId="45" borderId="0" xfId="102" applyFont="1" applyFill="1" applyBorder="1" applyAlignment="1">
      <alignment horizontal="center" vertical="center" wrapText="1"/>
    </xf>
    <xf numFmtId="4" fontId="12" fillId="45" borderId="0" xfId="102" applyNumberFormat="1" applyFont="1" applyFill="1" applyBorder="1" applyAlignment="1" applyProtection="1">
      <alignment horizontal="right" vertical="center"/>
    </xf>
    <xf numFmtId="49" fontId="93" fillId="45" borderId="5" xfId="102" applyNumberFormat="1" applyFont="1" applyFill="1" applyBorder="1" applyAlignment="1">
      <alignment horizontal="center" vertical="center" wrapText="1"/>
    </xf>
    <xf numFmtId="49" fontId="12" fillId="45" borderId="8" xfId="102" applyNumberFormat="1" applyFont="1" applyFill="1" applyBorder="1" applyAlignment="1" applyProtection="1">
      <alignment horizontal="left" vertical="center"/>
    </xf>
    <xf numFmtId="49" fontId="74" fillId="45" borderId="30" xfId="99" applyFont="1" applyFill="1" applyBorder="1" applyAlignment="1">
      <alignment horizontal="left" vertical="center" indent="1"/>
    </xf>
    <xf numFmtId="49" fontId="12" fillId="45" borderId="31" xfId="99" applyFont="1" applyFill="1" applyBorder="1" applyAlignment="1">
      <alignment horizontal="left" vertical="center" indent="1"/>
    </xf>
    <xf numFmtId="49" fontId="74" fillId="45" borderId="31" xfId="99" applyFont="1" applyFill="1" applyBorder="1" applyAlignment="1">
      <alignment horizontal="left" vertical="center" indent="1"/>
    </xf>
    <xf numFmtId="49" fontId="74"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6" fillId="0" borderId="29" xfId="97" applyNumberFormat="1" applyFont="1" applyFill="1" applyBorder="1" applyAlignment="1" applyProtection="1">
      <alignment horizontal="left" vertical="center"/>
    </xf>
    <xf numFmtId="49" fontId="44"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2" fillId="7" borderId="7" xfId="105" applyFont="1" applyFill="1" applyBorder="1" applyAlignment="1" applyProtection="1">
      <alignment horizontal="left" vertical="center" wrapText="1" indent="1"/>
    </xf>
    <xf numFmtId="49" fontId="15" fillId="11" borderId="29" xfId="99" applyFont="1" applyFill="1" applyBorder="1" applyAlignment="1" applyProtection="1">
      <alignment horizontal="left" vertical="center" wrapText="1" indent="1"/>
      <protection locked="0"/>
    </xf>
    <xf numFmtId="0" fontId="15" fillId="49" borderId="0" xfId="97" applyFont="1" applyFill="1" applyAlignment="1" applyProtection="1">
      <alignment vertical="center"/>
    </xf>
    <xf numFmtId="0" fontId="12" fillId="2" borderId="29" xfId="49" applyNumberFormat="1" applyFill="1" applyBorder="1" applyAlignment="1" applyProtection="1">
      <alignment horizontal="left" vertical="center" indent="1"/>
      <protection locked="0"/>
    </xf>
    <xf numFmtId="169" fontId="66" fillId="2" borderId="29" xfId="97" applyNumberFormat="1" applyFont="1" applyFill="1" applyBorder="1" applyAlignment="1" applyProtection="1">
      <alignment horizontal="right" vertical="center"/>
      <protection locked="0"/>
    </xf>
    <xf numFmtId="169" fontId="74" fillId="45" borderId="31" xfId="99" applyNumberFormat="1" applyFont="1" applyFill="1" applyBorder="1" applyAlignment="1">
      <alignment horizontal="left" vertical="center" indent="1"/>
    </xf>
    <xf numFmtId="169" fontId="16" fillId="2" borderId="29" xfId="104" applyNumberFormat="1" applyFont="1" applyFill="1" applyBorder="1" applyAlignment="1" applyProtection="1">
      <alignment horizontal="right" vertical="center"/>
      <protection locked="0"/>
    </xf>
    <xf numFmtId="169" fontId="66" fillId="0" borderId="29" xfId="97" applyNumberFormat="1" applyFont="1" applyFill="1" applyBorder="1" applyAlignment="1" applyProtection="1">
      <alignment horizontal="right" vertical="center"/>
    </xf>
    <xf numFmtId="169" fontId="12" fillId="2" borderId="29" xfId="102" applyNumberFormat="1" applyFont="1" applyFill="1" applyBorder="1" applyAlignment="1" applyProtection="1">
      <alignment horizontal="right" vertical="center"/>
      <protection locked="0"/>
    </xf>
    <xf numFmtId="169" fontId="16" fillId="7" borderId="29" xfId="104" applyNumberFormat="1" applyFont="1" applyFill="1" applyBorder="1" applyAlignment="1" applyProtection="1">
      <alignment horizontal="right" vertical="center"/>
    </xf>
    <xf numFmtId="169" fontId="16" fillId="0" borderId="29" xfId="104" applyNumberFormat="1" applyFont="1" applyFill="1" applyBorder="1" applyAlignment="1" applyProtection="1">
      <alignment horizontal="right" vertical="center"/>
    </xf>
    <xf numFmtId="169" fontId="12" fillId="2" borderId="29" xfId="104" applyNumberFormat="1" applyFont="1" applyFill="1" applyBorder="1" applyAlignment="1" applyProtection="1">
      <alignment horizontal="right" vertical="center"/>
      <protection locked="0"/>
    </xf>
    <xf numFmtId="169" fontId="12" fillId="0" borderId="29" xfId="104" applyNumberFormat="1" applyFont="1" applyFill="1" applyBorder="1" applyAlignment="1" applyProtection="1">
      <alignment horizontal="right" vertical="center"/>
    </xf>
    <xf numFmtId="172" fontId="16" fillId="7" borderId="29" xfId="104" applyNumberFormat="1" applyFont="1" applyFill="1" applyBorder="1" applyAlignment="1" applyProtection="1">
      <alignment horizontal="right" vertical="center"/>
    </xf>
    <xf numFmtId="172" fontId="74" fillId="45" borderId="31" xfId="99" applyNumberFormat="1" applyFont="1" applyFill="1" applyBorder="1" applyAlignment="1">
      <alignment horizontal="left" vertical="center" indent="1"/>
    </xf>
    <xf numFmtId="172" fontId="16" fillId="0" borderId="29" xfId="104" applyNumberFormat="1" applyFont="1" applyFill="1" applyBorder="1" applyAlignment="1" applyProtection="1">
      <alignment horizontal="right" vertical="center"/>
    </xf>
    <xf numFmtId="49" fontId="12" fillId="2" borderId="29" xfId="49" applyNumberFormat="1" applyFill="1" applyBorder="1" applyAlignment="1" applyProtection="1">
      <alignment horizontal="left" vertical="center" wrapText="1" indent="1"/>
      <protection locked="0"/>
    </xf>
    <xf numFmtId="49" fontId="66" fillId="2" borderId="29" xfId="97" applyNumberFormat="1" applyFont="1" applyFill="1" applyBorder="1" applyAlignment="1" applyProtection="1">
      <alignment horizontal="left" vertical="center" wrapText="1"/>
      <protection locked="0"/>
    </xf>
    <xf numFmtId="49" fontId="12" fillId="2" borderId="29" xfId="102" applyNumberFormat="1" applyFont="1" applyFill="1" applyBorder="1" applyAlignment="1" applyProtection="1">
      <alignment horizontal="left" vertical="center" wrapText="1"/>
      <protection locked="0"/>
    </xf>
    <xf numFmtId="49" fontId="80" fillId="0" borderId="9" xfId="106" applyNumberFormat="1" applyFont="1" applyFill="1" applyBorder="1" applyAlignment="1" applyProtection="1">
      <alignment horizontal="left" vertical="center" wrapText="1" indent="1"/>
    </xf>
    <xf numFmtId="0" fontId="14" fillId="7" borderId="30" xfId="106" applyNumberFormat="1" applyFont="1" applyFill="1" applyBorder="1" applyAlignment="1">
      <alignment horizontal="left" vertical="center" indent="1"/>
    </xf>
    <xf numFmtId="0" fontId="14" fillId="7" borderId="31" xfId="106" applyNumberFormat="1" applyFont="1" applyFill="1" applyBorder="1" applyAlignment="1">
      <alignment vertical="center" wrapText="1"/>
    </xf>
    <xf numFmtId="49" fontId="14" fillId="7" borderId="31" xfId="106" applyNumberFormat="1" applyFont="1" applyFill="1" applyBorder="1" applyAlignment="1">
      <alignment vertical="center" wrapText="1"/>
    </xf>
    <xf numFmtId="0" fontId="12" fillId="45" borderId="30" xfId="106" applyFont="1" applyFill="1" applyBorder="1" applyAlignment="1">
      <alignment horizontal="left" vertical="center" wrapText="1"/>
    </xf>
    <xf numFmtId="0" fontId="12" fillId="45" borderId="31" xfId="49" applyFont="1" applyFill="1" applyBorder="1" applyAlignment="1">
      <alignment horizontal="center" vertical="center"/>
    </xf>
    <xf numFmtId="0" fontId="12" fillId="45" borderId="31" xfId="106" applyFont="1" applyFill="1" applyBorder="1" applyAlignment="1">
      <alignment horizontal="left" vertical="center" indent="1"/>
    </xf>
    <xf numFmtId="0" fontId="80" fillId="0" borderId="0" xfId="106" applyFont="1" applyAlignment="1">
      <alignment vertical="center"/>
    </xf>
    <xf numFmtId="0" fontId="14" fillId="0" borderId="29" xfId="106" applyFont="1" applyBorder="1" applyAlignment="1">
      <alignment horizontal="left" vertical="center" wrapText="1"/>
    </xf>
    <xf numFmtId="0" fontId="14" fillId="0" borderId="29" xfId="49" applyFont="1" applyBorder="1" applyAlignment="1">
      <alignment horizontal="center" vertical="center" wrapText="1"/>
    </xf>
    <xf numFmtId="4" fontId="80" fillId="2" borderId="29" xfId="106" applyNumberFormat="1" applyFont="1" applyFill="1" applyBorder="1" applyAlignment="1" applyProtection="1">
      <alignment horizontal="right" vertical="center"/>
      <protection locked="0"/>
    </xf>
    <xf numFmtId="4" fontId="14" fillId="43" borderId="29" xfId="106" applyNumberFormat="1" applyFont="1" applyFill="1" applyBorder="1" applyAlignment="1">
      <alignment vertical="center"/>
    </xf>
    <xf numFmtId="0" fontId="12" fillId="0" borderId="29" xfId="106" applyFont="1" applyBorder="1" applyAlignment="1">
      <alignment horizontal="left" vertical="center" wrapText="1"/>
    </xf>
    <xf numFmtId="0" fontId="12" fillId="0" borderId="29" xfId="49" applyFont="1" applyBorder="1" applyAlignment="1">
      <alignment horizontal="center" vertical="center" wrapText="1"/>
    </xf>
    <xf numFmtId="4" fontId="12" fillId="7" borderId="7" xfId="0" applyNumberFormat="1" applyFont="1" applyFill="1" applyBorder="1" applyAlignment="1">
      <alignment horizontal="right" vertical="center" wrapText="1"/>
    </xf>
    <xf numFmtId="4" fontId="12" fillId="43" borderId="29" xfId="106" applyNumberFormat="1" applyFont="1" applyFill="1" applyBorder="1" applyAlignment="1">
      <alignment vertical="center"/>
    </xf>
    <xf numFmtId="4" fontId="66" fillId="2" borderId="29" xfId="106" applyNumberFormat="1" applyFont="1" applyFill="1" applyBorder="1" applyAlignment="1" applyProtection="1">
      <alignment horizontal="right" vertical="center"/>
      <protection locked="0"/>
    </xf>
    <xf numFmtId="4" fontId="12" fillId="2" borderId="29" xfId="106" applyNumberFormat="1" applyFont="1" applyFill="1" applyBorder="1" applyAlignment="1" applyProtection="1">
      <alignment vertical="center"/>
      <protection locked="0"/>
    </xf>
    <xf numFmtId="0" fontId="14" fillId="0" borderId="29" xfId="106" applyFont="1" applyFill="1" applyBorder="1" applyAlignment="1" applyProtection="1">
      <alignment horizontal="left" vertical="center" wrapText="1"/>
    </xf>
    <xf numFmtId="0" fontId="12" fillId="0" borderId="31" xfId="49" applyFont="1" applyFill="1" applyBorder="1" applyAlignment="1" applyProtection="1">
      <alignment horizontal="center" vertical="center"/>
    </xf>
    <xf numFmtId="0" fontId="12" fillId="0" borderId="31" xfId="106" applyFont="1" applyFill="1" applyBorder="1" applyAlignment="1" applyProtection="1">
      <alignment horizontal="left" vertical="center" indent="1"/>
    </xf>
    <xf numFmtId="0" fontId="12" fillId="0" borderId="29" xfId="106" applyFont="1" applyBorder="1" applyAlignment="1">
      <alignment horizontal="left" vertical="center" wrapText="1" indent="1"/>
    </xf>
    <xf numFmtId="4" fontId="66" fillId="2" borderId="7" xfId="106" applyNumberFormat="1" applyFont="1" applyFill="1" applyBorder="1" applyAlignment="1" applyProtection="1">
      <alignment horizontal="right" vertical="center"/>
      <protection locked="0"/>
    </xf>
    <xf numFmtId="0" fontId="14" fillId="0" borderId="7" xfId="106" applyFont="1" applyBorder="1" applyAlignment="1">
      <alignment horizontal="left" vertical="center" wrapText="1"/>
    </xf>
    <xf numFmtId="0" fontId="14" fillId="0" borderId="7" xfId="49" applyFont="1" applyBorder="1" applyAlignment="1">
      <alignment horizontal="center" vertical="center" wrapText="1"/>
    </xf>
    <xf numFmtId="4" fontId="14" fillId="2" borderId="7" xfId="106" applyNumberFormat="1" applyFont="1" applyFill="1" applyBorder="1" applyAlignment="1" applyProtection="1">
      <alignment vertical="center"/>
      <protection locked="0"/>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6" fillId="0" borderId="29" xfId="102" applyFont="1" applyBorder="1" applyAlignment="1">
      <alignment horizontal="center" vertical="center" wrapText="1"/>
    </xf>
    <xf numFmtId="0" fontId="93" fillId="45" borderId="31" xfId="99" applyNumberFormat="1" applyFont="1" applyFill="1" applyBorder="1" applyAlignment="1">
      <alignment horizontal="left" vertical="center" indent="1"/>
    </xf>
    <xf numFmtId="4" fontId="94" fillId="51" borderId="6" xfId="0" applyNumberFormat="1" applyFont="1" applyFill="1" applyBorder="1" applyAlignment="1">
      <alignment horizontal="right" vertical="center"/>
    </xf>
    <xf numFmtId="0" fontId="12" fillId="2" borderId="29" xfId="49" applyNumberFormat="1" applyFill="1" applyBorder="1" applyAlignment="1" applyProtection="1">
      <alignment horizontal="left" vertical="center" wrapText="1" indent="1"/>
      <protection locked="0"/>
    </xf>
    <xf numFmtId="49" fontId="88" fillId="49" borderId="50" xfId="0" applyFont="1" applyFill="1" applyBorder="1" applyAlignment="1">
      <alignment horizontal="left" vertical="center"/>
    </xf>
    <xf numFmtId="169" fontId="12" fillId="7" borderId="29" xfId="102" applyNumberFormat="1" applyFont="1" applyFill="1" applyBorder="1" applyAlignment="1" applyProtection="1">
      <alignment horizontal="right" vertical="center"/>
    </xf>
    <xf numFmtId="0" fontId="14" fillId="0" borderId="9" xfId="99" quotePrefix="1" applyNumberFormat="1" applyFont="1" applyFill="1" applyBorder="1" applyAlignment="1" applyProtection="1">
      <alignment horizontal="left" vertical="center" indent="1"/>
    </xf>
    <xf numFmtId="0" fontId="80" fillId="0" borderId="9" xfId="102" quotePrefix="1" applyFont="1" applyFill="1" applyBorder="1" applyAlignment="1">
      <alignment horizontal="left" vertical="center" indent="1"/>
    </xf>
    <xf numFmtId="49" fontId="80" fillId="0" borderId="9" xfId="102" quotePrefix="1" applyNumberFormat="1" applyFont="1" applyFill="1" applyBorder="1" applyAlignment="1">
      <alignment horizontal="left" vertical="center" indent="1"/>
    </xf>
    <xf numFmtId="49" fontId="80" fillId="0" borderId="9" xfId="102" quotePrefix="1" applyNumberFormat="1" applyFont="1" applyFill="1" applyBorder="1" applyAlignment="1" applyProtection="1">
      <alignment horizontal="left" vertical="center" indent="1"/>
    </xf>
    <xf numFmtId="49" fontId="80" fillId="0" borderId="9" xfId="106" quotePrefix="1" applyNumberFormat="1" applyFont="1" applyFill="1" applyBorder="1" applyAlignment="1" applyProtection="1">
      <alignment horizontal="left" vertical="center" indent="1"/>
    </xf>
    <xf numFmtId="0" fontId="26" fillId="0" borderId="0" xfId="110" applyFont="1"/>
    <xf numFmtId="0" fontId="26" fillId="0" borderId="0" xfId="110" applyFont="1" applyFill="1"/>
    <xf numFmtId="0" fontId="27" fillId="0" borderId="9" xfId="110" applyFont="1" applyFill="1" applyBorder="1" applyAlignment="1">
      <alignment horizontal="left" vertical="center" indent="1"/>
    </xf>
    <xf numFmtId="0" fontId="26" fillId="0" borderId="9" xfId="110" applyFont="1" applyFill="1" applyBorder="1"/>
    <xf numFmtId="0" fontId="26" fillId="0" borderId="0" xfId="110" applyFont="1" applyFill="1" applyAlignment="1">
      <alignment vertical="center"/>
    </xf>
    <xf numFmtId="49" fontId="15" fillId="0" borderId="0" xfId="105" applyNumberFormat="1" applyFont="1" applyAlignment="1">
      <alignment horizontal="center"/>
    </xf>
    <xf numFmtId="49" fontId="12" fillId="0" borderId="7" xfId="107" applyNumberFormat="1" applyFont="1" applyBorder="1" applyAlignment="1">
      <alignment horizontal="center" vertical="center" wrapText="1"/>
    </xf>
    <xf numFmtId="49" fontId="66" fillId="0" borderId="7" xfId="102" applyNumberFormat="1" applyFont="1" applyBorder="1" applyAlignment="1">
      <alignment horizontal="center" vertical="center"/>
    </xf>
    <xf numFmtId="0" fontId="66" fillId="0" borderId="32" xfId="102" applyFont="1" applyBorder="1" applyAlignment="1">
      <alignment vertical="center"/>
    </xf>
    <xf numFmtId="0" fontId="66" fillId="0" borderId="32" xfId="102" applyFont="1" applyBorder="1" applyAlignment="1">
      <alignment vertical="center" wrapText="1"/>
    </xf>
    <xf numFmtId="0" fontId="12" fillId="0" borderId="29" xfId="97" applyFont="1" applyBorder="1" applyAlignment="1">
      <alignment vertical="center" wrapText="1"/>
    </xf>
    <xf numFmtId="0" fontId="12" fillId="0" borderId="32" xfId="102" applyFont="1" applyBorder="1" applyAlignment="1">
      <alignment horizontal="left" vertical="center" wrapText="1" indent="1"/>
    </xf>
    <xf numFmtId="0" fontId="12" fillId="0" borderId="29" xfId="97" applyFont="1" applyBorder="1" applyAlignment="1">
      <alignment horizontal="left" vertical="center" wrapText="1" indent="2"/>
    </xf>
    <xf numFmtId="0" fontId="66" fillId="0" borderId="29" xfId="102" applyFont="1" applyBorder="1" applyAlignment="1">
      <alignment horizontal="left" vertical="center" wrapText="1" indent="3"/>
    </xf>
    <xf numFmtId="0" fontId="12" fillId="0" borderId="31" xfId="97" applyFont="1" applyBorder="1" applyAlignment="1">
      <alignment horizontal="left" vertical="center" wrapText="1" indent="1"/>
    </xf>
    <xf numFmtId="49" fontId="66" fillId="0" borderId="7" xfId="111" applyNumberFormat="1" applyFont="1" applyBorder="1" applyAlignment="1">
      <alignment horizontal="center" vertical="center"/>
    </xf>
    <xf numFmtId="0" fontId="66" fillId="0" borderId="32" xfId="111" applyFont="1" applyBorder="1" applyAlignment="1">
      <alignment vertical="center"/>
    </xf>
    <xf numFmtId="0" fontId="12" fillId="0" borderId="64" xfId="97" applyFont="1" applyBorder="1" applyAlignment="1">
      <alignment vertical="center" wrapText="1"/>
    </xf>
    <xf numFmtId="0" fontId="12" fillId="0" borderId="64" xfId="97" applyFont="1" applyBorder="1" applyAlignment="1">
      <alignment horizontal="left" vertical="center" wrapText="1" indent="1"/>
    </xf>
    <xf numFmtId="0" fontId="12" fillId="0" borderId="31" xfId="97" applyFont="1" applyBorder="1" applyAlignment="1">
      <alignment vertical="center" wrapText="1"/>
    </xf>
    <xf numFmtId="0" fontId="66" fillId="0" borderId="29" xfId="111" applyFont="1" applyBorder="1" applyAlignment="1">
      <alignment horizontal="left" vertical="center"/>
    </xf>
    <xf numFmtId="0" fontId="66" fillId="0" borderId="29" xfId="111" applyFont="1" applyBorder="1" applyAlignment="1">
      <alignment horizontal="left" vertical="center" wrapText="1"/>
    </xf>
    <xf numFmtId="0" fontId="66" fillId="0" borderId="29" xfId="111" applyFont="1" applyBorder="1" applyAlignment="1">
      <alignment horizontal="left" vertical="center" wrapText="1" indent="2"/>
    </xf>
    <xf numFmtId="0" fontId="66" fillId="0" borderId="29" xfId="111" applyFont="1" applyBorder="1" applyAlignment="1">
      <alignment horizontal="left" vertical="center" wrapText="1" indent="1"/>
    </xf>
    <xf numFmtId="0" fontId="12" fillId="0" borderId="30" xfId="97" applyFont="1" applyBorder="1" applyAlignment="1">
      <alignment horizontal="left" vertical="center" wrapText="1"/>
    </xf>
    <xf numFmtId="0" fontId="66" fillId="0" borderId="7" xfId="111" applyFont="1" applyBorder="1" applyAlignment="1">
      <alignment vertical="center"/>
    </xf>
    <xf numFmtId="0" fontId="66" fillId="0" borderId="7" xfId="111" applyFont="1" applyBorder="1" applyAlignment="1">
      <alignment vertical="center" wrapText="1"/>
    </xf>
    <xf numFmtId="0" fontId="12" fillId="0" borderId="7" xfId="97" applyFont="1" applyBorder="1" applyAlignment="1">
      <alignment vertical="center" wrapText="1"/>
    </xf>
    <xf numFmtId="0" fontId="12" fillId="0" borderId="7" xfId="97" applyFont="1" applyBorder="1" applyAlignment="1">
      <alignment horizontal="left" vertical="center" wrapText="1" indent="1"/>
    </xf>
    <xf numFmtId="0" fontId="66" fillId="0" borderId="7" xfId="111" applyFont="1" applyBorder="1" applyAlignment="1">
      <alignment horizontal="left" vertical="center" indent="1"/>
    </xf>
    <xf numFmtId="0" fontId="66" fillId="0" borderId="7" xfId="111" applyFont="1" applyBorder="1" applyAlignment="1">
      <alignment horizontal="left" vertical="center" indent="2"/>
    </xf>
    <xf numFmtId="0" fontId="66" fillId="0" borderId="7" xfId="111" applyFont="1" applyBorder="1" applyAlignment="1">
      <alignment horizontal="left" vertical="center" wrapText="1" indent="1"/>
    </xf>
    <xf numFmtId="0" fontId="14" fillId="0" borderId="7" xfId="105" applyFont="1" applyBorder="1" applyAlignment="1">
      <alignment vertical="center" wrapText="1"/>
    </xf>
    <xf numFmtId="0" fontId="66" fillId="0" borderId="0" xfId="112" applyFont="1" applyAlignment="1">
      <alignment vertical="center"/>
    </xf>
    <xf numFmtId="0" fontId="66" fillId="0" borderId="0" xfId="112" applyFont="1" applyAlignment="1">
      <alignment vertical="center" wrapText="1"/>
    </xf>
    <xf numFmtId="0" fontId="66" fillId="0" borderId="0" xfId="112" applyFont="1" applyAlignment="1">
      <alignment horizontal="center" vertical="center" wrapText="1"/>
    </xf>
    <xf numFmtId="0" fontId="12" fillId="0" borderId="7" xfId="105" applyFont="1" applyBorder="1" applyAlignment="1">
      <alignment vertical="center" wrapText="1"/>
    </xf>
    <xf numFmtId="4" fontId="12" fillId="43" borderId="7" xfId="105" applyNumberFormat="1" applyFont="1" applyFill="1" applyBorder="1" applyAlignment="1">
      <alignment horizontal="right" vertical="center"/>
    </xf>
    <xf numFmtId="0" fontId="12" fillId="0" borderId="7" xfId="105" applyFont="1" applyBorder="1" applyAlignment="1">
      <alignment horizontal="left" vertical="center" wrapText="1" indent="2"/>
    </xf>
    <xf numFmtId="0" fontId="66" fillId="0" borderId="0" xfId="114" applyFont="1" applyAlignment="1">
      <alignment vertical="center"/>
    </xf>
    <xf numFmtId="0" fontId="66" fillId="0" borderId="0" xfId="114" applyFont="1" applyAlignment="1">
      <alignment vertical="center" wrapText="1"/>
    </xf>
    <xf numFmtId="0" fontId="66" fillId="0" borderId="0" xfId="114" applyFont="1" applyAlignment="1">
      <alignment horizontal="center" vertical="center" wrapText="1"/>
    </xf>
    <xf numFmtId="0" fontId="12" fillId="0" borderId="7" xfId="105" applyFont="1" applyBorder="1" applyAlignment="1">
      <alignment horizontal="left" vertical="center" wrapText="1" indent="1"/>
    </xf>
    <xf numFmtId="0" fontId="12" fillId="0" borderId="0" xfId="107" applyFont="1" applyFill="1" applyBorder="1" applyAlignment="1" applyProtection="1">
      <alignment vertical="center"/>
    </xf>
    <xf numFmtId="49" fontId="80" fillId="0" borderId="0" xfId="112" quotePrefix="1" applyNumberFormat="1" applyFont="1" applyFill="1" applyBorder="1" applyAlignment="1" applyProtection="1">
      <alignment horizontal="left" vertical="center" wrapText="1" indent="4"/>
    </xf>
    <xf numFmtId="49" fontId="80" fillId="0" borderId="0" xfId="112" applyNumberFormat="1" applyFont="1" applyFill="1" applyBorder="1" applyAlignment="1" applyProtection="1">
      <alignment horizontal="left" vertical="center" wrapText="1" indent="4"/>
    </xf>
    <xf numFmtId="49" fontId="80" fillId="0" borderId="9" xfId="112" applyNumberFormat="1" applyFont="1" applyFill="1" applyBorder="1" applyAlignment="1" applyProtection="1">
      <alignment horizontal="left" vertical="center" wrapText="1" indent="4"/>
    </xf>
    <xf numFmtId="49" fontId="80" fillId="0" borderId="9" xfId="112" quotePrefix="1" applyNumberFormat="1" applyFont="1" applyFill="1" applyBorder="1" applyAlignment="1" applyProtection="1">
      <alignment horizontal="left" vertical="center" indent="1"/>
    </xf>
    <xf numFmtId="49" fontId="12" fillId="9" borderId="7" xfId="112" applyNumberFormat="1" applyFont="1" applyFill="1" applyBorder="1" applyAlignment="1">
      <alignment horizontal="center" vertical="center" wrapText="1"/>
    </xf>
    <xf numFmtId="0" fontId="12" fillId="0" borderId="7" xfId="114" applyFont="1" applyBorder="1" applyAlignment="1">
      <alignment horizontal="left" vertical="center" wrapText="1"/>
    </xf>
    <xf numFmtId="0" fontId="12" fillId="0" borderId="7" xfId="114" applyFont="1" applyBorder="1" applyAlignment="1">
      <alignment horizontal="center" vertical="center" wrapText="1"/>
    </xf>
    <xf numFmtId="0" fontId="12" fillId="11" borderId="7" xfId="114" applyFont="1" applyFill="1" applyBorder="1" applyAlignment="1" applyProtection="1">
      <alignment horizontal="left" vertical="center" wrapText="1" indent="1"/>
      <protection locked="0"/>
    </xf>
    <xf numFmtId="0" fontId="66" fillId="0" borderId="7" xfId="112" applyFont="1" applyBorder="1" applyAlignment="1" applyProtection="1">
      <alignment horizontal="center" vertical="center" wrapText="1"/>
      <protection locked="0"/>
    </xf>
    <xf numFmtId="0" fontId="12" fillId="9" borderId="7" xfId="112" applyNumberFormat="1" applyFont="1" applyFill="1" applyBorder="1" applyAlignment="1">
      <alignment horizontal="center" vertical="center" wrapText="1"/>
    </xf>
    <xf numFmtId="169" fontId="66" fillId="2" borderId="29" xfId="102" applyNumberFormat="1" applyFont="1" applyFill="1" applyBorder="1" applyAlignment="1" applyProtection="1">
      <alignment horizontal="right" vertical="center"/>
      <protection locked="0"/>
    </xf>
    <xf numFmtId="169" fontId="12" fillId="7" borderId="29" xfId="102" applyNumberFormat="1" applyFont="1" applyFill="1" applyBorder="1" applyAlignment="1">
      <alignment horizontal="right" vertical="center"/>
    </xf>
    <xf numFmtId="169" fontId="12" fillId="43" borderId="29" xfId="102" applyNumberFormat="1" applyFont="1" applyFill="1" applyBorder="1" applyAlignment="1">
      <alignment horizontal="right" vertical="center"/>
    </xf>
    <xf numFmtId="169" fontId="66" fillId="43" borderId="29" xfId="102" applyNumberFormat="1" applyFont="1" applyFill="1" applyBorder="1" applyAlignment="1">
      <alignment horizontal="right" vertical="center"/>
    </xf>
    <xf numFmtId="169" fontId="12" fillId="0" borderId="0" xfId="0" applyNumberFormat="1" applyFont="1" applyFill="1" applyBorder="1" applyAlignment="1" applyProtection="1">
      <alignment vertical="top"/>
    </xf>
    <xf numFmtId="169" fontId="18"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6" fillId="7" borderId="29" xfId="102" applyNumberFormat="1" applyFont="1" applyFill="1" applyBorder="1" applyAlignment="1" applyProtection="1">
      <alignment horizontal="right" vertical="center"/>
    </xf>
    <xf numFmtId="49" fontId="66" fillId="2" borderId="29" xfId="114" applyNumberFormat="1" applyFont="1" applyFill="1" applyBorder="1" applyAlignment="1" applyProtection="1">
      <alignment horizontal="left" vertical="center" wrapText="1"/>
      <protection locked="0"/>
    </xf>
    <xf numFmtId="49" fontId="12" fillId="2" borderId="29" xfId="114" applyNumberFormat="1" applyFont="1" applyFill="1" applyBorder="1" applyAlignment="1" applyProtection="1">
      <alignment horizontal="left" vertical="center" wrapText="1"/>
      <protection locked="0"/>
    </xf>
    <xf numFmtId="49" fontId="12" fillId="0" borderId="0" xfId="0" applyFont="1" applyBorder="1">
      <alignment vertical="top"/>
    </xf>
    <xf numFmtId="0" fontId="66" fillId="0" borderId="7" xfId="112" applyFont="1" applyFill="1" applyBorder="1" applyAlignment="1" applyProtection="1">
      <alignment horizontal="center" vertical="center" wrapText="1"/>
    </xf>
    <xf numFmtId="49" fontId="80" fillId="0" borderId="9" xfId="114" applyNumberFormat="1" applyFont="1" applyFill="1" applyBorder="1" applyAlignment="1" applyProtection="1">
      <alignment horizontal="left" vertical="center" wrapText="1" indent="4"/>
    </xf>
    <xf numFmtId="49" fontId="80" fillId="0" borderId="9" xfId="114" quotePrefix="1" applyNumberFormat="1" applyFont="1" applyFill="1" applyBorder="1" applyAlignment="1" applyProtection="1">
      <alignment horizontal="left" vertical="center" indent="1"/>
    </xf>
    <xf numFmtId="49" fontId="80" fillId="0" borderId="0" xfId="114" quotePrefix="1" applyNumberFormat="1" applyFont="1" applyFill="1" applyBorder="1" applyAlignment="1" applyProtection="1">
      <alignment horizontal="left" vertical="center" wrapText="1" indent="4"/>
    </xf>
    <xf numFmtId="49" fontId="80" fillId="0" borderId="0" xfId="114" applyNumberFormat="1" applyFont="1" applyFill="1" applyBorder="1" applyAlignment="1" applyProtection="1">
      <alignment horizontal="left" vertical="center" wrapText="1" indent="4"/>
    </xf>
    <xf numFmtId="49" fontId="12" fillId="9" borderId="7" xfId="114" applyNumberFormat="1" applyFont="1" applyFill="1" applyBorder="1" applyAlignment="1">
      <alignment horizontal="center" vertical="center" wrapText="1"/>
    </xf>
    <xf numFmtId="0" fontId="66" fillId="0" borderId="0" xfId="102" applyFont="1" applyAlignment="1">
      <alignment horizontal="left" vertical="center"/>
    </xf>
    <xf numFmtId="4" fontId="66" fillId="7" borderId="7" xfId="114" applyNumberFormat="1" applyFont="1" applyFill="1" applyBorder="1" applyAlignment="1" applyProtection="1">
      <alignment horizontal="right" vertical="center" wrapText="1"/>
    </xf>
    <xf numFmtId="0" fontId="4" fillId="0" borderId="0" xfId="114"/>
    <xf numFmtId="0" fontId="90" fillId="51" borderId="6" xfId="114" applyFont="1" applyFill="1" applyBorder="1" applyAlignment="1">
      <alignment horizontal="left" vertical="center"/>
    </xf>
    <xf numFmtId="49" fontId="12" fillId="0" borderId="7" xfId="114" applyNumberFormat="1" applyFont="1" applyBorder="1" applyAlignment="1">
      <alignment horizontal="center" vertical="center"/>
    </xf>
    <xf numFmtId="0" fontId="12" fillId="0" borderId="7" xfId="114" applyFont="1" applyBorder="1" applyAlignment="1">
      <alignment horizontal="center" vertical="center"/>
    </xf>
    <xf numFmtId="4" fontId="66" fillId="2" borderId="7" xfId="114" applyNumberFormat="1" applyFont="1" applyFill="1" applyBorder="1" applyAlignment="1" applyProtection="1">
      <alignment horizontal="right" vertical="center" wrapText="1"/>
      <protection locked="0"/>
    </xf>
    <xf numFmtId="0" fontId="66" fillId="0" borderId="7" xfId="114" applyFont="1" applyBorder="1" applyAlignment="1" applyProtection="1">
      <alignment horizontal="center" vertical="center"/>
      <protection hidden="1"/>
    </xf>
    <xf numFmtId="4" fontId="66" fillId="7" borderId="7" xfId="114" applyNumberFormat="1" applyFont="1" applyFill="1" applyBorder="1" applyAlignment="1">
      <alignment horizontal="right"/>
    </xf>
    <xf numFmtId="49" fontId="66" fillId="0" borderId="7" xfId="114" applyNumberFormat="1" applyFont="1" applyBorder="1" applyAlignment="1" applyProtection="1">
      <alignment horizontal="center" vertical="center"/>
      <protection hidden="1"/>
    </xf>
    <xf numFmtId="0" fontId="66" fillId="0" borderId="7" xfId="114" applyFont="1" applyBorder="1"/>
    <xf numFmtId="4" fontId="12" fillId="0" borderId="7" xfId="114" applyNumberFormat="1" applyFont="1" applyBorder="1" applyAlignment="1">
      <alignment horizontal="center" vertical="center"/>
    </xf>
    <xf numFmtId="4" fontId="94" fillId="51" borderId="6" xfId="114" applyNumberFormat="1" applyFont="1" applyFill="1" applyBorder="1" applyAlignment="1">
      <alignment horizontal="right" vertical="center"/>
    </xf>
    <xf numFmtId="0" fontId="96" fillId="0" borderId="29" xfId="114" applyFont="1" applyFill="1" applyBorder="1" applyAlignment="1" applyProtection="1">
      <alignment horizontal="left" vertical="center" wrapText="1"/>
    </xf>
    <xf numFmtId="0" fontId="4" fillId="0" borderId="0" xfId="115"/>
    <xf numFmtId="0" fontId="66" fillId="0" borderId="7" xfId="115" applyFont="1" applyBorder="1" applyAlignment="1">
      <alignment horizontal="center" vertical="center" wrapText="1"/>
    </xf>
    <xf numFmtId="0" fontId="90" fillId="51" borderId="0" xfId="115" applyFont="1" applyFill="1" applyAlignment="1">
      <alignment horizontal="left" vertical="center"/>
    </xf>
    <xf numFmtId="49" fontId="80" fillId="0" borderId="7" xfId="115" applyNumberFormat="1" applyFont="1" applyBorder="1" applyAlignment="1">
      <alignment horizontal="center" vertical="center" wrapText="1"/>
    </xf>
    <xf numFmtId="0" fontId="80" fillId="0" borderId="7" xfId="115" applyFont="1" applyBorder="1" applyAlignment="1">
      <alignment horizontal="left" vertical="center" wrapText="1"/>
    </xf>
    <xf numFmtId="4" fontId="80" fillId="7" borderId="7" xfId="115" applyNumberFormat="1" applyFont="1" applyFill="1" applyBorder="1" applyAlignment="1">
      <alignment horizontal="right" vertical="center"/>
    </xf>
    <xf numFmtId="4" fontId="66" fillId="7" borderId="7" xfId="115" applyNumberFormat="1" applyFont="1" applyFill="1" applyBorder="1" applyAlignment="1">
      <alignment horizontal="right" vertical="center"/>
    </xf>
    <xf numFmtId="49" fontId="66" fillId="0" borderId="7" xfId="115" applyNumberFormat="1" applyFont="1" applyBorder="1" applyAlignment="1">
      <alignment horizontal="center" vertical="center"/>
    </xf>
    <xf numFmtId="0" fontId="66" fillId="0" borderId="7" xfId="115" applyFont="1" applyBorder="1" applyAlignment="1">
      <alignment horizontal="left" vertical="center" wrapText="1" indent="1"/>
    </xf>
    <xf numFmtId="4" fontId="66" fillId="2" borderId="7" xfId="115" applyNumberFormat="1" applyFont="1" applyFill="1" applyBorder="1" applyAlignment="1" applyProtection="1">
      <alignment horizontal="right" vertical="center"/>
      <protection locked="0"/>
    </xf>
    <xf numFmtId="49" fontId="80" fillId="0" borderId="7" xfId="115" applyNumberFormat="1" applyFont="1" applyBorder="1" applyAlignment="1">
      <alignment horizontal="center" vertical="center"/>
    </xf>
    <xf numFmtId="0" fontId="66" fillId="0" borderId="7" xfId="115" applyFont="1" applyBorder="1" applyAlignment="1">
      <alignment horizontal="center" vertical="center"/>
    </xf>
    <xf numFmtId="4" fontId="66" fillId="43" borderId="7" xfId="115" applyNumberFormat="1" applyFont="1" applyFill="1" applyBorder="1" applyAlignment="1">
      <alignment horizontal="right" vertical="center"/>
    </xf>
    <xf numFmtId="0" fontId="14" fillId="0" borderId="7" xfId="115" applyFont="1" applyBorder="1" applyAlignment="1">
      <alignment vertical="center" wrapText="1"/>
    </xf>
    <xf numFmtId="0" fontId="80" fillId="0" borderId="7" xfId="115" applyFont="1" applyBorder="1" applyAlignment="1">
      <alignment horizontal="center" vertical="center"/>
    </xf>
    <xf numFmtId="0" fontId="80" fillId="0" borderId="7" xfId="115" applyFont="1" applyBorder="1" applyAlignment="1">
      <alignment vertical="center" wrapText="1"/>
    </xf>
    <xf numFmtId="0" fontId="14" fillId="0" borderId="7" xfId="115" applyFont="1" applyBorder="1" applyAlignment="1">
      <alignment horizontal="center" vertical="center" wrapText="1"/>
    </xf>
    <xf numFmtId="4" fontId="80" fillId="43" borderId="7" xfId="115" applyNumberFormat="1" applyFont="1" applyFill="1" applyBorder="1" applyAlignment="1">
      <alignment horizontal="right" vertical="center"/>
    </xf>
    <xf numFmtId="4" fontId="80" fillId="2" borderId="7" xfId="115" applyNumberFormat="1" applyFont="1" applyFill="1" applyBorder="1" applyAlignment="1" applyProtection="1">
      <alignment horizontal="right" vertical="center"/>
      <protection locked="0"/>
    </xf>
    <xf numFmtId="49" fontId="80" fillId="2" borderId="29" xfId="114" applyNumberFormat="1" applyFont="1" applyFill="1" applyBorder="1" applyAlignment="1" applyProtection="1">
      <alignment horizontal="left" vertical="center" wrapText="1"/>
      <protection locked="0"/>
    </xf>
    <xf numFmtId="0" fontId="62" fillId="0" borderId="0" xfId="115" applyFont="1"/>
    <xf numFmtId="0" fontId="66" fillId="0" borderId="7" xfId="115" applyFont="1" applyBorder="1" applyAlignment="1">
      <alignment horizontal="left" vertical="center" wrapText="1"/>
    </xf>
    <xf numFmtId="4" fontId="66" fillId="0" borderId="7" xfId="115" applyNumberFormat="1" applyFont="1" applyBorder="1" applyAlignment="1">
      <alignment horizontal="right" vertical="center"/>
    </xf>
    <xf numFmtId="0" fontId="66" fillId="0" borderId="7" xfId="115" applyFont="1" applyBorder="1" applyAlignment="1">
      <alignment vertical="center" wrapText="1"/>
    </xf>
    <xf numFmtId="0" fontId="66" fillId="44" borderId="7" xfId="115" applyFont="1" applyFill="1" applyBorder="1" applyAlignment="1">
      <alignment horizontal="left" vertical="center" wrapText="1" indent="1"/>
    </xf>
    <xf numFmtId="49" fontId="66" fillId="44" borderId="7" xfId="115" applyNumberFormat="1" applyFont="1" applyFill="1" applyBorder="1" applyAlignment="1">
      <alignment horizontal="center" vertical="center"/>
    </xf>
    <xf numFmtId="0" fontId="66" fillId="44" borderId="7" xfId="115" applyFont="1" applyFill="1" applyBorder="1" applyAlignment="1">
      <alignment vertical="center" wrapText="1"/>
    </xf>
    <xf numFmtId="4" fontId="66" fillId="7" borderId="7" xfId="115" applyNumberFormat="1" applyFont="1" applyFill="1" applyBorder="1" applyAlignment="1" applyProtection="1">
      <alignment horizontal="right" vertical="center"/>
    </xf>
    <xf numFmtId="0" fontId="66" fillId="0" borderId="7" xfId="115" applyFont="1" applyBorder="1" applyAlignment="1">
      <alignment horizontal="left" vertical="center" wrapText="1" indent="2"/>
    </xf>
    <xf numFmtId="0" fontId="66" fillId="0" borderId="0" xfId="112" applyFont="1" applyAlignment="1">
      <alignment horizontal="left" vertical="center"/>
    </xf>
    <xf numFmtId="0" fontId="12" fillId="0" borderId="0" xfId="107" applyFont="1" applyFill="1" applyBorder="1" applyAlignment="1" applyProtection="1">
      <alignment horizontal="left" vertical="center"/>
    </xf>
    <xf numFmtId="4" fontId="66" fillId="2" borderId="7" xfId="112" applyNumberFormat="1" applyFont="1" applyFill="1" applyBorder="1" applyAlignment="1" applyProtection="1">
      <alignment horizontal="right" vertical="center" wrapText="1"/>
      <protection locked="0"/>
    </xf>
    <xf numFmtId="0" fontId="66" fillId="2" borderId="7" xfId="114" applyFont="1" applyFill="1" applyBorder="1" applyAlignment="1" applyProtection="1">
      <alignment horizontal="center" vertical="center" wrapText="1"/>
      <protection locked="0"/>
    </xf>
    <xf numFmtId="49" fontId="66" fillId="2" borderId="7" xfId="112" applyNumberFormat="1" applyFont="1" applyFill="1" applyBorder="1" applyAlignment="1" applyProtection="1">
      <alignment horizontal="left" vertical="center" wrapText="1"/>
      <protection locked="0"/>
    </xf>
    <xf numFmtId="49" fontId="66" fillId="0" borderId="7" xfId="112" applyNumberFormat="1" applyFont="1" applyFill="1" applyBorder="1" applyAlignment="1" applyProtection="1">
      <alignment horizontal="left" vertical="center" wrapText="1"/>
    </xf>
    <xf numFmtId="49" fontId="88" fillId="49" borderId="8" xfId="0" applyNumberFormat="1" applyFont="1" applyFill="1" applyBorder="1" applyAlignment="1">
      <alignment horizontal="left" vertical="center" wrapText="1" indent="1"/>
    </xf>
    <xf numFmtId="49" fontId="66" fillId="2" borderId="7" xfId="114" applyNumberFormat="1"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top" wrapText="1"/>
    </xf>
    <xf numFmtId="49" fontId="20" fillId="50" borderId="0" xfId="0" applyNumberFormat="1" applyFont="1" applyFill="1" applyBorder="1" applyAlignment="1" applyProtection="1">
      <alignment horizontal="left" vertical="top" wrapText="1"/>
    </xf>
    <xf numFmtId="4" fontId="18" fillId="0" borderId="0" xfId="0" applyNumberFormat="1" applyFont="1" applyFill="1" applyBorder="1" applyAlignment="1" applyProtection="1">
      <alignment horizontal="right" vertical="center"/>
    </xf>
    <xf numFmtId="4" fontId="20" fillId="0" borderId="0" xfId="0" applyNumberFormat="1" applyFont="1" applyFill="1" applyBorder="1" applyAlignment="1" applyProtection="1">
      <alignment horizontal="right" vertical="center"/>
    </xf>
    <xf numFmtId="0" fontId="66" fillId="0" borderId="0" xfId="114" applyFont="1" applyAlignment="1">
      <alignment horizontal="left" vertical="center"/>
    </xf>
    <xf numFmtId="4" fontId="80" fillId="7" borderId="7" xfId="115" applyNumberFormat="1" applyFont="1" applyFill="1" applyBorder="1" applyAlignment="1" applyProtection="1">
      <alignment horizontal="right" vertical="center"/>
    </xf>
    <xf numFmtId="4" fontId="80" fillId="0" borderId="7" xfId="115" applyNumberFormat="1" applyFont="1" applyBorder="1" applyAlignment="1">
      <alignment horizontal="right" vertical="center"/>
    </xf>
    <xf numFmtId="169" fontId="80" fillId="43" borderId="7" xfId="115" applyNumberFormat="1" applyFont="1" applyFill="1" applyBorder="1" applyAlignment="1">
      <alignment horizontal="right" vertical="center"/>
    </xf>
    <xf numFmtId="169" fontId="66" fillId="2" borderId="7" xfId="115" applyNumberFormat="1" applyFont="1" applyFill="1" applyBorder="1" applyAlignment="1" applyProtection="1">
      <alignment horizontal="right" vertical="center"/>
      <protection locked="0"/>
    </xf>
    <xf numFmtId="169" fontId="66" fillId="7" borderId="7" xfId="115" applyNumberFormat="1" applyFont="1" applyFill="1" applyBorder="1" applyAlignment="1">
      <alignment horizontal="right" vertical="center"/>
    </xf>
    <xf numFmtId="169" fontId="12" fillId="7" borderId="29" xfId="106" applyNumberFormat="1" applyFont="1" applyFill="1" applyBorder="1" applyAlignment="1" applyProtection="1">
      <alignment vertical="center"/>
    </xf>
    <xf numFmtId="0" fontId="12" fillId="0" borderId="7" xfId="114" applyFont="1" applyBorder="1" applyAlignment="1">
      <alignment horizontal="center" vertical="center" wrapText="1"/>
    </xf>
    <xf numFmtId="0" fontId="73" fillId="2" borderId="29" xfId="98" applyNumberFormat="1" applyFont="1" applyFill="1" applyBorder="1" applyAlignment="1" applyProtection="1">
      <alignment horizontal="left" vertical="center" wrapText="1" indent="1"/>
      <protection locked="0"/>
    </xf>
    <xf numFmtId="0" fontId="3" fillId="0" borderId="0" xfId="115" applyFont="1"/>
    <xf numFmtId="0" fontId="66" fillId="0" borderId="7" xfId="115" applyFont="1" applyBorder="1" applyAlignment="1">
      <alignment horizontal="center" vertical="center" wrapText="1"/>
    </xf>
    <xf numFmtId="49" fontId="88" fillId="49" borderId="6" xfId="0" applyFont="1" applyFill="1" applyBorder="1" applyAlignment="1">
      <alignment horizontal="left" vertical="center" wrapText="1" indent="2"/>
    </xf>
    <xf numFmtId="0" fontId="2" fillId="0" borderId="0" xfId="115" applyFont="1"/>
    <xf numFmtId="0" fontId="80" fillId="0" borderId="7" xfId="106" applyFont="1" applyBorder="1" applyAlignment="1">
      <alignment vertical="center" wrapText="1"/>
    </xf>
    <xf numFmtId="0" fontId="66" fillId="44" borderId="7" xfId="106" applyFont="1" applyFill="1" applyBorder="1" applyAlignment="1">
      <alignment horizontal="left" vertical="center" wrapText="1" indent="1"/>
    </xf>
    <xf numFmtId="4" fontId="66" fillId="7" borderId="7" xfId="114" applyNumberFormat="1" applyFont="1" applyFill="1" applyBorder="1" applyAlignment="1" applyProtection="1">
      <alignment horizontal="right" vertical="center"/>
    </xf>
    <xf numFmtId="14" fontId="73" fillId="2" borderId="29" xfId="98" applyNumberFormat="1" applyFont="1" applyFill="1" applyBorder="1" applyAlignment="1" applyProtection="1">
      <alignment horizontal="left" vertical="center" wrapText="1" indent="1"/>
      <protection locked="0"/>
    </xf>
    <xf numFmtId="49" fontId="73" fillId="2" borderId="29" xfId="98" applyNumberFormat="1" applyFont="1" applyFill="1" applyBorder="1" applyAlignment="1" applyProtection="1">
      <alignment horizontal="left" vertical="center" wrapText="1" indent="1"/>
      <protection locked="0"/>
    </xf>
    <xf numFmtId="49" fontId="97" fillId="2" borderId="29" xfId="31" applyNumberFormat="1" applyFill="1" applyBorder="1" applyAlignment="1" applyProtection="1">
      <alignment horizontal="left" vertical="center" wrapText="1" indent="1"/>
      <protection locked="0"/>
    </xf>
    <xf numFmtId="0" fontId="80" fillId="0" borderId="7" xfId="115" applyFont="1" applyBorder="1" applyAlignment="1">
      <alignment horizontal="left" vertical="center" wrapText="1" indent="1"/>
    </xf>
    <xf numFmtId="0" fontId="80" fillId="0" borderId="7" xfId="115" applyFont="1" applyBorder="1" applyAlignment="1">
      <alignment horizontal="center" vertical="center" wrapText="1"/>
    </xf>
    <xf numFmtId="4" fontId="66" fillId="2" borderId="29" xfId="97" applyNumberFormat="1" applyFont="1" applyFill="1" applyBorder="1" applyAlignment="1" applyProtection="1">
      <alignment horizontal="right" vertical="center"/>
      <protection locked="0"/>
    </xf>
    <xf numFmtId="4" fontId="16" fillId="2" borderId="29" xfId="104" applyNumberFormat="1" applyFont="1" applyFill="1" applyBorder="1" applyAlignment="1" applyProtection="1">
      <alignment horizontal="right" vertical="center"/>
      <protection locked="0"/>
    </xf>
    <xf numFmtId="4" fontId="12" fillId="2" borderId="29" xfId="104" applyNumberFormat="1" applyFont="1" applyFill="1" applyBorder="1" applyAlignment="1" applyProtection="1">
      <alignment horizontal="right" vertical="center"/>
      <protection locked="0"/>
    </xf>
    <xf numFmtId="4" fontId="66" fillId="2" borderId="29" xfId="97" applyNumberFormat="1" applyFont="1" applyFill="1" applyBorder="1" applyAlignment="1" applyProtection="1">
      <alignment horizontal="left" vertical="center" wrapText="1"/>
      <protection locked="0"/>
    </xf>
    <xf numFmtId="0" fontId="66" fillId="7" borderId="30" xfId="102" applyFont="1" applyFill="1" applyBorder="1" applyAlignment="1">
      <alignment horizontal="left" vertical="center" indent="1"/>
    </xf>
    <xf numFmtId="0" fontId="66" fillId="7" borderId="31" xfId="102" applyFont="1" applyFill="1" applyBorder="1" applyAlignment="1">
      <alignment horizontal="left" vertical="center" indent="1"/>
    </xf>
    <xf numFmtId="0" fontId="66" fillId="7" borderId="32" xfId="102" applyFont="1" applyFill="1" applyBorder="1" applyAlignment="1">
      <alignment horizontal="left" vertical="center" indent="1"/>
    </xf>
    <xf numFmtId="0" fontId="0" fillId="0" borderId="0" xfId="0" applyNumberFormat="1">
      <alignment vertical="top"/>
    </xf>
    <xf numFmtId="169" fontId="66" fillId="2" borderId="29" xfId="106" applyNumberFormat="1" applyFont="1" applyFill="1" applyBorder="1" applyAlignment="1" applyProtection="1">
      <alignment horizontal="right" vertical="center"/>
      <protection locked="0"/>
    </xf>
    <xf numFmtId="0" fontId="12" fillId="45" borderId="32" xfId="106" applyFont="1" applyFill="1" applyBorder="1" applyAlignment="1">
      <alignment horizontal="left" vertical="center" indent="1"/>
    </xf>
    <xf numFmtId="49" fontId="88" fillId="49" borderId="48" xfId="0" applyFont="1" applyFill="1" applyBorder="1" applyAlignment="1" applyProtection="1">
      <alignment horizontal="left" vertical="center" wrapText="1" indent="1"/>
    </xf>
    <xf numFmtId="0" fontId="12" fillId="0" borderId="32" xfId="106" applyFont="1" applyFill="1" applyBorder="1" applyAlignment="1" applyProtection="1">
      <alignment horizontal="left" vertical="center" indent="1"/>
    </xf>
    <xf numFmtId="0" fontId="14" fillId="7" borderId="32" xfId="106" applyNumberFormat="1" applyFont="1" applyFill="1" applyBorder="1" applyAlignment="1">
      <alignment vertical="center" wrapText="1"/>
    </xf>
    <xf numFmtId="49" fontId="14" fillId="7" borderId="32" xfId="106" applyNumberFormat="1" applyFont="1" applyFill="1" applyBorder="1" applyAlignment="1">
      <alignment vertical="center" wrapText="1"/>
    </xf>
    <xf numFmtId="0" fontId="12" fillId="43" borderId="65" xfId="106" applyFont="1" applyFill="1" applyBorder="1" applyAlignment="1">
      <alignment vertical="center"/>
    </xf>
    <xf numFmtId="0" fontId="12" fillId="0" borderId="29" xfId="49" applyFont="1" applyFill="1" applyBorder="1" applyAlignment="1" applyProtection="1">
      <alignment horizontal="center" vertical="center" wrapText="1"/>
    </xf>
    <xf numFmtId="4" fontId="66" fillId="0" borderId="29" xfId="106" applyNumberFormat="1" applyFont="1" applyFill="1" applyBorder="1" applyAlignment="1" applyProtection="1">
      <alignment horizontal="right" vertical="center"/>
    </xf>
    <xf numFmtId="4" fontId="12" fillId="0" borderId="29" xfId="106" applyNumberFormat="1" applyFont="1" applyFill="1" applyBorder="1" applyAlignment="1" applyProtection="1">
      <alignment vertical="center"/>
    </xf>
    <xf numFmtId="0" fontId="66" fillId="0" borderId="0" xfId="106" applyFont="1" applyAlignment="1">
      <alignment vertical="center"/>
    </xf>
    <xf numFmtId="49" fontId="12" fillId="11" borderId="29" xfId="106" applyNumberFormat="1" applyFont="1" applyFill="1" applyBorder="1" applyAlignment="1" applyProtection="1">
      <alignment horizontal="left" vertical="center" wrapText="1"/>
      <protection locked="0"/>
    </xf>
    <xf numFmtId="49" fontId="15" fillId="2" borderId="29" xfId="99" applyFont="1" applyFill="1" applyBorder="1" applyAlignment="1" applyProtection="1">
      <alignment horizontal="left" vertical="center" wrapText="1" indent="1"/>
      <protection locked="0"/>
    </xf>
    <xf numFmtId="49" fontId="15" fillId="11" borderId="29" xfId="97" applyNumberFormat="1" applyFont="1" applyFill="1" applyBorder="1" applyAlignment="1" applyProtection="1">
      <alignment horizontal="right" vertical="center" wrapText="1" indent="1"/>
      <protection locked="0"/>
    </xf>
    <xf numFmtId="49" fontId="12" fillId="11" borderId="29" xfId="49" applyNumberFormat="1" applyFill="1" applyBorder="1" applyAlignment="1" applyProtection="1">
      <alignment horizontal="left" vertical="center" wrapText="1" indent="1"/>
      <protection locked="0"/>
    </xf>
    <xf numFmtId="0" fontId="66" fillId="0" borderId="0" xfId="98" applyNumberFormat="1" applyFont="1" applyAlignment="1"/>
    <xf numFmtId="49" fontId="66" fillId="0" borderId="0" xfId="98" applyNumberFormat="1" applyFont="1" applyAlignment="1"/>
    <xf numFmtId="0" fontId="12" fillId="0" borderId="0" xfId="98" applyFont="1" applyAlignment="1"/>
    <xf numFmtId="0" fontId="12" fillId="0" borderId="0" xfId="98" applyFont="1" applyFill="1" applyAlignment="1" applyProtection="1"/>
    <xf numFmtId="49" fontId="66" fillId="0" borderId="0" xfId="97" applyNumberFormat="1" applyFont="1" applyAlignment="1"/>
    <xf numFmtId="49" fontId="4" fillId="0" borderId="0" xfId="115" applyNumberFormat="1" applyAlignment="1"/>
    <xf numFmtId="49" fontId="62" fillId="0" borderId="0" xfId="115" applyNumberFormat="1" applyFont="1" applyAlignment="1"/>
    <xf numFmtId="49" fontId="3" fillId="0" borderId="0" xfId="115" applyNumberFormat="1" applyFont="1" applyAlignment="1"/>
    <xf numFmtId="49" fontId="66" fillId="0" borderId="0" xfId="112" applyNumberFormat="1" applyFont="1" applyAlignment="1">
      <alignment horizontal="left" vertical="center"/>
    </xf>
    <xf numFmtId="0" fontId="12" fillId="9" borderId="29" xfId="102"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2"/>
    </xf>
    <xf numFmtId="0" fontId="12" fillId="0" borderId="7" xfId="114" applyFont="1" applyBorder="1" applyAlignment="1">
      <alignment horizontal="center" vertical="center" wrapText="1"/>
    </xf>
    <xf numFmtId="22" fontId="12" fillId="0" borderId="0" xfId="46" applyNumberFormat="1" applyFont="1" applyAlignment="1" applyProtection="1">
      <alignment horizontal="left" vertical="center" wrapText="1"/>
    </xf>
    <xf numFmtId="49" fontId="0" fillId="0" borderId="0" xfId="0" applyNumberFormat="1">
      <alignment vertical="top"/>
    </xf>
    <xf numFmtId="0" fontId="66" fillId="0" borderId="0" xfId="106" applyFont="1" applyAlignment="1">
      <alignment vertical="center"/>
    </xf>
    <xf numFmtId="49" fontId="0" fillId="0" borderId="4" xfId="0" applyFill="1" applyBorder="1" applyAlignment="1" applyProtection="1">
      <protection locked="0"/>
    </xf>
    <xf numFmtId="0" fontId="15" fillId="0" borderId="0" xfId="97" applyFont="1" applyAlignment="1">
      <alignment horizontal="center" vertical="center"/>
    </xf>
    <xf numFmtId="0" fontId="48" fillId="0" borderId="0" xfId="31" applyFont="1" applyFill="1" applyBorder="1" applyAlignment="1" applyProtection="1">
      <alignment horizontal="left" vertical="center" wrapText="1"/>
    </xf>
    <xf numFmtId="0" fontId="97" fillId="0" borderId="0" xfId="31" applyFill="1" applyBorder="1" applyAlignment="1" applyProtection="1">
      <alignment horizontal="left" vertical="top" wrapText="1"/>
    </xf>
    <xf numFmtId="49" fontId="40" fillId="0" borderId="0" xfId="42" applyFont="1" applyFill="1" applyBorder="1" applyAlignment="1" applyProtection="1">
      <alignment horizontal="left" wrapText="1"/>
    </xf>
    <xf numFmtId="49" fontId="40" fillId="0" borderId="0" xfId="42" applyFont="1" applyFill="1" applyBorder="1" applyAlignment="1" applyProtection="1">
      <alignment horizontal="justify" vertical="justify" wrapText="1"/>
    </xf>
    <xf numFmtId="0" fontId="26" fillId="0" borderId="0" xfId="41" applyFont="1" applyFill="1" applyBorder="1" applyAlignment="1" applyProtection="1">
      <alignment horizontal="left" vertical="top" wrapText="1"/>
    </xf>
    <xf numFmtId="0" fontId="26" fillId="0" borderId="0" xfId="41" applyFont="1" applyFill="1" applyBorder="1" applyAlignment="1" applyProtection="1">
      <alignment horizontal="left" vertical="center" wrapText="1" indent="1"/>
    </xf>
    <xf numFmtId="0" fontId="26" fillId="0" borderId="0" xfId="23" applyFont="1" applyFill="1" applyBorder="1" applyAlignment="1" applyProtection="1">
      <alignment horizontal="left" vertical="top" wrapText="1"/>
    </xf>
    <xf numFmtId="0" fontId="12" fillId="0" borderId="0" xfId="23" applyFont="1" applyFill="1" applyBorder="1" applyAlignment="1" applyProtection="1">
      <alignment horizontal="center" vertical="top" wrapText="1"/>
    </xf>
    <xf numFmtId="49" fontId="44" fillId="0" borderId="0" xfId="34" applyNumberFormat="1" applyFont="1" applyFill="1" applyBorder="1" applyAlignment="1" applyProtection="1">
      <alignment horizontal="left" vertical="top" wrapText="1"/>
    </xf>
    <xf numFmtId="49" fontId="26" fillId="0" borderId="0" xfId="16" applyNumberFormat="1" applyFont="1" applyFill="1" applyBorder="1" applyAlignment="1" applyProtection="1">
      <alignment horizontal="left" vertical="center" wrapText="1" indent="1"/>
    </xf>
    <xf numFmtId="0" fontId="16" fillId="0" borderId="0" xfId="42" applyNumberFormat="1" applyFont="1" applyFill="1" applyBorder="1" applyAlignment="1" applyProtection="1">
      <alignment vertical="top" wrapText="1"/>
    </xf>
    <xf numFmtId="49" fontId="40" fillId="9" borderId="16" xfId="42" applyFont="1" applyFill="1" applyBorder="1" applyAlignment="1">
      <alignment vertical="center" wrapText="1"/>
    </xf>
    <xf numFmtId="49" fontId="40" fillId="9" borderId="0" xfId="42" applyFont="1" applyFill="1" applyBorder="1" applyAlignment="1">
      <alignment vertical="center" wrapText="1"/>
    </xf>
    <xf numFmtId="49" fontId="40" fillId="9" borderId="16" xfId="42" applyFont="1" applyFill="1" applyBorder="1" applyAlignment="1">
      <alignment horizontal="left" vertical="center" wrapText="1"/>
    </xf>
    <xf numFmtId="49" fontId="40" fillId="9" borderId="0" xfId="42" applyFont="1" applyFill="1" applyBorder="1" applyAlignment="1">
      <alignment horizontal="left" vertical="center" wrapText="1"/>
    </xf>
    <xf numFmtId="0" fontId="26"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horizontal="left" vertical="center"/>
    </xf>
    <xf numFmtId="0" fontId="26" fillId="10" borderId="17" xfId="29" applyNumberFormat="1" applyFont="1" applyFill="1" applyBorder="1" applyAlignment="1">
      <alignment horizontal="center" vertical="center" wrapText="1"/>
    </xf>
    <xf numFmtId="0" fontId="26" fillId="10" borderId="18" xfId="29" applyNumberFormat="1" applyFont="1" applyFill="1" applyBorder="1" applyAlignment="1">
      <alignment horizontal="center" vertical="center" wrapText="1"/>
    </xf>
    <xf numFmtId="0" fontId="26" fillId="10" borderId="19" xfId="29" applyNumberFormat="1" applyFont="1" applyFill="1" applyBorder="1" applyAlignment="1">
      <alignment horizontal="center" vertical="center" wrapText="1"/>
    </xf>
    <xf numFmtId="0" fontId="40" fillId="0" borderId="0" xfId="43" applyNumberFormat="1" applyFont="1" applyFill="1" applyBorder="1" applyAlignment="1" applyProtection="1">
      <alignment horizontal="justify" vertical="top" wrapText="1"/>
    </xf>
    <xf numFmtId="0" fontId="40" fillId="0" borderId="0" xfId="42" applyNumberFormat="1" applyFont="1" applyFill="1" applyBorder="1" applyAlignment="1" applyProtection="1">
      <alignment horizontal="justify" vertical="center" wrapText="1"/>
    </xf>
    <xf numFmtId="49" fontId="48" fillId="0" borderId="0" xfId="35" applyNumberFormat="1" applyFont="1" applyBorder="1" applyProtection="1">
      <alignment vertical="top"/>
    </xf>
    <xf numFmtId="0" fontId="40" fillId="0" borderId="0" xfId="42" applyNumberFormat="1" applyFont="1" applyFill="1" applyBorder="1" applyAlignment="1" applyProtection="1">
      <alignment horizontal="justify" vertical="top" wrapText="1"/>
    </xf>
    <xf numFmtId="0" fontId="15" fillId="0" borderId="29" xfId="97" applyFont="1" applyBorder="1" applyAlignment="1">
      <alignment horizontal="right" vertical="center" wrapText="1" indent="1"/>
    </xf>
    <xf numFmtId="0" fontId="15" fillId="0" borderId="29" xfId="98" applyFont="1" applyBorder="1" applyAlignment="1">
      <alignment horizontal="center" vertical="center" textRotation="90" wrapText="1"/>
    </xf>
    <xf numFmtId="0" fontId="15" fillId="0" borderId="29" xfId="97" applyFont="1" applyFill="1" applyBorder="1" applyAlignment="1" applyProtection="1">
      <alignment horizontal="right" vertical="center" wrapText="1" indent="1"/>
    </xf>
    <xf numFmtId="0" fontId="15" fillId="0" borderId="5" xfId="97" applyFont="1" applyFill="1" applyBorder="1" applyAlignment="1" applyProtection="1">
      <alignment horizontal="right" vertical="center" wrapText="1" indent="1"/>
    </xf>
    <xf numFmtId="0" fontId="15" fillId="0" borderId="6" xfId="97" applyFont="1" applyFill="1" applyBorder="1" applyAlignment="1" applyProtection="1">
      <alignment horizontal="right" vertical="center" wrapText="1" indent="1"/>
    </xf>
    <xf numFmtId="0" fontId="15" fillId="0" borderId="8" xfId="97" applyFont="1" applyFill="1" applyBorder="1" applyAlignment="1" applyProtection="1">
      <alignment horizontal="right" vertical="center" wrapText="1" indent="1"/>
    </xf>
    <xf numFmtId="49" fontId="87" fillId="0" borderId="0" xfId="97" applyNumberFormat="1" applyFont="1" applyBorder="1" applyAlignment="1">
      <alignment horizontal="center" vertical="center"/>
    </xf>
    <xf numFmtId="0" fontId="14" fillId="0" borderId="9" xfId="99" quotePrefix="1" applyNumberFormat="1" applyFont="1" applyFill="1" applyBorder="1" applyAlignment="1">
      <alignment horizontal="left" vertical="center" wrapText="1" indent="1"/>
    </xf>
    <xf numFmtId="0" fontId="14" fillId="0" borderId="9" xfId="99" applyNumberFormat="1" applyFont="1" applyFill="1" applyBorder="1" applyAlignment="1">
      <alignment horizontal="left" vertical="center" wrapText="1" indent="1"/>
    </xf>
    <xf numFmtId="0" fontId="12" fillId="11" borderId="7" xfId="98" applyNumberFormat="1" applyFont="1" applyFill="1" applyBorder="1" applyAlignment="1" applyProtection="1">
      <alignment horizontal="left" vertical="center" wrapText="1"/>
      <protection locked="0"/>
    </xf>
    <xf numFmtId="49" fontId="12" fillId="2" borderId="30" xfId="49" applyNumberFormat="1" applyFill="1" applyBorder="1" applyAlignment="1" applyProtection="1">
      <alignment horizontal="left" vertical="center" wrapText="1"/>
      <protection locked="0"/>
    </xf>
    <xf numFmtId="49" fontId="12" fillId="2" borderId="31" xfId="49" applyNumberFormat="1" applyFill="1" applyBorder="1" applyAlignment="1" applyProtection="1">
      <alignment horizontal="left" vertical="center" wrapText="1"/>
      <protection locked="0"/>
    </xf>
    <xf numFmtId="49" fontId="12" fillId="2" borderId="32" xfId="49" applyNumberFormat="1" applyFill="1" applyBorder="1" applyAlignment="1" applyProtection="1">
      <alignment horizontal="left" vertical="center" wrapText="1"/>
      <protection locked="0"/>
    </xf>
    <xf numFmtId="0" fontId="14" fillId="0" borderId="9" xfId="99" quotePrefix="1" applyNumberFormat="1" applyFont="1" applyFill="1" applyBorder="1" applyAlignment="1" applyProtection="1">
      <alignment horizontal="left" vertical="center" wrapText="1" indent="1"/>
    </xf>
    <xf numFmtId="0" fontId="14" fillId="0" borderId="9" xfId="99" applyNumberFormat="1" applyFont="1" applyFill="1" applyBorder="1" applyAlignment="1" applyProtection="1">
      <alignment horizontal="left" vertical="center" wrapText="1" indent="1"/>
    </xf>
    <xf numFmtId="49" fontId="12" fillId="9" borderId="0" xfId="102" applyNumberFormat="1" applyFont="1" applyFill="1" applyBorder="1" applyAlignment="1">
      <alignment horizontal="center" vertical="center" wrapText="1"/>
    </xf>
    <xf numFmtId="0" fontId="12" fillId="0" borderId="30" xfId="106" applyFont="1" applyBorder="1" applyAlignment="1">
      <alignment horizontal="right" vertical="center" wrapText="1" indent="1"/>
    </xf>
    <xf numFmtId="0" fontId="12" fillId="0" borderId="32" xfId="106" applyFont="1" applyBorder="1" applyAlignment="1">
      <alignment horizontal="right" vertical="center" wrapText="1" indent="1"/>
    </xf>
    <xf numFmtId="49" fontId="15" fillId="0" borderId="0" xfId="105" applyNumberFormat="1" applyFont="1" applyAlignment="1">
      <alignment horizontal="center"/>
    </xf>
    <xf numFmtId="0" fontId="12" fillId="0" borderId="30" xfId="106" applyFont="1" applyBorder="1" applyAlignment="1">
      <alignment horizontal="right" vertical="center" wrapText="1"/>
    </xf>
    <xf numFmtId="0" fontId="12" fillId="0" borderId="32" xfId="106" applyFont="1" applyBorder="1" applyAlignment="1">
      <alignment horizontal="right" vertical="center" wrapText="1"/>
    </xf>
    <xf numFmtId="0" fontId="12" fillId="0" borderId="56" xfId="106" applyFont="1" applyBorder="1" applyAlignment="1">
      <alignment horizontal="right" vertical="center" wrapText="1" indent="1"/>
    </xf>
    <xf numFmtId="0" fontId="12" fillId="0" borderId="57" xfId="106" applyFont="1" applyBorder="1" applyAlignment="1">
      <alignment horizontal="right" vertical="center" wrapText="1" indent="1"/>
    </xf>
    <xf numFmtId="49" fontId="66" fillId="0" borderId="0" xfId="112" applyNumberFormat="1" applyFont="1" applyAlignment="1">
      <alignment horizontal="center" vertical="center" wrapText="1"/>
    </xf>
    <xf numFmtId="0" fontId="12" fillId="0" borderId="58" xfId="106" applyFont="1" applyBorder="1" applyAlignment="1">
      <alignment horizontal="right" vertical="center" wrapText="1" indent="1"/>
    </xf>
    <xf numFmtId="0" fontId="12" fillId="0" borderId="48" xfId="106" applyFont="1" applyBorder="1" applyAlignment="1">
      <alignment horizontal="right" vertical="center" wrapText="1" indent="1"/>
    </xf>
    <xf numFmtId="0" fontId="66" fillId="0" borderId="0" xfId="106" applyFont="1" applyAlignment="1">
      <alignment vertical="center"/>
    </xf>
    <xf numFmtId="0" fontId="26" fillId="0" borderId="0" xfId="110" applyFont="1" applyFill="1" applyAlignment="1">
      <alignment horizontal="left" vertical="center" indent="1"/>
    </xf>
    <xf numFmtId="0" fontId="95" fillId="0" borderId="7" xfId="110" applyFont="1" applyFill="1" applyBorder="1" applyAlignment="1">
      <alignment horizontal="center" vertical="center"/>
    </xf>
    <xf numFmtId="0" fontId="26" fillId="0" borderId="7" xfId="110" applyFont="1" applyFill="1" applyBorder="1" applyAlignment="1">
      <alignment vertical="center"/>
    </xf>
    <xf numFmtId="0" fontId="26" fillId="0" borderId="7" xfId="110" applyFont="1" applyFill="1" applyBorder="1" applyAlignment="1">
      <alignment vertical="center" wrapText="1"/>
    </xf>
    <xf numFmtId="0" fontId="26" fillId="0" borderId="7" xfId="110" quotePrefix="1" applyFont="1" applyFill="1" applyBorder="1" applyAlignment="1">
      <alignment vertical="center" wrapText="1"/>
    </xf>
    <xf numFmtId="0" fontId="15" fillId="0" borderId="0" xfId="97" applyFont="1" applyFill="1" applyAlignment="1" applyProtection="1">
      <alignment vertical="center"/>
    </xf>
    <xf numFmtId="0" fontId="15" fillId="0" borderId="0" xfId="97" applyFont="1" applyFill="1" applyAlignment="1">
      <alignment vertical="center"/>
    </xf>
    <xf numFmtId="0" fontId="15" fillId="0" borderId="7" xfId="97" applyFont="1" applyFill="1" applyBorder="1" applyAlignment="1" applyProtection="1">
      <alignment horizontal="left" vertical="center" wrapText="1" indent="1"/>
    </xf>
    <xf numFmtId="0" fontId="15" fillId="0" borderId="7" xfId="97" applyNumberFormat="1" applyFont="1" applyFill="1" applyBorder="1" applyAlignment="1" applyProtection="1">
      <alignment horizontal="left" vertical="center" wrapText="1" indent="1"/>
      <protection locked="0"/>
    </xf>
    <xf numFmtId="0" fontId="15" fillId="0" borderId="0" xfId="97" applyFont="1" applyFill="1" applyAlignment="1">
      <alignment vertical="center" wrapText="1"/>
    </xf>
    <xf numFmtId="49" fontId="68" fillId="0" borderId="29" xfId="98" applyNumberFormat="1" applyFont="1" applyFill="1" applyBorder="1" applyAlignment="1">
      <alignment horizontal="center" vertical="center" wrapText="1"/>
    </xf>
    <xf numFmtId="0" fontId="69" fillId="0" borderId="0" xfId="97" applyFont="1" applyFill="1" applyAlignment="1">
      <alignment vertical="center"/>
    </xf>
    <xf numFmtId="0" fontId="69" fillId="0" borderId="29" xfId="97" applyFont="1" applyFill="1" applyBorder="1" applyAlignment="1" applyProtection="1">
      <alignment horizontal="center" vertical="center"/>
      <protection locked="0"/>
    </xf>
    <xf numFmtId="0" fontId="69" fillId="0" borderId="29" xfId="97" applyFont="1" applyFill="1" applyBorder="1" applyAlignment="1">
      <alignment horizontal="center" vertical="center"/>
    </xf>
    <xf numFmtId="0" fontId="70" fillId="0" borderId="0" xfId="97" applyFont="1" applyFill="1" applyAlignment="1">
      <alignment vertical="center"/>
    </xf>
    <xf numFmtId="0" fontId="68" fillId="0" borderId="29" xfId="98" applyFont="1" applyFill="1" applyBorder="1" applyAlignment="1">
      <alignment horizontal="center" vertical="center" wrapText="1"/>
    </xf>
    <xf numFmtId="0" fontId="69" fillId="0" borderId="29" xfId="98" applyFont="1" applyFill="1" applyBorder="1" applyAlignment="1">
      <alignment horizontal="center" vertical="center" wrapText="1"/>
    </xf>
    <xf numFmtId="0" fontId="71" fillId="0" borderId="0" xfId="97" applyFont="1" applyFill="1" applyAlignment="1">
      <alignment vertical="center"/>
    </xf>
    <xf numFmtId="0" fontId="15" fillId="0" borderId="30" xfId="97" applyFont="1" applyFill="1" applyBorder="1" applyAlignment="1">
      <alignment vertical="center"/>
    </xf>
    <xf numFmtId="0" fontId="15" fillId="0" borderId="31" xfId="98" applyFont="1" applyFill="1" applyBorder="1" applyAlignment="1">
      <alignment vertical="center"/>
    </xf>
    <xf numFmtId="0" fontId="15" fillId="0" borderId="32" xfId="98" applyFont="1" applyFill="1" applyBorder="1" applyAlignment="1">
      <alignment vertical="center"/>
    </xf>
    <xf numFmtId="0" fontId="71" fillId="0" borderId="0" xfId="97" applyFont="1" applyFill="1" applyAlignment="1">
      <alignment horizontal="center" vertical="center"/>
    </xf>
    <xf numFmtId="0" fontId="69" fillId="0" borderId="0" xfId="97" applyFont="1" applyFill="1" applyAlignment="1">
      <alignment horizontal="center" vertical="center"/>
    </xf>
    <xf numFmtId="0" fontId="15" fillId="0" borderId="0" xfId="97" applyFont="1" applyFill="1" applyAlignment="1">
      <alignment horizontal="center" vertical="center"/>
    </xf>
    <xf numFmtId="0" fontId="15" fillId="0" borderId="0" xfId="97" applyFont="1" applyFill="1" applyAlignment="1">
      <alignment horizontal="center" vertical="center"/>
    </xf>
    <xf numFmtId="49" fontId="69" fillId="0" borderId="29" xfId="98" applyNumberFormat="1" applyFont="1" applyFill="1" applyBorder="1" applyAlignment="1">
      <alignment horizontal="left" vertical="center" wrapText="1" indent="4"/>
    </xf>
    <xf numFmtId="0" fontId="70" fillId="0" borderId="0" xfId="97" applyFont="1" applyFill="1" applyAlignment="1">
      <alignment horizontal="left" vertical="center" wrapText="1"/>
    </xf>
    <xf numFmtId="0" fontId="15" fillId="0" borderId="0" xfId="97" applyFont="1" applyFill="1" applyAlignment="1">
      <alignment horizontal="left" vertical="center" wrapText="1"/>
    </xf>
    <xf numFmtId="0" fontId="15" fillId="0" borderId="29" xfId="97" applyFont="1" applyFill="1" applyBorder="1" applyAlignment="1">
      <alignment horizontal="right" vertical="center" wrapText="1" indent="1"/>
    </xf>
    <xf numFmtId="0" fontId="15" fillId="0" borderId="29" xfId="97" applyFont="1" applyFill="1" applyBorder="1" applyAlignment="1" applyProtection="1">
      <alignment horizontal="left" vertical="center" wrapText="1" indent="1"/>
    </xf>
    <xf numFmtId="0" fontId="70" fillId="0" borderId="0" xfId="97" applyFont="1" applyFill="1" applyAlignment="1">
      <alignment vertical="center" wrapText="1"/>
    </xf>
    <xf numFmtId="49" fontId="15" fillId="0" borderId="29" xfId="97" applyNumberFormat="1" applyFont="1" applyFill="1" applyBorder="1" applyAlignment="1" applyProtection="1">
      <alignment horizontal="left" vertical="center" wrapText="1" indent="1"/>
      <protection locked="0"/>
    </xf>
    <xf numFmtId="49" fontId="15" fillId="0" borderId="29" xfId="97" applyNumberFormat="1" applyFont="1" applyFill="1" applyBorder="1" applyAlignment="1" applyProtection="1">
      <alignment horizontal="left" vertical="center" wrapText="1" indent="1"/>
    </xf>
    <xf numFmtId="49" fontId="15" fillId="0" borderId="29" xfId="97" applyNumberFormat="1" applyFont="1" applyFill="1" applyBorder="1" applyAlignment="1">
      <alignment horizontal="left" vertical="center" wrapText="1" indent="1"/>
    </xf>
    <xf numFmtId="0" fontId="15" fillId="0" borderId="29" xfId="97" applyNumberFormat="1" applyFont="1" applyFill="1" applyBorder="1" applyAlignment="1" applyProtection="1">
      <alignment horizontal="left" vertical="center" wrapText="1" indent="1"/>
      <protection locked="0"/>
    </xf>
    <xf numFmtId="0" fontId="15" fillId="0" borderId="29" xfId="97" applyFont="1" applyFill="1" applyBorder="1" applyAlignment="1" applyProtection="1">
      <alignment horizontal="left" vertical="center" wrapText="1" indent="1"/>
      <protection locked="0"/>
    </xf>
    <xf numFmtId="0" fontId="15" fillId="0" borderId="29" xfId="97" applyFont="1" applyFill="1" applyBorder="1" applyAlignment="1">
      <alignment horizontal="right" vertical="center" wrapText="1" indent="1"/>
    </xf>
    <xf numFmtId="49" fontId="73" fillId="0" borderId="29" xfId="98" applyNumberFormat="1" applyFont="1" applyFill="1" applyBorder="1" applyAlignment="1" applyProtection="1">
      <alignment horizontal="left" vertical="center" wrapText="1" indent="1"/>
      <protection locked="0"/>
    </xf>
    <xf numFmtId="49" fontId="73" fillId="0" borderId="29" xfId="98" applyNumberFormat="1" applyFont="1" applyFill="1" applyBorder="1" applyAlignment="1" applyProtection="1">
      <alignment horizontal="left" vertical="center" wrapText="1" indent="1"/>
    </xf>
    <xf numFmtId="49" fontId="97" fillId="0" borderId="29" xfId="31" applyNumberFormat="1" applyFill="1" applyBorder="1" applyAlignment="1" applyProtection="1">
      <alignment horizontal="left" vertical="center" wrapText="1" indent="1"/>
    </xf>
    <xf numFmtId="0" fontId="72" fillId="0" borderId="0" xfId="97" applyFont="1" applyFill="1" applyAlignment="1">
      <alignment vertical="center"/>
    </xf>
    <xf numFmtId="0" fontId="15" fillId="0" borderId="29" xfId="98" applyFont="1" applyFill="1" applyBorder="1" applyAlignment="1">
      <alignment horizontal="center" vertical="center" textRotation="90" wrapText="1"/>
    </xf>
    <xf numFmtId="49" fontId="12" fillId="0" borderId="29" xfId="49" applyNumberFormat="1" applyFill="1" applyBorder="1" applyAlignment="1" applyProtection="1">
      <alignment horizontal="left" vertical="center" wrapText="1" indent="1"/>
    </xf>
    <xf numFmtId="49" fontId="15" fillId="0" borderId="29" xfId="99" applyFont="1" applyFill="1" applyBorder="1" applyAlignment="1" applyProtection="1">
      <alignment horizontal="left" vertical="center" wrapText="1" indent="1"/>
    </xf>
    <xf numFmtId="14" fontId="73" fillId="0" borderId="29" xfId="98" applyNumberFormat="1" applyFont="1" applyFill="1" applyBorder="1" applyAlignment="1" applyProtection="1">
      <alignment horizontal="left" vertical="center" wrapText="1" indent="1"/>
    </xf>
    <xf numFmtId="49" fontId="12" fillId="0" borderId="29" xfId="49" applyNumberFormat="1" applyFill="1" applyBorder="1" applyAlignment="1" applyProtection="1">
      <alignment horizontal="left" vertical="center" wrapText="1" indent="1"/>
      <protection locked="0"/>
    </xf>
    <xf numFmtId="0" fontId="15" fillId="0" borderId="0" xfId="97" applyFont="1" applyFill="1" applyAlignment="1">
      <alignment horizontal="center" vertical="center" wrapText="1"/>
    </xf>
    <xf numFmtId="0" fontId="69" fillId="0" borderId="0" xfId="97" applyFont="1" applyFill="1" applyAlignment="1">
      <alignment vertical="center" wrapText="1"/>
    </xf>
    <xf numFmtId="0" fontId="15" fillId="0" borderId="29" xfId="97" applyFont="1" applyFill="1" applyBorder="1" applyAlignment="1">
      <alignment vertical="center" wrapText="1"/>
    </xf>
    <xf numFmtId="0" fontId="68" fillId="0" borderId="44" xfId="98" applyFont="1" applyFill="1" applyBorder="1" applyAlignment="1">
      <alignment horizontal="left" vertical="center" wrapText="1" indent="4"/>
    </xf>
    <xf numFmtId="0" fontId="68" fillId="0" borderId="29" xfId="98" applyFont="1" applyFill="1" applyBorder="1" applyAlignment="1">
      <alignment horizontal="left" vertical="center" wrapText="1" indent="4"/>
    </xf>
    <xf numFmtId="0" fontId="15" fillId="0" borderId="7" xfId="97" applyFont="1" applyFill="1" applyBorder="1" applyAlignment="1">
      <alignment horizontal="right" vertical="center" wrapText="1" indent="1"/>
    </xf>
    <xf numFmtId="0" fontId="73" fillId="0" borderId="7" xfId="98" applyFont="1" applyFill="1" applyBorder="1" applyAlignment="1">
      <alignment horizontal="right" vertical="center" wrapText="1" indent="1"/>
    </xf>
    <xf numFmtId="49" fontId="15" fillId="0" borderId="32" xfId="97" applyNumberFormat="1" applyFont="1" applyFill="1" applyBorder="1" applyAlignment="1">
      <alignment horizontal="right" vertical="center" wrapText="1" indent="1"/>
    </xf>
    <xf numFmtId="0" fontId="73" fillId="0" borderId="29" xfId="98" applyNumberFormat="1" applyFont="1" applyFill="1" applyBorder="1" applyAlignment="1" applyProtection="1">
      <alignment horizontal="left" vertical="center" wrapText="1" indent="1"/>
      <protection locked="0"/>
    </xf>
    <xf numFmtId="49" fontId="15"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3" fillId="0" borderId="29" xfId="98" applyNumberFormat="1" applyFont="1" applyFill="1" applyBorder="1" applyAlignment="1" applyProtection="1">
      <alignment horizontal="left" vertical="center" wrapText="1" indent="1"/>
      <protection locked="0"/>
    </xf>
    <xf numFmtId="49" fontId="15" fillId="0" borderId="0" xfId="97" applyNumberFormat="1" applyFont="1" applyFill="1" applyBorder="1" applyAlignment="1">
      <alignment horizontal="center" vertical="center"/>
    </xf>
    <xf numFmtId="0" fontId="15" fillId="0" borderId="7" xfId="97" applyFont="1" applyFill="1" applyBorder="1" applyAlignment="1" applyProtection="1">
      <alignment horizontal="right" vertical="center" wrapText="1" indent="1"/>
      <protection locked="0"/>
    </xf>
    <xf numFmtId="0" fontId="73" fillId="0" borderId="7" xfId="98" applyFont="1" applyFill="1" applyBorder="1" applyAlignment="1" applyProtection="1">
      <alignment horizontal="right" vertical="center" wrapText="1" indent="1"/>
      <protection locked="0"/>
    </xf>
    <xf numFmtId="0" fontId="69" fillId="0" borderId="32" xfId="97" applyFont="1" applyFill="1" applyBorder="1" applyAlignment="1">
      <alignment horizontal="right" vertical="center" wrapText="1" indent="1"/>
    </xf>
    <xf numFmtId="0" fontId="68" fillId="0" borderId="29" xfId="98" applyFont="1" applyFill="1" applyBorder="1" applyAlignment="1">
      <alignment horizontal="left" vertical="center" wrapText="1" indent="1"/>
    </xf>
    <xf numFmtId="49" fontId="15" fillId="0" borderId="0" xfId="97" applyNumberFormat="1" applyFont="1" applyFill="1" applyAlignment="1">
      <alignment vertical="center"/>
    </xf>
    <xf numFmtId="49" fontId="15" fillId="0" borderId="0" xfId="97" applyNumberFormat="1" applyFont="1" applyFill="1" applyBorder="1" applyAlignment="1">
      <alignment horizontal="center" vertical="center"/>
    </xf>
    <xf numFmtId="0" fontId="69" fillId="0" borderId="29" xfId="97" applyNumberFormat="1" applyFont="1" applyFill="1" applyBorder="1" applyAlignment="1">
      <alignment horizontal="right" vertical="center" wrapText="1" indent="1"/>
    </xf>
    <xf numFmtId="0" fontId="68" fillId="0" borderId="29"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5" fillId="0" borderId="29" xfId="97" applyNumberFormat="1" applyFont="1" applyFill="1" applyBorder="1" applyAlignment="1">
      <alignment horizontal="right" vertical="center" wrapText="1" indent="1"/>
    </xf>
    <xf numFmtId="0" fontId="15" fillId="0" borderId="29" xfId="97" applyNumberFormat="1" applyFont="1" applyFill="1" applyBorder="1" applyAlignment="1">
      <alignment horizontal="right" vertical="center" wrapText="1" indent="1"/>
    </xf>
    <xf numFmtId="0" fontId="0" fillId="0" borderId="29" xfId="49" applyNumberFormat="1" applyFont="1" applyFill="1" applyBorder="1" applyAlignment="1" applyProtection="1">
      <alignment horizontal="left" vertical="center" wrapText="1" indent="1"/>
      <protection locked="0"/>
    </xf>
    <xf numFmtId="0" fontId="12" fillId="0" borderId="29" xfId="49" applyNumberFormat="1" applyFill="1" applyBorder="1" applyAlignment="1" applyProtection="1">
      <alignment horizontal="left" vertical="center" wrapText="1" indent="1"/>
      <protection locked="0"/>
    </xf>
    <xf numFmtId="0" fontId="12" fillId="0" borderId="29" xfId="49" applyNumberFormat="1" applyFill="1" applyBorder="1" applyAlignment="1" applyProtection="1">
      <alignment horizontal="left" vertical="center" indent="1"/>
      <protection locked="0"/>
    </xf>
    <xf numFmtId="0" fontId="15" fillId="0" borderId="35" xfId="97" applyFont="1" applyFill="1" applyBorder="1" applyAlignment="1">
      <alignment horizontal="right" vertical="center" wrapText="1" indent="1"/>
    </xf>
    <xf numFmtId="0" fontId="15" fillId="0" borderId="36" xfId="97" applyFont="1" applyFill="1" applyBorder="1" applyAlignment="1">
      <alignment horizontal="right" vertical="center" wrapText="1" indent="1"/>
    </xf>
    <xf numFmtId="0" fontId="73" fillId="0" borderId="29" xfId="98" applyFont="1" applyFill="1" applyBorder="1" applyAlignment="1">
      <alignment horizontal="left" vertical="center" wrapText="1" indent="1"/>
    </xf>
    <xf numFmtId="0" fontId="15" fillId="0" borderId="29" xfId="97" applyFont="1" applyFill="1" applyBorder="1" applyAlignment="1">
      <alignment horizontal="left" vertical="center" indent="1"/>
    </xf>
    <xf numFmtId="0" fontId="15" fillId="0" borderId="30" xfId="97" applyFont="1" applyFill="1" applyBorder="1" applyAlignment="1">
      <alignment horizontal="right" vertical="center" wrapText="1" indent="1"/>
    </xf>
    <xf numFmtId="0" fontId="15" fillId="0" borderId="31" xfId="97" applyFont="1" applyFill="1" applyBorder="1" applyAlignment="1">
      <alignment horizontal="right" vertical="center" wrapText="1" indent="1"/>
    </xf>
    <xf numFmtId="0" fontId="15" fillId="0" borderId="32" xfId="97" applyFont="1" applyFill="1" applyBorder="1" applyAlignment="1">
      <alignment horizontal="right" vertical="center" wrapText="1" indent="1"/>
    </xf>
    <xf numFmtId="49" fontId="31" fillId="0" borderId="0" xfId="99" applyFont="1" applyFill="1" applyAlignment="1">
      <alignment vertical="center" wrapText="1"/>
    </xf>
    <xf numFmtId="49" fontId="12" fillId="0" borderId="0" xfId="99" applyFill="1" applyAlignment="1">
      <alignment vertical="center" wrapText="1"/>
    </xf>
    <xf numFmtId="49" fontId="12" fillId="0" borderId="0" xfId="99" applyFill="1">
      <alignment vertical="top"/>
    </xf>
    <xf numFmtId="49" fontId="26" fillId="0" borderId="0" xfId="99" applyFont="1" applyFill="1" applyBorder="1" applyAlignment="1">
      <alignment horizontal="right" vertical="center" wrapText="1"/>
    </xf>
    <xf numFmtId="0" fontId="26" fillId="0" borderId="0" xfId="99" applyNumberFormat="1" applyFont="1" applyFill="1" applyBorder="1" applyAlignment="1">
      <alignment horizontal="left" vertical="center"/>
    </xf>
    <xf numFmtId="49" fontId="14" fillId="0" borderId="0" xfId="99" applyFont="1" applyFill="1" applyBorder="1" applyAlignment="1">
      <alignment vertical="center" wrapText="1"/>
    </xf>
    <xf numFmtId="49" fontId="12" fillId="0" borderId="0" xfId="99" applyFill="1" applyBorder="1" applyAlignment="1">
      <alignment horizontal="left" vertical="center" wrapText="1"/>
    </xf>
    <xf numFmtId="49" fontId="0" fillId="0" borderId="0" xfId="99" applyFont="1" applyFill="1" applyAlignment="1">
      <alignment vertical="center" wrapText="1"/>
    </xf>
    <xf numFmtId="0" fontId="12" fillId="0" borderId="38" xfId="99" applyNumberFormat="1" applyFill="1" applyBorder="1" applyAlignment="1">
      <alignment horizontal="center" vertical="center" wrapText="1"/>
    </xf>
    <xf numFmtId="0" fontId="12" fillId="0" borderId="39" xfId="99" applyNumberFormat="1" applyFill="1" applyBorder="1" applyAlignment="1">
      <alignment horizontal="center" vertical="center" wrapText="1"/>
    </xf>
    <xf numFmtId="0" fontId="12" fillId="0" borderId="40" xfId="99" applyNumberFormat="1" applyFill="1" applyBorder="1" applyAlignment="1">
      <alignment horizontal="center" vertical="center" wrapText="1"/>
    </xf>
    <xf numFmtId="49" fontId="12" fillId="0" borderId="0" xfId="99" applyNumberFormat="1" applyFont="1" applyFill="1" applyAlignment="1">
      <alignment vertical="center"/>
    </xf>
    <xf numFmtId="49" fontId="98"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2" fillId="0" borderId="0" xfId="99" applyNumberFormat="1" applyFont="1" applyFill="1" applyAlignment="1">
      <alignment vertical="center"/>
    </xf>
    <xf numFmtId="49" fontId="30" fillId="0" borderId="0" xfId="99" applyFont="1" applyFill="1" applyBorder="1" applyAlignment="1">
      <alignment horizontal="center" vertical="top" wrapText="1"/>
    </xf>
    <xf numFmtId="49" fontId="77" fillId="0" borderId="0" xfId="99" applyFont="1" applyFill="1" applyBorder="1" applyAlignment="1">
      <alignment horizontal="center" vertical="top" wrapText="1"/>
    </xf>
    <xf numFmtId="49" fontId="12" fillId="0" borderId="41" xfId="99" applyFill="1" applyBorder="1" applyAlignment="1">
      <alignment horizontal="center" vertical="center" wrapText="1"/>
    </xf>
    <xf numFmtId="49" fontId="12" fillId="0" borderId="42" xfId="99" applyFill="1" applyBorder="1" applyAlignment="1" applyProtection="1">
      <alignment horizontal="left" vertical="center" wrapText="1" indent="1"/>
      <protection locked="0"/>
    </xf>
    <xf numFmtId="49" fontId="12" fillId="0" borderId="42" xfId="99" applyFill="1" applyBorder="1" applyAlignment="1" applyProtection="1">
      <alignment horizontal="left" vertical="center" wrapText="1" indent="1"/>
    </xf>
    <xf numFmtId="49" fontId="12" fillId="0" borderId="43" xfId="99" applyFill="1" applyBorder="1" applyAlignment="1" applyProtection="1">
      <alignment horizontal="left" vertical="center" wrapText="1" indent="1"/>
      <protection locked="0"/>
    </xf>
    <xf numFmtId="49" fontId="12" fillId="0" borderId="0" xfId="99" applyFill="1" applyBorder="1" applyAlignment="1">
      <alignment horizontal="right" vertical="center" wrapText="1"/>
    </xf>
    <xf numFmtId="0" fontId="66" fillId="0" borderId="0" xfId="102" applyFont="1" applyFill="1" applyAlignment="1">
      <alignment vertical="center"/>
    </xf>
    <xf numFmtId="49" fontId="12" fillId="0" borderId="0" xfId="99" applyFill="1" applyBorder="1" applyAlignment="1">
      <alignment vertical="center" wrapText="1"/>
    </xf>
    <xf numFmtId="49" fontId="14" fillId="0" borderId="0" xfId="99" applyFont="1" applyFill="1" applyBorder="1" applyAlignment="1">
      <alignment horizontal="center" vertical="center" wrapText="1" shrinkToFit="1"/>
    </xf>
    <xf numFmtId="49" fontId="14" fillId="0" borderId="0" xfId="99" applyFont="1" applyFill="1" applyBorder="1" applyAlignment="1">
      <alignment horizontal="center" vertical="center" wrapText="1" shrinkToFit="1"/>
    </xf>
    <xf numFmtId="49" fontId="12" fillId="0" borderId="29" xfId="101" applyNumberFormat="1" applyFont="1" applyFill="1" applyBorder="1" applyAlignment="1">
      <alignment horizontal="center" vertical="center" wrapText="1"/>
    </xf>
    <xf numFmtId="0" fontId="12" fillId="0" borderId="44" xfId="101" applyNumberFormat="1" applyFont="1" applyFill="1" applyBorder="1" applyAlignment="1">
      <alignment horizontal="center" vertical="center" wrapText="1"/>
    </xf>
    <xf numFmtId="0" fontId="66" fillId="0" borderId="29" xfId="98" applyFont="1" applyFill="1" applyBorder="1" applyAlignment="1">
      <alignment horizontal="center" vertical="center" wrapText="1"/>
    </xf>
    <xf numFmtId="0" fontId="66" fillId="0" borderId="0" xfId="98" applyFont="1" applyFill="1"/>
    <xf numFmtId="49" fontId="66" fillId="0" borderId="0" xfId="98" applyNumberFormat="1" applyFont="1" applyFill="1" applyAlignment="1"/>
    <xf numFmtId="0" fontId="0" fillId="0" borderId="52" xfId="0" applyNumberFormat="1" applyFont="1" applyFill="1" applyBorder="1" applyAlignment="1">
      <alignment horizontal="left" vertical="center"/>
    </xf>
    <xf numFmtId="0" fontId="66" fillId="0" borderId="7" xfId="98" applyFont="1" applyFill="1" applyBorder="1" applyAlignment="1">
      <alignment horizontal="center" vertical="center"/>
    </xf>
    <xf numFmtId="49" fontId="12" fillId="0" borderId="32" xfId="98" applyNumberFormat="1" applyFont="1" applyFill="1" applyBorder="1" applyAlignment="1">
      <alignment vertical="center" wrapText="1"/>
    </xf>
    <xf numFmtId="49" fontId="12" fillId="0" borderId="29" xfId="49" applyNumberFormat="1" applyFill="1" applyBorder="1" applyAlignment="1">
      <alignment horizontal="center" vertical="center"/>
    </xf>
    <xf numFmtId="3" fontId="12" fillId="0" borderId="29" xfId="49" applyNumberFormat="1" applyFill="1" applyBorder="1" applyAlignment="1" applyProtection="1">
      <alignment horizontal="right" vertical="center"/>
      <protection locked="0"/>
    </xf>
    <xf numFmtId="3" fontId="12" fillId="0" borderId="29" xfId="98" applyNumberFormat="1" applyFont="1" applyFill="1" applyBorder="1" applyAlignment="1" applyProtection="1">
      <alignment horizontal="right" vertical="center"/>
      <protection locked="0"/>
    </xf>
    <xf numFmtId="49" fontId="12" fillId="0" borderId="7" xfId="98" applyNumberFormat="1" applyFont="1" applyFill="1" applyBorder="1" applyAlignment="1" applyProtection="1">
      <alignment horizontal="left" vertical="center" wrapText="1"/>
      <protection locked="0"/>
    </xf>
    <xf numFmtId="4" fontId="12" fillId="0" borderId="29" xfId="49" applyNumberFormat="1" applyFill="1" applyBorder="1" applyAlignment="1" applyProtection="1">
      <alignment horizontal="right" vertical="center"/>
      <protection locked="0"/>
    </xf>
    <xf numFmtId="4" fontId="12" fillId="0" borderId="29" xfId="98" applyNumberFormat="1" applyFont="1" applyFill="1" applyBorder="1" applyAlignment="1" applyProtection="1">
      <alignment horizontal="right" vertical="center"/>
      <protection locked="0"/>
    </xf>
    <xf numFmtId="49" fontId="12" fillId="0" borderId="30" xfId="49" applyNumberFormat="1" applyFill="1" applyBorder="1" applyAlignment="1" applyProtection="1">
      <alignment horizontal="left" vertical="center" wrapText="1"/>
      <protection locked="0"/>
    </xf>
    <xf numFmtId="49" fontId="12" fillId="0" borderId="31" xfId="49" applyNumberFormat="1" applyFill="1" applyBorder="1" applyAlignment="1" applyProtection="1">
      <alignment horizontal="left" vertical="center" wrapText="1"/>
      <protection locked="0"/>
    </xf>
    <xf numFmtId="49" fontId="12" fillId="0" borderId="32" xfId="49" applyNumberFormat="1" applyFill="1" applyBorder="1" applyAlignment="1" applyProtection="1">
      <alignment horizontal="left" vertical="center" wrapText="1"/>
      <protection locked="0"/>
    </xf>
    <xf numFmtId="0" fontId="14" fillId="0" borderId="6" xfId="98" quotePrefix="1" applyFont="1" applyFill="1" applyBorder="1" applyAlignment="1">
      <alignment horizontal="left" vertical="center" wrapText="1" indent="1"/>
    </xf>
    <xf numFmtId="0" fontId="14" fillId="0" borderId="6" xfId="98" applyFont="1" applyFill="1" applyBorder="1" applyAlignment="1">
      <alignment horizontal="left" vertical="center" wrapText="1" indent="1"/>
    </xf>
    <xf numFmtId="0" fontId="14" fillId="0" borderId="6" xfId="98" quotePrefix="1" applyFont="1" applyFill="1" applyBorder="1" applyAlignment="1">
      <alignment horizontal="left" vertical="center" wrapText="1" indent="1"/>
    </xf>
    <xf numFmtId="0" fontId="14" fillId="0" borderId="6" xfId="98" applyFont="1" applyFill="1" applyBorder="1" applyAlignment="1">
      <alignment horizontal="left" vertical="center" wrapText="1" indent="1"/>
    </xf>
    <xf numFmtId="0" fontId="12" fillId="0" borderId="53"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12" fillId="0" borderId="0" xfId="98" applyFont="1" applyFill="1" applyAlignment="1"/>
    <xf numFmtId="0" fontId="12" fillId="0" borderId="0" xfId="98" applyFont="1" applyFill="1"/>
    <xf numFmtId="0" fontId="12"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12" fillId="0" borderId="7" xfId="98" applyNumberFormat="1" applyFont="1" applyFill="1" applyBorder="1" applyAlignment="1" applyProtection="1">
      <alignment vertical="center" wrapText="1"/>
      <protection locked="0"/>
    </xf>
    <xf numFmtId="0" fontId="12" fillId="0" borderId="7" xfId="98" applyNumberFormat="1" applyFont="1" applyFill="1" applyBorder="1" applyAlignment="1" applyProtection="1">
      <alignment horizontal="left" vertical="center" wrapText="1"/>
      <protection locked="0"/>
    </xf>
    <xf numFmtId="0" fontId="79" fillId="0" borderId="0" xfId="98" applyFont="1" applyFill="1"/>
    <xf numFmtId="0" fontId="66" fillId="0" borderId="0" xfId="97" applyFont="1" applyFill="1"/>
    <xf numFmtId="0" fontId="12" fillId="0" borderId="0" xfId="97" applyFont="1" applyFill="1"/>
    <xf numFmtId="0" fontId="66" fillId="0" borderId="0" xfId="97" applyFont="1" applyFill="1" applyAlignment="1">
      <alignment wrapText="1"/>
    </xf>
    <xf numFmtId="0" fontId="66" fillId="0" borderId="0" xfId="103" applyFont="1" applyFill="1"/>
    <xf numFmtId="0" fontId="16" fillId="0" borderId="0" xfId="102" applyFont="1" applyFill="1"/>
    <xf numFmtId="0" fontId="12" fillId="0" borderId="0" xfId="102" applyFont="1" applyFill="1"/>
    <xf numFmtId="0" fontId="16" fillId="0" borderId="0" xfId="49" applyFont="1" applyFill="1">
      <alignment horizontal="left" vertical="center"/>
    </xf>
    <xf numFmtId="0" fontId="66" fillId="0" borderId="0" xfId="103" applyFont="1" applyFill="1" applyAlignment="1">
      <alignment horizontal="center" vertical="center"/>
    </xf>
    <xf numFmtId="0" fontId="66" fillId="0" borderId="0" xfId="103" applyFont="1" applyFill="1" applyAlignment="1">
      <alignment horizontal="center"/>
    </xf>
    <xf numFmtId="0" fontId="16" fillId="0" borderId="0" xfId="102" applyFont="1" applyFill="1" applyAlignment="1">
      <alignment horizontal="center"/>
    </xf>
    <xf numFmtId="0" fontId="12" fillId="0" borderId="0" xfId="102" applyFont="1" applyFill="1" applyAlignment="1">
      <alignment horizontal="center"/>
    </xf>
    <xf numFmtId="0" fontId="12" fillId="0" borderId="0" xfId="102" applyFont="1" applyFill="1" applyAlignment="1">
      <alignment horizontal="center" wrapText="1"/>
    </xf>
    <xf numFmtId="0" fontId="16" fillId="0" borderId="0" xfId="49" applyFont="1" applyFill="1" applyAlignment="1">
      <alignment horizontal="center" vertical="center"/>
    </xf>
    <xf numFmtId="0" fontId="76" fillId="0" borderId="0" xfId="102" applyFont="1" applyFill="1" applyAlignment="1">
      <alignment vertical="center" wrapText="1"/>
    </xf>
    <xf numFmtId="0" fontId="12" fillId="0" borderId="29" xfId="97" applyFont="1" applyFill="1" applyBorder="1" applyAlignment="1">
      <alignment horizontal="center" vertical="center" wrapText="1"/>
    </xf>
    <xf numFmtId="0" fontId="12" fillId="0" borderId="29" xfId="97" applyFont="1" applyFill="1" applyBorder="1" applyAlignment="1">
      <alignment horizontal="center" vertical="center" wrapText="1"/>
    </xf>
    <xf numFmtId="0" fontId="66" fillId="0" borderId="7" xfId="102" applyFont="1" applyFill="1" applyBorder="1" applyAlignment="1">
      <alignment horizontal="center" vertical="center" wrapText="1"/>
    </xf>
    <xf numFmtId="0" fontId="66" fillId="0" borderId="0" xfId="102" applyFont="1" applyFill="1" applyAlignment="1">
      <alignment vertical="center" wrapText="1"/>
    </xf>
    <xf numFmtId="49" fontId="66" fillId="0" borderId="0" xfId="97" applyNumberFormat="1" applyFont="1" applyFill="1" applyAlignment="1"/>
    <xf numFmtId="49" fontId="74" fillId="0" borderId="30" xfId="99" applyFont="1" applyFill="1" applyBorder="1" applyAlignment="1">
      <alignment horizontal="left" vertical="center" indent="1"/>
    </xf>
    <xf numFmtId="49" fontId="12" fillId="0" borderId="31" xfId="99" applyFont="1" applyFill="1" applyBorder="1" applyAlignment="1">
      <alignment horizontal="left" vertical="center" indent="1"/>
    </xf>
    <xf numFmtId="49" fontId="74" fillId="0" borderId="31" xfId="99" applyFont="1" applyFill="1" applyBorder="1" applyAlignment="1">
      <alignment horizontal="left" vertical="center" indent="1"/>
    </xf>
    <xf numFmtId="0" fontId="93" fillId="0" borderId="31" xfId="99" applyNumberFormat="1" applyFont="1" applyFill="1" applyBorder="1" applyAlignment="1">
      <alignment horizontal="left" vertical="center" indent="1"/>
    </xf>
    <xf numFmtId="0" fontId="12" fillId="0" borderId="29" xfId="97" applyFont="1" applyFill="1" applyBorder="1" applyAlignment="1">
      <alignment horizontal="center" vertical="center"/>
    </xf>
    <xf numFmtId="0" fontId="66" fillId="0" borderId="29" xfId="97" applyFont="1" applyFill="1" applyBorder="1" applyAlignment="1">
      <alignment horizontal="left" vertical="center" wrapText="1"/>
    </xf>
    <xf numFmtId="0" fontId="66" fillId="0" borderId="29" xfId="97" applyFont="1" applyFill="1" applyBorder="1" applyAlignment="1">
      <alignment horizontal="center" vertical="center"/>
    </xf>
    <xf numFmtId="169" fontId="66" fillId="0" borderId="29" xfId="97" applyNumberFormat="1" applyFont="1" applyFill="1" applyBorder="1" applyAlignment="1" applyProtection="1">
      <alignment horizontal="right" vertical="center"/>
      <protection locked="0"/>
    </xf>
    <xf numFmtId="49" fontId="66" fillId="0" borderId="29" xfId="97" applyNumberFormat="1" applyFont="1" applyFill="1" applyBorder="1" applyAlignment="1" applyProtection="1">
      <alignment horizontal="left" vertical="center" wrapText="1"/>
      <protection locked="0"/>
    </xf>
    <xf numFmtId="0" fontId="66" fillId="0" borderId="29" xfId="97" applyFont="1" applyFill="1" applyBorder="1" applyAlignment="1">
      <alignment horizontal="justify" vertical="center" wrapText="1"/>
    </xf>
    <xf numFmtId="4" fontId="66" fillId="0" borderId="29" xfId="97" applyNumberFormat="1" applyFont="1" applyFill="1" applyBorder="1" applyAlignment="1" applyProtection="1">
      <alignment horizontal="right" vertical="center"/>
      <protection locked="0"/>
    </xf>
    <xf numFmtId="4" fontId="16" fillId="0" borderId="29" xfId="104" applyNumberFormat="1" applyFont="1" applyFill="1" applyBorder="1" applyAlignment="1" applyProtection="1">
      <alignment horizontal="right" vertical="center"/>
      <protection locked="0"/>
    </xf>
    <xf numFmtId="4" fontId="12" fillId="0" borderId="29" xfId="104" applyNumberFormat="1" applyFont="1" applyFill="1" applyBorder="1" applyAlignment="1" applyProtection="1">
      <alignment horizontal="right" vertical="center"/>
      <protection locked="0"/>
    </xf>
    <xf numFmtId="4" fontId="66" fillId="0" borderId="29" xfId="97" applyNumberFormat="1" applyFont="1" applyFill="1" applyBorder="1" applyAlignment="1" applyProtection="1">
      <alignment horizontal="left" vertical="center" wrapText="1"/>
      <protection locked="0"/>
    </xf>
    <xf numFmtId="169" fontId="74" fillId="0" borderId="31" xfId="99" applyNumberFormat="1" applyFont="1" applyFill="1" applyBorder="1" applyAlignment="1">
      <alignment horizontal="left" vertical="center" indent="1"/>
    </xf>
    <xf numFmtId="49" fontId="74" fillId="0" borderId="31" xfId="99" applyNumberFormat="1" applyFont="1" applyFill="1" applyBorder="1" applyAlignment="1">
      <alignment horizontal="left" vertical="center" indent="1"/>
    </xf>
    <xf numFmtId="172" fontId="74" fillId="0" borderId="31" xfId="99" applyNumberFormat="1" applyFont="1" applyFill="1" applyBorder="1" applyAlignment="1">
      <alignment horizontal="left" vertical="center" indent="1"/>
    </xf>
    <xf numFmtId="169" fontId="16" fillId="0" borderId="29" xfId="104" applyNumberFormat="1" applyFont="1" applyFill="1" applyBorder="1" applyAlignment="1" applyProtection="1">
      <alignment horizontal="right" vertical="center"/>
      <protection locked="0"/>
    </xf>
    <xf numFmtId="0" fontId="66" fillId="0" borderId="29" xfId="97" applyFont="1" applyFill="1" applyBorder="1" applyAlignment="1">
      <alignment horizontal="center" vertical="center" wrapText="1"/>
    </xf>
    <xf numFmtId="49" fontId="12" fillId="0" borderId="29" xfId="97" applyNumberFormat="1" applyFont="1" applyFill="1" applyBorder="1" applyAlignment="1">
      <alignment horizontal="center" vertical="center"/>
    </xf>
    <xf numFmtId="0" fontId="12" fillId="0" borderId="29" xfId="97" applyFont="1" applyFill="1" applyBorder="1" applyAlignment="1">
      <alignment horizontal="left" vertical="center" wrapText="1" indent="1"/>
    </xf>
    <xf numFmtId="169" fontId="12"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justify" vertical="center" wrapText="1"/>
    </xf>
    <xf numFmtId="0" fontId="66" fillId="0" borderId="0" xfId="102" applyFont="1" applyFill="1"/>
    <xf numFmtId="49" fontId="12" fillId="0" borderId="29" xfId="102" applyNumberFormat="1" applyFont="1" applyFill="1" applyBorder="1" applyAlignment="1">
      <alignment horizontal="center" vertical="center"/>
    </xf>
    <xf numFmtId="0" fontId="12" fillId="0" borderId="29" xfId="97" applyFont="1" applyFill="1" applyBorder="1" applyAlignment="1">
      <alignment horizontal="left" vertical="center" wrapText="1"/>
    </xf>
    <xf numFmtId="169" fontId="12" fillId="0" borderId="29" xfId="102" applyNumberFormat="1" applyFont="1" applyFill="1" applyBorder="1" applyAlignment="1" applyProtection="1">
      <alignment horizontal="right" vertical="center"/>
      <protection locked="0"/>
    </xf>
    <xf numFmtId="49" fontId="12" fillId="0" borderId="29" xfId="102" applyNumberFormat="1" applyFont="1" applyFill="1" applyBorder="1" applyAlignment="1" applyProtection="1">
      <alignment horizontal="left" vertical="center" wrapText="1"/>
      <protection locked="0"/>
    </xf>
    <xf numFmtId="49" fontId="88" fillId="0" borderId="49" xfId="0" applyFont="1" applyFill="1" applyBorder="1" applyAlignment="1">
      <alignment horizontal="left" vertical="center" wrapText="1" indent="1"/>
    </xf>
    <xf numFmtId="49" fontId="88" fillId="0" borderId="50" xfId="0" applyFont="1" applyFill="1" applyBorder="1" applyAlignment="1">
      <alignment vertical="center" wrapText="1"/>
    </xf>
    <xf numFmtId="0" fontId="12" fillId="0" borderId="0" xfId="97" applyFont="1" applyFill="1" applyAlignment="1">
      <alignment vertical="center"/>
    </xf>
    <xf numFmtId="0" fontId="80" fillId="0" borderId="29" xfId="102" applyFont="1" applyFill="1" applyBorder="1" applyAlignment="1">
      <alignment vertical="center" wrapText="1"/>
    </xf>
    <xf numFmtId="0" fontId="66" fillId="0" borderId="7" xfId="102" applyFont="1" applyFill="1" applyBorder="1" applyAlignment="1">
      <alignment horizontal="center" vertical="center" wrapText="1"/>
    </xf>
    <xf numFmtId="0" fontId="12" fillId="0" borderId="37" xfId="102" applyFont="1" applyFill="1" applyBorder="1" applyAlignment="1">
      <alignment horizontal="center" vertical="center" wrapText="1"/>
    </xf>
    <xf numFmtId="0" fontId="66" fillId="0" borderId="33" xfId="102" applyFont="1" applyFill="1" applyBorder="1" applyAlignment="1">
      <alignment horizontal="center" vertical="center" wrapText="1"/>
    </xf>
    <xf numFmtId="0" fontId="66" fillId="0" borderId="44" xfId="102" applyFont="1" applyFill="1" applyBorder="1" applyAlignment="1">
      <alignment horizontal="center" vertical="center" wrapText="1"/>
    </xf>
    <xf numFmtId="0" fontId="66" fillId="0" borderId="30" xfId="102" applyFont="1" applyFill="1" applyBorder="1" applyAlignment="1">
      <alignment horizontal="center" vertical="center" wrapText="1"/>
    </xf>
    <xf numFmtId="0" fontId="66" fillId="0" borderId="29" xfId="102" applyFont="1" applyFill="1" applyBorder="1" applyAlignment="1">
      <alignment horizontal="center" vertical="center" wrapText="1"/>
    </xf>
    <xf numFmtId="0" fontId="12" fillId="0" borderId="32" xfId="102" applyFont="1" applyFill="1" applyBorder="1" applyAlignment="1">
      <alignment horizontal="center" vertical="center" wrapText="1"/>
    </xf>
    <xf numFmtId="0" fontId="66" fillId="0" borderId="29" xfId="102" applyFont="1" applyFill="1" applyBorder="1" applyAlignment="1">
      <alignment horizontal="center" vertical="center" wrapText="1"/>
    </xf>
    <xf numFmtId="0" fontId="12" fillId="0" borderId="0" xfId="97" applyFont="1" applyFill="1" applyAlignment="1">
      <alignment horizontal="right" vertical="center" wrapText="1" indent="1"/>
    </xf>
    <xf numFmtId="4" fontId="12" fillId="0" borderId="0" xfId="102" applyNumberFormat="1" applyFont="1" applyFill="1" applyAlignment="1" applyProtection="1">
      <alignment horizontal="right" vertical="center"/>
    </xf>
    <xf numFmtId="0" fontId="66" fillId="0" borderId="0" xfId="102" applyFont="1" applyFill="1" applyAlignment="1" applyProtection="1">
      <alignment vertical="center" wrapText="1"/>
    </xf>
    <xf numFmtId="0" fontId="66" fillId="0" borderId="33" xfId="102" applyFont="1" applyFill="1" applyBorder="1" applyAlignment="1">
      <alignment horizontal="center" vertical="center" wrapText="1"/>
    </xf>
    <xf numFmtId="0" fontId="66" fillId="0" borderId="46" xfId="102" applyFont="1" applyFill="1" applyBorder="1" applyAlignment="1">
      <alignment horizontal="center" vertical="center" wrapText="1"/>
    </xf>
    <xf numFmtId="0" fontId="66" fillId="0" borderId="34" xfId="102" applyFont="1" applyFill="1" applyBorder="1" applyAlignment="1">
      <alignment horizontal="center" vertical="center" wrapText="1"/>
    </xf>
    <xf numFmtId="0" fontId="66" fillId="0" borderId="30" xfId="102" applyFont="1" applyFill="1" applyBorder="1" applyAlignment="1">
      <alignment horizontal="center" vertical="center" wrapText="1"/>
    </xf>
    <xf numFmtId="0" fontId="66" fillId="0" borderId="32" xfId="102" applyFont="1" applyFill="1" applyBorder="1" applyAlignment="1">
      <alignment horizontal="center" vertical="center" wrapText="1"/>
    </xf>
    <xf numFmtId="49" fontId="66"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6" fillId="0" borderId="7" xfId="111" applyNumberFormat="1" applyFont="1" applyFill="1" applyBorder="1" applyAlignment="1">
      <alignment horizontal="center" vertical="center"/>
    </xf>
    <xf numFmtId="0" fontId="66" fillId="0" borderId="29" xfId="111" applyFont="1" applyFill="1" applyBorder="1" applyAlignment="1">
      <alignment horizontal="left" vertical="center" wrapText="1"/>
    </xf>
    <xf numFmtId="0" fontId="66" fillId="0" borderId="29" xfId="102" applyFont="1" applyFill="1" applyBorder="1" applyAlignment="1">
      <alignment horizontal="right" vertical="center" wrapText="1" indent="1"/>
    </xf>
    <xf numFmtId="0" fontId="66" fillId="0" borderId="30" xfId="102" applyFont="1" applyFill="1" applyBorder="1" applyAlignment="1">
      <alignment horizontal="left" vertical="center" indent="1"/>
    </xf>
    <xf numFmtId="0" fontId="66" fillId="0" borderId="31" xfId="102" applyFont="1" applyFill="1" applyBorder="1" applyAlignment="1">
      <alignment horizontal="left" vertical="center" indent="1"/>
    </xf>
    <xf numFmtId="0" fontId="66" fillId="0" borderId="32" xfId="102" applyFont="1" applyFill="1" applyBorder="1" applyAlignment="1">
      <alignment horizontal="left" vertical="center" indent="1"/>
    </xf>
    <xf numFmtId="49" fontId="66" fillId="0" borderId="29" xfId="114" applyNumberFormat="1" applyFont="1" applyFill="1" applyBorder="1" applyAlignment="1" applyProtection="1">
      <alignment horizontal="left" vertical="center" wrapText="1"/>
      <protection locked="0"/>
    </xf>
    <xf numFmtId="0" fontId="66" fillId="0" borderId="29" xfId="111" applyFont="1" applyFill="1" applyBorder="1" applyAlignment="1">
      <alignment horizontal="left" vertical="center"/>
    </xf>
    <xf numFmtId="169" fontId="66" fillId="0" borderId="29" xfId="102" applyNumberFormat="1" applyFont="1" applyFill="1" applyBorder="1" applyAlignment="1" applyProtection="1">
      <alignment horizontal="right" vertical="center"/>
      <protection locked="0"/>
    </xf>
    <xf numFmtId="169" fontId="66" fillId="0" borderId="29" xfId="102" applyNumberFormat="1" applyFont="1" applyFill="1" applyBorder="1" applyAlignment="1" applyProtection="1">
      <alignment horizontal="right" vertical="center"/>
    </xf>
    <xf numFmtId="169" fontId="66" fillId="0" borderId="29" xfId="102" applyNumberFormat="1" applyFont="1" applyFill="1" applyBorder="1" applyAlignment="1">
      <alignment horizontal="right" vertical="center"/>
    </xf>
    <xf numFmtId="0" fontId="66" fillId="0" borderId="29" xfId="111" applyFont="1" applyFill="1" applyBorder="1" applyAlignment="1">
      <alignment horizontal="left" vertical="center" wrapText="1" indent="2"/>
    </xf>
    <xf numFmtId="0" fontId="12" fillId="0" borderId="29" xfId="97" applyFont="1" applyFill="1" applyBorder="1" applyAlignment="1">
      <alignment horizontal="left" vertical="center" wrapText="1" indent="2"/>
    </xf>
    <xf numFmtId="0" fontId="66" fillId="0" borderId="29" xfId="111" applyFont="1" applyFill="1" applyBorder="1" applyAlignment="1">
      <alignment horizontal="left" vertical="center" wrapText="1" indent="1"/>
    </xf>
    <xf numFmtId="0" fontId="12" fillId="0" borderId="30" xfId="97" applyFont="1" applyFill="1" applyBorder="1" applyAlignment="1">
      <alignment horizontal="left" vertical="center" wrapText="1"/>
    </xf>
    <xf numFmtId="0" fontId="80" fillId="0" borderId="45" xfId="102" applyFont="1" applyFill="1" applyBorder="1" applyAlignment="1">
      <alignment vertical="center" wrapText="1"/>
    </xf>
    <xf numFmtId="0" fontId="12" fillId="0" borderId="42" xfId="102" applyFont="1" applyFill="1" applyBorder="1" applyAlignment="1">
      <alignment horizontal="center" vertical="center" wrapText="1"/>
    </xf>
    <xf numFmtId="0" fontId="91" fillId="0" borderId="42" xfId="102" applyFont="1" applyFill="1" applyBorder="1" applyAlignment="1">
      <alignment vertical="center"/>
    </xf>
    <xf numFmtId="0" fontId="12" fillId="0" borderId="62" xfId="102" applyFont="1" applyFill="1" applyBorder="1" applyAlignment="1" applyProtection="1">
      <alignment horizontal="left" vertical="center" wrapText="1"/>
      <protection locked="0"/>
    </xf>
    <xf numFmtId="0" fontId="12" fillId="0" borderId="52" xfId="102" applyFont="1" applyFill="1" applyBorder="1" applyAlignment="1" applyProtection="1">
      <alignment horizontal="left" vertical="center" wrapText="1"/>
      <protection locked="0"/>
    </xf>
    <xf numFmtId="0" fontId="12" fillId="0" borderId="63" xfId="102" applyFont="1" applyFill="1" applyBorder="1" applyAlignment="1" applyProtection="1">
      <alignment horizontal="left" vertical="center" wrapText="1"/>
      <protection locked="0"/>
    </xf>
    <xf numFmtId="0" fontId="12" fillId="0" borderId="29" xfId="102" applyFont="1" applyFill="1" applyBorder="1" applyAlignment="1">
      <alignment horizontal="center" vertical="center" wrapText="1"/>
    </xf>
    <xf numFmtId="49" fontId="66" fillId="0" borderId="0" xfId="102" applyNumberFormat="1" applyFont="1" applyFill="1" applyAlignment="1">
      <alignment horizontal="left" vertical="center"/>
    </xf>
    <xf numFmtId="0" fontId="66" fillId="0" borderId="0" xfId="102" applyFont="1" applyFill="1" applyAlignment="1">
      <alignment horizontal="center" vertical="center" wrapText="1"/>
    </xf>
    <xf numFmtId="49" fontId="12" fillId="0" borderId="29" xfId="102" applyNumberFormat="1" applyFont="1" applyFill="1" applyBorder="1" applyAlignment="1">
      <alignment horizontal="center" vertical="center" wrapText="1"/>
    </xf>
    <xf numFmtId="4" fontId="12" fillId="0" borderId="29" xfId="102" applyNumberFormat="1" applyFont="1" applyFill="1" applyBorder="1" applyAlignment="1">
      <alignment horizontal="right" vertical="center"/>
    </xf>
    <xf numFmtId="49" fontId="66" fillId="0" borderId="29" xfId="102" applyNumberFormat="1" applyFont="1" applyFill="1" applyBorder="1" applyAlignment="1" applyProtection="1">
      <alignment horizontal="left" vertical="center" wrapText="1"/>
      <protection locked="0"/>
    </xf>
    <xf numFmtId="0" fontId="12" fillId="0" borderId="7" xfId="102" applyFont="1" applyFill="1" applyBorder="1" applyAlignment="1">
      <alignment horizontal="center" vertical="center" wrapText="1"/>
    </xf>
    <xf numFmtId="0" fontId="6" fillId="0" borderId="7" xfId="102" applyFont="1" applyFill="1" applyBorder="1" applyAlignment="1">
      <alignment vertical="center"/>
    </xf>
    <xf numFmtId="49" fontId="12" fillId="0" borderId="14" xfId="102" applyNumberFormat="1" applyFont="1" applyFill="1" applyBorder="1" applyAlignment="1" applyProtection="1">
      <alignment horizontal="left" vertical="top" wrapText="1"/>
      <protection locked="0"/>
    </xf>
    <xf numFmtId="49" fontId="78"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6" fillId="0" borderId="0" xfId="102" applyFont="1" applyFill="1" applyAlignment="1">
      <alignment horizontal="left" vertical="center"/>
    </xf>
    <xf numFmtId="0" fontId="12" fillId="0" borderId="29" xfId="102" applyFont="1" applyFill="1" applyBorder="1" applyAlignment="1">
      <alignment horizontal="center" vertical="center" wrapText="1"/>
    </xf>
    <xf numFmtId="4" fontId="66" fillId="0" borderId="7" xfId="106" applyNumberFormat="1" applyFont="1" applyFill="1" applyBorder="1" applyAlignment="1" applyProtection="1">
      <alignment horizontal="right" vertical="center"/>
      <protection locked="0"/>
    </xf>
    <xf numFmtId="169" fontId="12" fillId="0" borderId="29" xfId="102" applyNumberFormat="1" applyFont="1" applyFill="1" applyBorder="1" applyAlignment="1" applyProtection="1">
      <alignment horizontal="right" vertical="center"/>
    </xf>
    <xf numFmtId="49" fontId="12" fillId="0" borderId="0" xfId="102" applyNumberFormat="1" applyFont="1" applyFill="1" applyBorder="1" applyAlignment="1">
      <alignment horizontal="center" vertical="center" wrapText="1"/>
    </xf>
    <xf numFmtId="49" fontId="93" fillId="0" borderId="5" xfId="102" applyNumberFormat="1" applyFont="1" applyFill="1" applyBorder="1" applyAlignment="1">
      <alignment horizontal="center" vertical="center" wrapText="1"/>
    </xf>
    <xf numFmtId="0" fontId="12" fillId="0" borderId="0" xfId="102" applyFont="1" applyFill="1" applyBorder="1" applyAlignment="1" applyProtection="1">
      <alignment horizontal="left" vertical="center" wrapText="1"/>
    </xf>
    <xf numFmtId="0" fontId="66" fillId="0" borderId="0" xfId="102" applyFont="1" applyFill="1" applyBorder="1" applyAlignment="1">
      <alignment horizontal="center" vertical="center" wrapText="1"/>
    </xf>
    <xf numFmtId="4" fontId="12" fillId="0" borderId="0" xfId="102" applyNumberFormat="1" applyFont="1" applyFill="1" applyBorder="1" applyAlignment="1" applyProtection="1">
      <alignment horizontal="right" vertical="center"/>
    </xf>
    <xf numFmtId="49" fontId="12" fillId="0" borderId="8" xfId="102" applyNumberFormat="1" applyFont="1" applyFill="1" applyBorder="1" applyAlignment="1" applyProtection="1">
      <alignment horizontal="left" vertical="center"/>
    </xf>
    <xf numFmtId="49" fontId="12" fillId="0" borderId="0" xfId="102" applyNumberFormat="1" applyFont="1" applyFill="1" applyBorder="1" applyAlignment="1">
      <alignment horizontal="center" vertical="center" wrapText="1"/>
    </xf>
    <xf numFmtId="0" fontId="12" fillId="0" borderId="29" xfId="102" applyNumberFormat="1"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protection locked="0"/>
    </xf>
    <xf numFmtId="0" fontId="12" fillId="0" borderId="29" xfId="102" applyNumberFormat="1" applyFont="1" applyFill="1" applyBorder="1" applyAlignment="1">
      <alignment horizontal="center" vertical="center" wrapText="1"/>
    </xf>
    <xf numFmtId="0" fontId="15" fillId="0" borderId="0" xfId="105" applyFont="1" applyFill="1"/>
    <xf numFmtId="0" fontId="69" fillId="0" borderId="0" xfId="105" applyFont="1" applyFill="1"/>
    <xf numFmtId="0" fontId="69" fillId="0" borderId="0" xfId="105" applyFont="1" applyFill="1" applyAlignment="1">
      <alignment horizontal="left"/>
    </xf>
    <xf numFmtId="0" fontId="12" fillId="0" borderId="7" xfId="105" applyFont="1" applyFill="1" applyBorder="1" applyAlignment="1">
      <alignment horizontal="center" vertical="center" wrapText="1"/>
    </xf>
    <xf numFmtId="0" fontId="12" fillId="0" borderId="7" xfId="105" applyFont="1" applyFill="1" applyBorder="1" applyAlignment="1">
      <alignment horizontal="center" vertical="center"/>
    </xf>
    <xf numFmtId="0" fontId="91" fillId="0" borderId="7" xfId="102" applyFont="1" applyFill="1" applyBorder="1"/>
    <xf numFmtId="0" fontId="0" fillId="0" borderId="5" xfId="0" applyNumberFormat="1" applyFont="1" applyFill="1" applyBorder="1" applyAlignment="1">
      <alignment horizontal="left" vertical="center"/>
    </xf>
    <xf numFmtId="4" fontId="14"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4" fillId="0" borderId="7" xfId="105" applyFont="1" applyFill="1" applyBorder="1" applyAlignment="1">
      <alignment horizontal="center" vertical="center"/>
    </xf>
    <xf numFmtId="4" fontId="14" fillId="0" borderId="7" xfId="105" applyNumberFormat="1" applyFont="1" applyFill="1" applyBorder="1" applyAlignment="1">
      <alignment horizontal="right" vertical="center"/>
    </xf>
    <xf numFmtId="49" fontId="15" fillId="0" borderId="0" xfId="105" applyNumberFormat="1" applyFont="1" applyFill="1"/>
    <xf numFmtId="0" fontId="14" fillId="0" borderId="7" xfId="105" applyFont="1" applyFill="1" applyBorder="1" applyAlignment="1">
      <alignment vertical="center" wrapText="1"/>
    </xf>
    <xf numFmtId="4" fontId="14"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xf>
    <xf numFmtId="0" fontId="12" fillId="0" borderId="0" xfId="105" applyFont="1" applyFill="1"/>
    <xf numFmtId="0" fontId="73" fillId="0" borderId="0" xfId="105" applyFont="1" applyFill="1" applyAlignment="1">
      <alignment horizontal="left" vertical="center" wrapText="1" indent="1"/>
    </xf>
    <xf numFmtId="0" fontId="73" fillId="0" borderId="0" xfId="105" applyFont="1" applyFill="1" applyAlignment="1">
      <alignment horizontal="left" vertical="center" wrapText="1" indent="2"/>
    </xf>
    <xf numFmtId="0" fontId="66" fillId="0" borderId="0" xfId="112" applyFont="1" applyFill="1" applyAlignment="1">
      <alignment vertical="center"/>
    </xf>
    <xf numFmtId="0" fontId="66" fillId="0" borderId="0" xfId="112" applyFont="1" applyFill="1" applyAlignment="1">
      <alignment horizontal="left" vertical="center"/>
    </xf>
    <xf numFmtId="0" fontId="12" fillId="0" borderId="0" xfId="107" applyFont="1" applyFill="1" applyAlignment="1">
      <alignment vertical="center"/>
    </xf>
    <xf numFmtId="0" fontId="12" fillId="0" borderId="0" xfId="107" applyFont="1" applyFill="1" applyAlignment="1">
      <alignment horizontal="left" vertical="center"/>
    </xf>
    <xf numFmtId="0" fontId="66" fillId="0" borderId="0" xfId="112" applyFont="1" applyFill="1" applyAlignment="1">
      <alignment vertical="center" wrapText="1"/>
    </xf>
    <xf numFmtId="0" fontId="66" fillId="0" borderId="0" xfId="112" applyFont="1" applyFill="1" applyAlignment="1">
      <alignment horizontal="center" vertical="center" wrapText="1"/>
    </xf>
    <xf numFmtId="49" fontId="66" fillId="0" borderId="0" xfId="112" applyNumberFormat="1" applyFont="1" applyFill="1" applyAlignment="1">
      <alignment horizontal="left" vertical="center"/>
    </xf>
    <xf numFmtId="49" fontId="12" fillId="0" borderId="7" xfId="112" applyNumberFormat="1" applyFont="1" applyFill="1" applyBorder="1" applyAlignment="1">
      <alignment horizontal="center" vertical="center" wrapText="1"/>
    </xf>
    <xf numFmtId="0" fontId="12" fillId="0" borderId="7" xfId="105" applyFont="1" applyFill="1" applyBorder="1" applyAlignment="1">
      <alignment vertical="center" wrapText="1"/>
    </xf>
    <xf numFmtId="0" fontId="12" fillId="0" borderId="7" xfId="114" applyFont="1" applyFill="1" applyBorder="1" applyAlignment="1">
      <alignment horizontal="center" vertical="center" wrapText="1"/>
    </xf>
    <xf numFmtId="4" fontId="66" fillId="0" borderId="7" xfId="112" applyNumberFormat="1" applyFont="1" applyFill="1" applyBorder="1" applyAlignment="1" applyProtection="1">
      <alignment horizontal="right" vertical="center" wrapText="1"/>
      <protection locked="0"/>
    </xf>
    <xf numFmtId="49" fontId="66" fillId="0" borderId="7" xfId="112" applyNumberFormat="1" applyFont="1" applyFill="1" applyBorder="1" applyAlignment="1" applyProtection="1">
      <alignment horizontal="left" vertical="center" wrapText="1"/>
      <protection locked="0"/>
    </xf>
    <xf numFmtId="49" fontId="66"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4" fontId="12" fillId="0" borderId="7" xfId="105" applyNumberFormat="1" applyFont="1" applyFill="1" applyBorder="1" applyAlignment="1" applyProtection="1">
      <alignment horizontal="right" vertical="center"/>
      <protection locked="0"/>
    </xf>
    <xf numFmtId="4" fontId="12" fillId="0" borderId="7" xfId="105" applyNumberFormat="1" applyFont="1" applyFill="1" applyBorder="1" applyAlignment="1">
      <alignment horizontal="right" vertical="center"/>
    </xf>
    <xf numFmtId="0" fontId="12" fillId="0" borderId="7" xfId="112" applyNumberFormat="1" applyFont="1" applyFill="1" applyBorder="1" applyAlignment="1">
      <alignment horizontal="center" vertical="center" wrapText="1"/>
    </xf>
    <xf numFmtId="0" fontId="12" fillId="0" borderId="7" xfId="105" applyFont="1" applyFill="1" applyBorder="1" applyAlignment="1">
      <alignment horizontal="left" vertical="center" wrapText="1" indent="2"/>
    </xf>
    <xf numFmtId="0" fontId="66" fillId="0" borderId="7" xfId="112" applyFont="1" applyFill="1" applyBorder="1" applyAlignment="1" applyProtection="1">
      <alignment horizontal="center" vertical="center" wrapText="1"/>
      <protection locked="0"/>
    </xf>
    <xf numFmtId="49" fontId="0" fillId="0" borderId="14" xfId="102" applyNumberFormat="1" applyFont="1" applyFill="1" applyBorder="1" applyAlignment="1" applyProtection="1">
      <alignment horizontal="left" vertical="top" wrapText="1"/>
      <protection locked="0"/>
    </xf>
    <xf numFmtId="0" fontId="66" fillId="0" borderId="0" xfId="114" applyFont="1" applyFill="1" applyAlignment="1">
      <alignment vertical="center"/>
    </xf>
    <xf numFmtId="0" fontId="66" fillId="0" borderId="0" xfId="114" applyFont="1" applyFill="1" applyAlignment="1">
      <alignment horizontal="left" vertical="center"/>
    </xf>
    <xf numFmtId="0" fontId="66" fillId="0" borderId="0" xfId="114" applyFont="1" applyFill="1" applyAlignment="1">
      <alignment vertical="center" wrapText="1"/>
    </xf>
    <xf numFmtId="0" fontId="66" fillId="0" borderId="0" xfId="114" applyFont="1" applyFill="1" applyAlignment="1">
      <alignment horizontal="center" vertical="center" wrapText="1"/>
    </xf>
    <xf numFmtId="49" fontId="12" fillId="0" borderId="7" xfId="114" applyNumberFormat="1" applyFont="1" applyFill="1" applyBorder="1" applyAlignment="1">
      <alignment horizontal="center" vertical="center" wrapText="1"/>
    </xf>
    <xf numFmtId="4" fontId="66" fillId="0" borderId="7" xfId="114" applyNumberFormat="1" applyFont="1" applyFill="1" applyBorder="1" applyAlignment="1" applyProtection="1">
      <alignment horizontal="right" vertical="center" wrapText="1"/>
    </xf>
    <xf numFmtId="49" fontId="66" fillId="0" borderId="7" xfId="114" applyNumberFormat="1" applyFont="1" applyFill="1" applyBorder="1" applyAlignment="1" applyProtection="1">
      <alignment horizontal="left" vertical="center" wrapText="1"/>
      <protection locked="0"/>
    </xf>
    <xf numFmtId="0" fontId="12" fillId="0" borderId="7" xfId="105" applyFont="1" applyFill="1" applyBorder="1" applyAlignment="1">
      <alignment horizontal="left" vertical="center" wrapText="1" indent="1"/>
    </xf>
    <xf numFmtId="4" fontId="66" fillId="0" borderId="7" xfId="114" applyNumberFormat="1" applyFont="1" applyFill="1" applyBorder="1" applyAlignment="1" applyProtection="1">
      <alignment horizontal="right" vertical="center" wrapText="1"/>
      <protection locked="0"/>
    </xf>
    <xf numFmtId="0" fontId="12" fillId="0" borderId="0" xfId="105" applyFont="1" applyFill="1" applyBorder="1"/>
    <xf numFmtId="0" fontId="14" fillId="0" borderId="0" xfId="105" applyFont="1" applyFill="1" applyBorder="1" applyAlignment="1">
      <alignment horizontal="center"/>
    </xf>
    <xf numFmtId="0" fontId="66" fillId="0" borderId="53" xfId="102" applyFont="1" applyFill="1" applyBorder="1" applyAlignment="1">
      <alignment horizontal="center" vertical="center" wrapText="1"/>
    </xf>
    <xf numFmtId="0" fontId="66"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4" fillId="0" borderId="0" xfId="105" applyFont="1" applyFill="1"/>
    <xf numFmtId="0" fontId="12" fillId="0" borderId="7" xfId="105" applyFont="1" applyFill="1" applyBorder="1" applyAlignment="1">
      <alignment horizontal="center" vertical="center"/>
    </xf>
    <xf numFmtId="0" fontId="12" fillId="0" borderId="0" xfId="105" applyFont="1" applyFill="1" applyAlignment="1">
      <alignment horizontal="center" vertical="center"/>
    </xf>
    <xf numFmtId="0" fontId="12" fillId="0" borderId="0" xfId="105" applyFont="1" applyFill="1" applyAlignment="1">
      <alignment vertical="center" wrapText="1"/>
    </xf>
    <xf numFmtId="4" fontId="12" fillId="0" borderId="0" xfId="105" applyNumberFormat="1" applyFont="1" applyFill="1" applyAlignment="1">
      <alignment horizontal="center" vertical="center"/>
    </xf>
    <xf numFmtId="0" fontId="82" fillId="0" borderId="0" xfId="105" applyFont="1" applyFill="1"/>
    <xf numFmtId="0" fontId="83" fillId="0" borderId="0" xfId="105" applyFont="1" applyFill="1"/>
    <xf numFmtId="0" fontId="66" fillId="0" borderId="0" xfId="102" applyFont="1" applyFill="1" applyProtection="1">
      <protection hidden="1"/>
    </xf>
    <xf numFmtId="0" fontId="66" fillId="0" borderId="0" xfId="102" applyFont="1" applyFill="1" applyAlignment="1" applyProtection="1">
      <alignment horizontal="center"/>
      <protection hidden="1"/>
    </xf>
    <xf numFmtId="171" fontId="22" fillId="0" borderId="0" xfId="101" applyNumberFormat="1" applyFont="1" applyFill="1" applyAlignment="1">
      <alignment horizontal="left" vertical="center" wrapText="1"/>
    </xf>
    <xf numFmtId="0" fontId="66" fillId="0" borderId="0" xfId="102" applyFont="1" applyFill="1" applyAlignment="1">
      <alignment horizontal="center"/>
    </xf>
    <xf numFmtId="49" fontId="14" fillId="0" borderId="7" xfId="102" applyNumberFormat="1" applyFont="1" applyFill="1" applyBorder="1" applyAlignment="1">
      <alignment horizontal="center" vertical="center"/>
    </xf>
    <xf numFmtId="0" fontId="14" fillId="0" borderId="29" xfId="102" applyFont="1" applyFill="1" applyBorder="1" applyAlignment="1">
      <alignment horizontal="center" vertical="center" wrapText="1"/>
    </xf>
    <xf numFmtId="4" fontId="12" fillId="0" borderId="7" xfId="102" applyNumberFormat="1" applyFont="1" applyFill="1" applyBorder="1" applyAlignment="1" applyProtection="1">
      <alignment horizontal="right" vertical="center"/>
    </xf>
    <xf numFmtId="49" fontId="12" fillId="0" borderId="7" xfId="102" applyNumberFormat="1" applyFont="1" applyFill="1" applyBorder="1" applyAlignment="1">
      <alignment horizontal="center" vertical="center"/>
    </xf>
    <xf numFmtId="4" fontId="12" fillId="0" borderId="7" xfId="102" applyNumberFormat="1" applyFont="1" applyFill="1" applyBorder="1" applyAlignment="1" applyProtection="1">
      <alignment horizontal="right" vertical="center"/>
      <protection locked="0"/>
    </xf>
    <xf numFmtId="0" fontId="12" fillId="0" borderId="7" xfId="102" applyFont="1" applyFill="1" applyBorder="1" applyAlignment="1">
      <alignment horizontal="left" vertical="center" wrapText="1" indent="2"/>
    </xf>
    <xf numFmtId="0" fontId="66" fillId="0" borderId="7" xfId="97" applyFont="1" applyFill="1" applyBorder="1" applyAlignment="1">
      <alignment horizontal="left" indent="1"/>
    </xf>
    <xf numFmtId="0" fontId="12" fillId="0" borderId="7" xfId="102" applyFont="1" applyFill="1" applyBorder="1" applyAlignment="1">
      <alignment horizontal="left" vertical="center" wrapText="1" indent="1"/>
    </xf>
    <xf numFmtId="0" fontId="14" fillId="0" borderId="7" xfId="102" applyFont="1" applyFill="1" applyBorder="1" applyAlignment="1">
      <alignment horizontal="center" vertical="center" wrapText="1"/>
    </xf>
    <xf numFmtId="4" fontId="80" fillId="0" borderId="7" xfId="102" applyNumberFormat="1" applyFont="1" applyFill="1" applyBorder="1" applyAlignment="1">
      <alignment horizontal="right" vertical="center" wrapText="1"/>
    </xf>
    <xf numFmtId="4" fontId="12" fillId="0" borderId="7" xfId="104" applyNumberFormat="1" applyFont="1" applyFill="1" applyBorder="1" applyAlignment="1" applyProtection="1">
      <alignment horizontal="right" vertical="center" wrapText="1"/>
      <protection locked="0"/>
    </xf>
    <xf numFmtId="4" fontId="66" fillId="0" borderId="7" xfId="102" applyNumberFormat="1" applyFont="1" applyFill="1" applyBorder="1" applyAlignment="1" applyProtection="1">
      <alignment horizontal="right" vertical="center" wrapText="1"/>
      <protection locked="0"/>
    </xf>
    <xf numFmtId="0" fontId="66" fillId="0" borderId="7" xfId="102" applyFont="1" applyFill="1" applyBorder="1" applyAlignment="1" applyProtection="1">
      <alignment horizontal="center"/>
      <protection hidden="1"/>
    </xf>
    <xf numFmtId="4" fontId="66" fillId="0" borderId="7" xfId="102" applyNumberFormat="1" applyFont="1" applyFill="1" applyBorder="1" applyAlignment="1" applyProtection="1">
      <alignment horizontal="right"/>
      <protection locked="0"/>
    </xf>
    <xf numFmtId="4" fontId="66" fillId="0" borderId="7" xfId="102" applyNumberFormat="1" applyFont="1" applyFill="1" applyBorder="1" applyAlignment="1" applyProtection="1">
      <alignment horizontal="right"/>
    </xf>
    <xf numFmtId="0" fontId="4" fillId="0" borderId="0" xfId="114" applyFill="1"/>
    <xf numFmtId="49" fontId="80" fillId="0" borderId="9" xfId="114" quotePrefix="1" applyNumberFormat="1" applyFont="1" applyFill="1" applyBorder="1" applyAlignment="1">
      <alignment horizontal="left" vertical="center" indent="1"/>
    </xf>
    <xf numFmtId="0" fontId="66" fillId="0" borderId="9" xfId="114" applyFont="1" applyFill="1" applyBorder="1" applyAlignment="1">
      <alignment vertical="center"/>
    </xf>
    <xf numFmtId="0" fontId="4" fillId="0" borderId="9" xfId="114" applyFill="1" applyBorder="1" applyAlignment="1">
      <alignment vertical="center"/>
    </xf>
    <xf numFmtId="0" fontId="66" fillId="0" borderId="0" xfId="114" applyFont="1" applyFill="1" applyProtection="1">
      <protection hidden="1"/>
    </xf>
    <xf numFmtId="0" fontId="12" fillId="0" borderId="7" xfId="114" applyFont="1" applyFill="1" applyBorder="1" applyAlignment="1">
      <alignment horizontal="center" vertical="center" wrapText="1"/>
    </xf>
    <xf numFmtId="0" fontId="66"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4" fillId="0" borderId="6" xfId="114" applyNumberFormat="1" applyFont="1" applyFill="1" applyBorder="1" applyAlignment="1">
      <alignment horizontal="right" vertical="center"/>
    </xf>
    <xf numFmtId="49" fontId="12" fillId="0" borderId="7" xfId="114" applyNumberFormat="1" applyFont="1" applyFill="1" applyBorder="1" applyAlignment="1">
      <alignment horizontal="center" vertical="center"/>
    </xf>
    <xf numFmtId="0" fontId="12" fillId="0" borderId="7" xfId="114" applyFont="1" applyFill="1" applyBorder="1" applyAlignment="1">
      <alignment horizontal="left" vertical="center" wrapText="1"/>
    </xf>
    <xf numFmtId="0" fontId="12" fillId="0" borderId="7" xfId="114" applyFont="1" applyFill="1" applyBorder="1" applyAlignment="1">
      <alignment horizontal="center" vertical="center"/>
    </xf>
    <xf numFmtId="0" fontId="66" fillId="0" borderId="7" xfId="114" applyFont="1" applyFill="1" applyBorder="1" applyAlignment="1" applyProtection="1">
      <alignment horizontal="center" vertical="center"/>
      <protection hidden="1"/>
    </xf>
    <xf numFmtId="4" fontId="66" fillId="0" borderId="7" xfId="114" applyNumberFormat="1" applyFont="1" applyFill="1" applyBorder="1" applyAlignment="1" applyProtection="1">
      <alignment horizontal="right" vertical="center"/>
    </xf>
    <xf numFmtId="4" fontId="66" fillId="0" borderId="7" xfId="114" applyNumberFormat="1" applyFont="1" applyFill="1" applyBorder="1" applyAlignment="1">
      <alignment horizontal="right"/>
    </xf>
    <xf numFmtId="49" fontId="66" fillId="0" borderId="7" xfId="114" applyNumberFormat="1" applyFont="1" applyFill="1" applyBorder="1" applyAlignment="1" applyProtection="1">
      <alignment horizontal="center" vertical="center"/>
      <protection hidden="1"/>
    </xf>
    <xf numFmtId="0" fontId="66" fillId="0" borderId="7" xfId="114" applyFont="1" applyFill="1" applyBorder="1"/>
    <xf numFmtId="4" fontId="12" fillId="0" borderId="7" xfId="114" applyNumberFormat="1" applyFont="1" applyFill="1" applyBorder="1" applyAlignment="1">
      <alignment horizontal="center" vertical="center"/>
    </xf>
    <xf numFmtId="0" fontId="66" fillId="0" borderId="0" xfId="107" applyFont="1" applyFill="1"/>
    <xf numFmtId="0" fontId="66" fillId="0" borderId="0" xfId="106" applyFont="1" applyFill="1"/>
    <xf numFmtId="0" fontId="66" fillId="0" borderId="7" xfId="106" applyFont="1" applyFill="1" applyBorder="1" applyAlignment="1">
      <alignment vertical="center" wrapText="1"/>
    </xf>
    <xf numFmtId="0" fontId="66" fillId="0" borderId="7" xfId="107" applyFont="1" applyFill="1" applyBorder="1" applyAlignment="1">
      <alignment horizontal="center" vertical="center" wrapText="1"/>
    </xf>
    <xf numFmtId="0" fontId="66" fillId="0" borderId="7" xfId="107" applyFont="1" applyFill="1" applyBorder="1" applyAlignment="1">
      <alignment horizontal="center" vertical="center" wrapText="1"/>
    </xf>
    <xf numFmtId="0" fontId="66" fillId="0" borderId="54" xfId="107" applyFont="1" applyFill="1" applyBorder="1" applyAlignment="1">
      <alignment horizontal="center" vertical="center" wrapText="1"/>
    </xf>
    <xf numFmtId="0" fontId="66" fillId="0" borderId="7" xfId="106" applyFont="1" applyFill="1" applyBorder="1" applyAlignment="1">
      <alignment horizontal="center" vertical="center" wrapText="1"/>
    </xf>
    <xf numFmtId="0" fontId="66" fillId="0" borderId="0" xfId="107" applyFont="1" applyFill="1" applyAlignment="1">
      <alignment horizontal="center" vertical="center" wrapText="1"/>
    </xf>
    <xf numFmtId="0" fontId="66" fillId="0" borderId="7" xfId="106" applyFont="1" applyFill="1" applyBorder="1" applyAlignment="1">
      <alignment horizontal="center" vertical="center" wrapText="1"/>
    </xf>
    <xf numFmtId="0" fontId="66" fillId="0" borderId="5" xfId="106" applyFont="1" applyFill="1" applyBorder="1" applyAlignment="1">
      <alignment horizontal="center" vertical="center" wrapText="1"/>
    </xf>
    <xf numFmtId="0" fontId="66" fillId="0" borderId="0" xfId="102" applyFont="1" applyFill="1" applyAlignment="1">
      <alignment horizontal="left" vertical="center" wrapText="1"/>
    </xf>
    <xf numFmtId="0" fontId="80" fillId="0" borderId="0" xfId="107" applyFont="1" applyFill="1"/>
    <xf numFmtId="4" fontId="80" fillId="0" borderId="7" xfId="107" applyNumberFormat="1" applyFont="1" applyFill="1" applyBorder="1" applyAlignment="1">
      <alignment horizontal="right" vertical="center"/>
    </xf>
    <xf numFmtId="4" fontId="66" fillId="0" borderId="7" xfId="107" applyNumberFormat="1" applyFont="1" applyFill="1" applyBorder="1" applyAlignment="1">
      <alignment horizontal="right" vertical="center"/>
    </xf>
    <xf numFmtId="4" fontId="66"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6" fillId="0" borderId="0" xfId="107" applyFont="1" applyFill="1" applyAlignment="1">
      <alignment vertical="center"/>
    </xf>
    <xf numFmtId="0" fontId="12" fillId="0" borderId="7" xfId="106" applyFont="1" applyFill="1" applyBorder="1" applyAlignment="1">
      <alignment horizontal="center" vertical="center" wrapText="1"/>
    </xf>
    <xf numFmtId="0" fontId="66" fillId="0" borderId="7" xfId="106" applyFont="1" applyFill="1" applyBorder="1"/>
    <xf numFmtId="49" fontId="12" fillId="0" borderId="7" xfId="106" applyNumberFormat="1" applyFont="1" applyFill="1" applyBorder="1" applyAlignment="1" applyProtection="1">
      <alignment horizontal="left" vertical="top" wrapText="1"/>
      <protection locked="0"/>
    </xf>
    <xf numFmtId="0" fontId="84" fillId="0" borderId="0" xfId="107" applyFont="1" applyFill="1" applyAlignment="1">
      <alignment horizontal="left" vertical="top" wrapText="1"/>
    </xf>
    <xf numFmtId="49" fontId="76" fillId="0" borderId="0" xfId="99" applyFont="1" applyFill="1" applyAlignment="1">
      <alignment vertical="center"/>
    </xf>
    <xf numFmtId="0" fontId="16" fillId="0" borderId="7" xfId="107"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2" fillId="0" borderId="7" xfId="107" applyNumberFormat="1" applyFont="1" applyFill="1" applyBorder="1" applyAlignment="1">
      <alignment horizontal="left" vertical="center" wrapText="1"/>
    </xf>
    <xf numFmtId="4" fontId="66" fillId="0" borderId="7" xfId="107" applyNumberFormat="1" applyFont="1" applyFill="1" applyBorder="1" applyAlignment="1" applyProtection="1">
      <alignment horizontal="right" vertical="center" wrapText="1"/>
      <protection locked="0"/>
    </xf>
    <xf numFmtId="4" fontId="16" fillId="0" borderId="7" xfId="107" applyNumberFormat="1" applyFont="1" applyFill="1" applyBorder="1" applyAlignment="1" applyProtection="1">
      <alignment horizontal="right" vertical="center" wrapText="1"/>
      <protection locked="0"/>
    </xf>
    <xf numFmtId="4" fontId="7" fillId="0" borderId="7" xfId="106" applyNumberFormat="1" applyFill="1" applyBorder="1" applyAlignment="1" applyProtection="1">
      <alignment horizontal="right" vertical="center" wrapText="1"/>
      <protection locked="0"/>
    </xf>
    <xf numFmtId="0" fontId="6" fillId="0" borderId="7" xfId="106" applyFont="1" applyFill="1" applyBorder="1" applyAlignment="1">
      <alignment vertical="center"/>
    </xf>
    <xf numFmtId="49" fontId="78" fillId="0" borderId="7" xfId="106" applyNumberFormat="1" applyFont="1" applyFill="1" applyBorder="1" applyAlignment="1" applyProtection="1">
      <alignment horizontal="left" vertical="top" wrapText="1"/>
      <protection locked="0"/>
    </xf>
    <xf numFmtId="0" fontId="4" fillId="0" borderId="0" xfId="115" applyFill="1"/>
    <xf numFmtId="0" fontId="73" fillId="0" borderId="0" xfId="115" applyFont="1" applyFill="1" applyAlignment="1">
      <alignment vertical="center"/>
    </xf>
    <xf numFmtId="49" fontId="80" fillId="0" borderId="9" xfId="115" quotePrefix="1" applyNumberFormat="1" applyFont="1" applyFill="1" applyBorder="1" applyAlignment="1">
      <alignment horizontal="left" vertical="center" indent="1"/>
    </xf>
    <xf numFmtId="49" fontId="68" fillId="0" borderId="9" xfId="115" applyNumberFormat="1" applyFont="1" applyFill="1" applyBorder="1" applyAlignment="1">
      <alignment vertical="center"/>
    </xf>
    <xf numFmtId="49" fontId="68" fillId="0" borderId="0" xfId="115" applyNumberFormat="1" applyFont="1" applyFill="1" applyAlignment="1">
      <alignment horizontal="left" vertical="center" wrapText="1" indent="4"/>
    </xf>
    <xf numFmtId="0" fontId="12" fillId="0" borderId="7" xfId="115" applyFont="1" applyFill="1" applyBorder="1" applyAlignment="1">
      <alignment horizontal="center" vertical="center" wrapText="1"/>
    </xf>
    <xf numFmtId="0" fontId="66" fillId="0" borderId="7" xfId="115" applyFont="1" applyFill="1" applyBorder="1" applyAlignment="1">
      <alignment horizontal="center" vertical="center" wrapText="1"/>
    </xf>
    <xf numFmtId="0" fontId="66" fillId="0" borderId="7" xfId="114" applyFont="1" applyFill="1" applyBorder="1" applyAlignment="1">
      <alignment horizontal="center" vertical="center" wrapText="1"/>
    </xf>
    <xf numFmtId="0" fontId="66" fillId="0" borderId="33" xfId="115" applyFont="1" applyFill="1" applyBorder="1" applyAlignment="1">
      <alignment horizontal="center" vertical="center" wrapText="1"/>
    </xf>
    <xf numFmtId="0" fontId="66" fillId="0" borderId="8" xfId="115" applyFont="1" applyFill="1" applyBorder="1" applyAlignment="1">
      <alignment horizontal="center" vertical="center" wrapText="1"/>
    </xf>
    <xf numFmtId="0" fontId="66" fillId="0" borderId="7" xfId="115" applyFont="1" applyFill="1" applyBorder="1" applyAlignment="1">
      <alignment horizontal="center" vertical="center" wrapText="1"/>
    </xf>
    <xf numFmtId="0" fontId="66" fillId="0" borderId="30" xfId="115" applyFont="1" applyFill="1" applyBorder="1" applyAlignment="1">
      <alignment horizontal="center" vertical="center" wrapText="1"/>
    </xf>
    <xf numFmtId="0" fontId="66" fillId="0" borderId="0" xfId="106" applyFont="1" applyFill="1" applyAlignment="1">
      <alignment vertical="center"/>
    </xf>
    <xf numFmtId="0" fontId="0" fillId="0" borderId="0" xfId="115" applyFont="1" applyFill="1" applyAlignment="1">
      <alignment horizontal="left" vertical="center"/>
    </xf>
    <xf numFmtId="49" fontId="4" fillId="0" borderId="0" xfId="115" applyNumberFormat="1" applyFill="1" applyAlignment="1"/>
    <xf numFmtId="49" fontId="80" fillId="0" borderId="7" xfId="115" applyNumberFormat="1" applyFont="1" applyFill="1" applyBorder="1" applyAlignment="1">
      <alignment horizontal="center" vertical="center" wrapText="1"/>
    </xf>
    <xf numFmtId="0" fontId="80" fillId="0" borderId="7" xfId="115" applyFont="1" applyFill="1" applyBorder="1" applyAlignment="1">
      <alignment horizontal="left" vertical="center" wrapText="1"/>
    </xf>
    <xf numFmtId="4" fontId="80" fillId="0" borderId="7" xfId="115" applyNumberFormat="1" applyFont="1" applyFill="1" applyBorder="1" applyAlignment="1">
      <alignment horizontal="right" vertical="center"/>
    </xf>
    <xf numFmtId="4" fontId="66" fillId="0" borderId="7" xfId="115" applyNumberFormat="1" applyFont="1" applyFill="1" applyBorder="1" applyAlignment="1">
      <alignment horizontal="right" vertical="center"/>
    </xf>
    <xf numFmtId="49" fontId="62" fillId="0" borderId="0" xfId="115" applyNumberFormat="1" applyFont="1" applyFill="1" applyAlignment="1"/>
    <xf numFmtId="0" fontId="62" fillId="0" borderId="0" xfId="115" applyFont="1" applyFill="1"/>
    <xf numFmtId="49" fontId="80" fillId="0" borderId="7" xfId="115" applyNumberFormat="1" applyFont="1" applyFill="1" applyBorder="1" applyAlignment="1">
      <alignment horizontal="center" vertical="center"/>
    </xf>
    <xf numFmtId="0" fontId="80" fillId="0" borderId="7" xfId="115" applyFont="1" applyFill="1" applyBorder="1" applyAlignment="1">
      <alignment horizontal="left" vertical="center" wrapText="1" indent="1"/>
    </xf>
    <xf numFmtId="0" fontId="80" fillId="0" borderId="7" xfId="115" applyFont="1" applyFill="1" applyBorder="1" applyAlignment="1">
      <alignment horizontal="center" vertical="center" wrapText="1"/>
    </xf>
    <xf numFmtId="49" fontId="80" fillId="0" borderId="29" xfId="114" applyNumberFormat="1" applyFont="1" applyFill="1" applyBorder="1" applyAlignment="1" applyProtection="1">
      <alignment horizontal="left" vertical="center" wrapText="1"/>
      <protection locked="0"/>
    </xf>
    <xf numFmtId="49" fontId="66" fillId="0" borderId="7" xfId="115" applyNumberFormat="1" applyFont="1" applyFill="1" applyBorder="1" applyAlignment="1">
      <alignment horizontal="center" vertical="center"/>
    </xf>
    <xf numFmtId="0" fontId="66" fillId="0" borderId="7" xfId="115" applyFont="1" applyFill="1" applyBorder="1" applyAlignment="1">
      <alignment horizontal="left" vertical="center" wrapText="1" indent="2"/>
    </xf>
    <xf numFmtId="4" fontId="66" fillId="0" borderId="7" xfId="115" applyNumberFormat="1" applyFont="1" applyFill="1" applyBorder="1" applyAlignment="1" applyProtection="1">
      <alignment horizontal="right" vertical="center"/>
    </xf>
    <xf numFmtId="4" fontId="66" fillId="0" borderId="7" xfId="115" applyNumberFormat="1" applyFont="1" applyFill="1" applyBorder="1" applyAlignment="1" applyProtection="1">
      <alignment horizontal="right" vertical="center"/>
      <protection locked="0"/>
    </xf>
    <xf numFmtId="0" fontId="2" fillId="0" borderId="0" xfId="115" applyFont="1" applyFill="1"/>
    <xf numFmtId="4" fontId="80" fillId="0" borderId="7" xfId="115" applyNumberFormat="1" applyFont="1" applyFill="1" applyBorder="1" applyAlignment="1" applyProtection="1">
      <alignment horizontal="right" vertical="center"/>
      <protection locked="0"/>
    </xf>
    <xf numFmtId="4" fontId="80" fillId="0" borderId="7" xfId="115" applyNumberFormat="1" applyFont="1" applyFill="1" applyBorder="1" applyAlignment="1" applyProtection="1">
      <alignment horizontal="right" vertical="center"/>
    </xf>
    <xf numFmtId="0" fontId="80" fillId="0" borderId="7" xfId="115" applyFont="1" applyFill="1" applyBorder="1" applyAlignment="1">
      <alignment horizontal="center" vertical="center"/>
    </xf>
    <xf numFmtId="0" fontId="66" fillId="0" borderId="7" xfId="115" applyFont="1" applyFill="1" applyBorder="1" applyAlignment="1">
      <alignment horizontal="left" vertical="center" wrapText="1" indent="1"/>
    </xf>
    <xf numFmtId="0" fontId="66" fillId="0" borderId="7" xfId="115" applyFont="1" applyFill="1" applyBorder="1" applyAlignment="1">
      <alignment horizontal="center" vertical="center"/>
    </xf>
    <xf numFmtId="0" fontId="14" fillId="0" borderId="7" xfId="115" applyFont="1" applyFill="1" applyBorder="1" applyAlignment="1">
      <alignment vertical="center" wrapText="1"/>
    </xf>
    <xf numFmtId="49" fontId="3" fillId="0" borderId="0" xfId="115" applyNumberFormat="1" applyFont="1" applyFill="1" applyAlignment="1"/>
    <xf numFmtId="0" fontId="3" fillId="0" borderId="0" xfId="115" applyFont="1" applyFill="1"/>
    <xf numFmtId="0" fontId="80" fillId="0" borderId="7" xfId="115" applyFont="1" applyFill="1" applyBorder="1" applyAlignment="1">
      <alignment vertical="center" wrapText="1"/>
    </xf>
    <xf numFmtId="0" fontId="14" fillId="0" borderId="7" xfId="115" applyFont="1" applyFill="1" applyBorder="1" applyAlignment="1">
      <alignment horizontal="center" vertical="center" wrapText="1"/>
    </xf>
    <xf numFmtId="0" fontId="66" fillId="0" borderId="7" xfId="115" applyFont="1" applyFill="1" applyBorder="1" applyAlignment="1">
      <alignment horizontal="left" vertical="center" wrapText="1"/>
    </xf>
    <xf numFmtId="0" fontId="66" fillId="0" borderId="7" xfId="115" applyFont="1" applyFill="1" applyBorder="1" applyAlignment="1">
      <alignment vertical="center" wrapText="1"/>
    </xf>
    <xf numFmtId="0" fontId="80" fillId="0" borderId="7" xfId="106" applyFont="1" applyFill="1" applyBorder="1" applyAlignment="1">
      <alignment vertical="center" wrapText="1"/>
    </xf>
    <xf numFmtId="0" fontId="66" fillId="0" borderId="7" xfId="106" applyFont="1" applyFill="1" applyBorder="1" applyAlignment="1">
      <alignment horizontal="left" vertical="center" wrapText="1" indent="1"/>
    </xf>
    <xf numFmtId="0" fontId="73" fillId="0" borderId="0" xfId="106" applyFont="1" applyFill="1" applyAlignment="1">
      <alignment vertical="center"/>
    </xf>
    <xf numFmtId="169" fontId="80" fillId="0" borderId="7" xfId="115" applyNumberFormat="1" applyFont="1" applyFill="1" applyBorder="1" applyAlignment="1">
      <alignment horizontal="right" vertical="center"/>
    </xf>
    <xf numFmtId="169" fontId="66" fillId="0" borderId="7" xfId="115" applyNumberFormat="1" applyFont="1" applyFill="1" applyBorder="1" applyAlignment="1" applyProtection="1">
      <alignment horizontal="right" vertical="center"/>
      <protection locked="0"/>
    </xf>
    <xf numFmtId="169" fontId="66" fillId="0" borderId="7" xfId="115" applyNumberFormat="1" applyFont="1" applyFill="1" applyBorder="1" applyAlignment="1">
      <alignment horizontal="right" vertical="center"/>
    </xf>
    <xf numFmtId="0" fontId="68" fillId="0" borderId="0" xfId="106" applyFont="1" applyFill="1" applyAlignment="1">
      <alignment vertical="center"/>
    </xf>
    <xf numFmtId="49" fontId="4" fillId="0" borderId="0" xfId="115" applyNumberFormat="1" applyFill="1"/>
    <xf numFmtId="0" fontId="73" fillId="0" borderId="0" xfId="115" applyFont="1" applyFill="1" applyAlignment="1">
      <alignment horizontal="center" vertical="center"/>
    </xf>
    <xf numFmtId="0" fontId="73"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2" fillId="0" borderId="7" xfId="115" applyNumberFormat="1" applyFont="1" applyFill="1" applyBorder="1" applyAlignment="1">
      <alignment horizontal="left" vertical="top" wrapText="1"/>
    </xf>
    <xf numFmtId="0" fontId="66" fillId="0" borderId="0" xfId="106" applyFont="1" applyFill="1" applyAlignment="1">
      <alignment horizontal="left" vertical="center" wrapText="1"/>
    </xf>
    <xf numFmtId="0" fontId="66" fillId="0" borderId="0" xfId="106" applyFont="1" applyFill="1" applyAlignment="1">
      <alignment vertical="center" wrapText="1"/>
    </xf>
    <xf numFmtId="0" fontId="26" fillId="0" borderId="0" xfId="99" applyNumberFormat="1" applyFont="1" applyFill="1" applyBorder="1" applyAlignment="1">
      <alignment horizontal="left" vertical="center" indent="2"/>
    </xf>
    <xf numFmtId="49" fontId="80" fillId="0" borderId="30" xfId="106" applyNumberFormat="1" applyFont="1" applyFill="1" applyBorder="1" applyAlignment="1">
      <alignment horizontal="left" vertical="center" wrapText="1"/>
    </xf>
    <xf numFmtId="49" fontId="80" fillId="0" borderId="31" xfId="106" applyNumberFormat="1" applyFont="1" applyFill="1" applyBorder="1" applyAlignment="1">
      <alignment horizontal="left"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center" vertical="center" wrapText="1"/>
    </xf>
    <xf numFmtId="0" fontId="12" fillId="0" borderId="31" xfId="106" applyFont="1" applyFill="1" applyBorder="1" applyAlignment="1">
      <alignment horizontal="center" vertical="center" wrapText="1"/>
    </xf>
    <xf numFmtId="0" fontId="12" fillId="0" borderId="32" xfId="106" applyFont="1" applyFill="1" applyBorder="1" applyAlignment="1">
      <alignment horizontal="center"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right" vertical="center" wrapText="1"/>
    </xf>
    <xf numFmtId="0" fontId="12" fillId="0" borderId="32" xfId="106" applyFont="1" applyFill="1" applyBorder="1" applyAlignment="1">
      <alignment horizontal="right" vertical="center" wrapText="1"/>
    </xf>
    <xf numFmtId="0" fontId="14" fillId="0" borderId="30" xfId="106" applyNumberFormat="1" applyFont="1" applyFill="1" applyBorder="1" applyAlignment="1">
      <alignment horizontal="left" vertical="center" indent="1"/>
    </xf>
    <xf numFmtId="0" fontId="14" fillId="0" borderId="31" xfId="106" applyNumberFormat="1" applyFont="1" applyFill="1" applyBorder="1" applyAlignment="1">
      <alignment vertical="center" wrapText="1"/>
    </xf>
    <xf numFmtId="0" fontId="14" fillId="0" borderId="32" xfId="106" applyNumberFormat="1" applyFont="1" applyFill="1" applyBorder="1" applyAlignment="1">
      <alignment vertical="center" wrapText="1"/>
    </xf>
    <xf numFmtId="0" fontId="12" fillId="0" borderId="30" xfId="106" applyFont="1" applyFill="1" applyBorder="1" applyAlignment="1">
      <alignment horizontal="right" vertical="center" wrapText="1" indent="1"/>
    </xf>
    <xf numFmtId="0" fontId="12" fillId="0" borderId="32" xfId="106" applyFont="1" applyFill="1" applyBorder="1" applyAlignment="1">
      <alignment horizontal="right" vertical="center" wrapText="1" indent="1"/>
    </xf>
    <xf numFmtId="49" fontId="14" fillId="0" borderId="31" xfId="106" applyNumberFormat="1" applyFont="1" applyFill="1" applyBorder="1" applyAlignment="1">
      <alignment vertical="center" wrapText="1"/>
    </xf>
    <xf numFmtId="49" fontId="14" fillId="0" borderId="32" xfId="106" applyNumberFormat="1" applyFont="1" applyFill="1" applyBorder="1" applyAlignment="1">
      <alignment vertical="center" wrapText="1"/>
    </xf>
    <xf numFmtId="0" fontId="12" fillId="0" borderId="30" xfId="106" applyFont="1" applyFill="1" applyBorder="1" applyAlignment="1">
      <alignment horizontal="left" vertical="center" wrapText="1"/>
    </xf>
    <xf numFmtId="0" fontId="12" fillId="0" borderId="31" xfId="49" applyFont="1" applyFill="1" applyBorder="1" applyAlignment="1">
      <alignment horizontal="center" vertical="center"/>
    </xf>
    <xf numFmtId="0" fontId="12" fillId="0" borderId="31" xfId="106" applyFont="1" applyFill="1" applyBorder="1" applyAlignment="1">
      <alignment horizontal="left" vertical="center" indent="1"/>
    </xf>
    <xf numFmtId="0" fontId="12" fillId="0" borderId="32" xfId="106" applyFont="1" applyFill="1" applyBorder="1" applyAlignment="1">
      <alignment horizontal="left" vertical="center" indent="1"/>
    </xf>
    <xf numFmtId="0" fontId="80" fillId="0" borderId="0" xfId="106" applyFont="1" applyFill="1" applyAlignment="1">
      <alignment vertical="center"/>
    </xf>
    <xf numFmtId="0" fontId="14" fillId="0" borderId="29" xfId="106" applyFont="1" applyFill="1" applyBorder="1" applyAlignment="1">
      <alignment horizontal="left" vertical="center" wrapText="1"/>
    </xf>
    <xf numFmtId="0" fontId="14" fillId="0" borderId="29" xfId="49" applyFont="1" applyFill="1" applyBorder="1" applyAlignment="1">
      <alignment horizontal="center" vertical="center" wrapText="1"/>
    </xf>
    <xf numFmtId="4" fontId="80" fillId="0" borderId="29" xfId="106" applyNumberFormat="1" applyFont="1" applyFill="1" applyBorder="1" applyAlignment="1" applyProtection="1">
      <alignment horizontal="right" vertical="center"/>
      <protection locked="0"/>
    </xf>
    <xf numFmtId="4" fontId="14" fillId="0" borderId="29" xfId="106" applyNumberFormat="1" applyFont="1" applyFill="1" applyBorder="1" applyAlignment="1">
      <alignment vertical="center"/>
    </xf>
    <xf numFmtId="0" fontId="12" fillId="0" borderId="29" xfId="106" applyFont="1" applyFill="1" applyBorder="1" applyAlignment="1">
      <alignment horizontal="left" vertical="center" wrapText="1"/>
    </xf>
    <xf numFmtId="0" fontId="12" fillId="0" borderId="29" xfId="49" applyFont="1"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29" xfId="106" applyNumberFormat="1" applyFont="1" applyFill="1" applyBorder="1" applyAlignment="1">
      <alignment vertical="center"/>
    </xf>
    <xf numFmtId="169" fontId="66" fillId="0" borderId="29" xfId="106" applyNumberFormat="1" applyFont="1" applyFill="1" applyBorder="1" applyAlignment="1" applyProtection="1">
      <alignment horizontal="right" vertical="center"/>
      <protection locked="0"/>
    </xf>
    <xf numFmtId="169" fontId="12" fillId="0" borderId="29" xfId="106" applyNumberFormat="1" applyFont="1" applyFill="1" applyBorder="1" applyAlignment="1" applyProtection="1">
      <alignment vertical="center"/>
    </xf>
    <xf numFmtId="0" fontId="12" fillId="0" borderId="29" xfId="106" applyFont="1" applyFill="1" applyBorder="1" applyAlignment="1">
      <alignment horizontal="left" vertical="center" wrapText="1" indent="1"/>
    </xf>
    <xf numFmtId="4" fontId="66" fillId="0" borderId="29" xfId="106" applyNumberFormat="1" applyFont="1" applyFill="1" applyBorder="1" applyAlignment="1" applyProtection="1">
      <alignment horizontal="right" vertical="center"/>
      <protection locked="0"/>
    </xf>
    <xf numFmtId="0" fontId="12" fillId="0" borderId="0" xfId="106" applyFont="1" applyFill="1" applyAlignment="1">
      <alignment horizontal="left" vertical="center" wrapText="1"/>
    </xf>
    <xf numFmtId="0" fontId="12" fillId="0" borderId="0" xfId="49" applyFont="1" applyFill="1" applyAlignment="1">
      <alignment horizontal="center" vertical="center" wrapText="1"/>
    </xf>
    <xf numFmtId="0" fontId="12" fillId="0" borderId="0" xfId="106" applyFont="1" applyFill="1" applyAlignment="1">
      <alignment vertical="center"/>
    </xf>
    <xf numFmtId="0" fontId="12"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2" fillId="0" borderId="7" xfId="106" applyNumberFormat="1" applyFont="1" applyFill="1" applyBorder="1" applyAlignment="1" applyProtection="1">
      <alignment horizontal="left" vertical="center" wrapText="1"/>
      <protection locked="0"/>
    </xf>
    <xf numFmtId="0" fontId="12" fillId="0" borderId="0" xfId="46" applyFont="1" applyFill="1" applyProtection="1"/>
    <xf numFmtId="0" fontId="12" fillId="0" borderId="0" xfId="46" applyFont="1" applyFill="1" applyBorder="1" applyProtection="1"/>
    <xf numFmtId="0" fontId="27"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2" fillId="0" borderId="10" xfId="46" applyNumberFormat="1" applyFont="1" applyFill="1" applyBorder="1" applyAlignment="1" applyProtection="1">
      <alignment horizontal="left" vertical="center" wrapText="1"/>
      <protection locked="0"/>
    </xf>
    <xf numFmtId="0" fontId="27" fillId="0" borderId="9" xfId="50" applyFont="1" applyFill="1" applyBorder="1" applyAlignment="1">
      <alignment horizontal="center" vertical="center"/>
    </xf>
    <xf numFmtId="0" fontId="12" fillId="0" borderId="0" xfId="46" applyFont="1" applyFill="1"/>
    <xf numFmtId="0" fontId="12" fillId="0" borderId="61" xfId="46" applyFont="1" applyFill="1" applyBorder="1" applyAlignment="1">
      <alignment horizontal="center" vertical="center"/>
    </xf>
    <xf numFmtId="0" fontId="12" fillId="0" borderId="60" xfId="46" applyFont="1" applyFill="1" applyBorder="1" applyAlignment="1">
      <alignment horizontal="center" vertical="center"/>
    </xf>
    <xf numFmtId="0" fontId="15" fillId="0" borderId="66" xfId="97" applyFont="1" applyBorder="1" applyAlignment="1">
      <alignment vertical="center"/>
    </xf>
    <xf numFmtId="0" fontId="15" fillId="0" borderId="0" xfId="97" applyFont="1" applyAlignment="1">
      <alignment horizontal="left" vertical="center" indent="2"/>
    </xf>
    <xf numFmtId="0" fontId="15" fillId="0" borderId="66" xfId="97" applyFont="1" applyBorder="1" applyAlignment="1">
      <alignment horizontal="center" vertical="center"/>
    </xf>
    <xf numFmtId="49" fontId="15" fillId="0" borderId="66" xfId="97" applyNumberFormat="1" applyFont="1" applyBorder="1" applyAlignment="1">
      <alignment horizontal="center" vertical="center"/>
    </xf>
    <xf numFmtId="49" fontId="15" fillId="0" borderId="66" xfId="97" applyNumberFormat="1" applyFont="1" applyBorder="1" applyAlignment="1">
      <alignment horizontal="left" vertical="center" indent="1"/>
    </xf>
  </cellXfs>
  <cellStyles count="172">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1" xfId="133" builtinId="30" hidden="1"/>
    <cellStyle name="20% - Акцент2" xfId="73" builtinId="34" hidden="1"/>
    <cellStyle name="20% - Акцент2" xfId="137" builtinId="34" hidden="1"/>
    <cellStyle name="20% - Акцент3" xfId="77" builtinId="38" hidden="1"/>
    <cellStyle name="20% - Акцент3" xfId="141" builtinId="38" hidden="1"/>
    <cellStyle name="20% - Акцент4" xfId="81" builtinId="42" hidden="1"/>
    <cellStyle name="20% - Акцент4" xfId="145" builtinId="42" hidden="1"/>
    <cellStyle name="20% - Акцент5" xfId="85" builtinId="46" hidden="1"/>
    <cellStyle name="20% - Акцент5" xfId="149" builtinId="46" hidden="1"/>
    <cellStyle name="20% - Акцент6" xfId="89" builtinId="50" hidden="1"/>
    <cellStyle name="20% - Акцент6" xfId="153" builtinId="50" hidden="1"/>
    <cellStyle name="40% - Акцент1" xfId="70" builtinId="31" hidden="1"/>
    <cellStyle name="40% - Акцент1" xfId="134" builtinId="31" hidden="1"/>
    <cellStyle name="40% - Акцент2" xfId="74" builtinId="35" hidden="1"/>
    <cellStyle name="40% - Акцент2" xfId="138" builtinId="35" hidden="1"/>
    <cellStyle name="40% - Акцент3" xfId="78" builtinId="39" hidden="1"/>
    <cellStyle name="40% - Акцент3" xfId="142" builtinId="39" hidden="1"/>
    <cellStyle name="40% - Акцент4" xfId="82" builtinId="43" hidden="1"/>
    <cellStyle name="40% - Акцент4" xfId="146" builtinId="43" hidden="1"/>
    <cellStyle name="40% - Акцент5" xfId="86" builtinId="47" hidden="1"/>
    <cellStyle name="40% - Акцент5" xfId="150" builtinId="47" hidden="1"/>
    <cellStyle name="40% - Акцент6" xfId="90" builtinId="51" hidden="1"/>
    <cellStyle name="40% - Акцент6" xfId="154" builtinId="51" hidden="1"/>
    <cellStyle name="60% - Акцент1" xfId="71" builtinId="32" hidden="1"/>
    <cellStyle name="60% - Акцент1" xfId="135" builtinId="32" hidden="1"/>
    <cellStyle name="60% - Акцент2" xfId="75" builtinId="36" hidden="1"/>
    <cellStyle name="60% - Акцент2" xfId="139" builtinId="36" hidden="1"/>
    <cellStyle name="60% - Акцент3" xfId="79" builtinId="40" hidden="1"/>
    <cellStyle name="60% - Акцент3" xfId="143" builtinId="40" hidden="1"/>
    <cellStyle name="60% - Акцент4" xfId="83" builtinId="44" hidden="1"/>
    <cellStyle name="60% - Акцент4" xfId="147" builtinId="44" hidden="1"/>
    <cellStyle name="60% - Акцент5" xfId="87" builtinId="48" hidden="1"/>
    <cellStyle name="60% - Акцент5" xfId="151" builtinId="48" hidden="1"/>
    <cellStyle name="60% - Акцент6" xfId="91" builtinId="52" hidden="1"/>
    <cellStyle name="60% - Акцент6" xfId="155"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1" xfId="132" builtinId="29" hidden="1"/>
    <cellStyle name="Акцент2" xfId="72" builtinId="33" hidden="1"/>
    <cellStyle name="Акцент2" xfId="136" builtinId="33" hidden="1"/>
    <cellStyle name="Акцент3" xfId="76" builtinId="37" hidden="1"/>
    <cellStyle name="Акцент3" xfId="140" builtinId="37" hidden="1"/>
    <cellStyle name="Акцент4" xfId="80" builtinId="41" hidden="1"/>
    <cellStyle name="Акцент4" xfId="144" builtinId="41" hidden="1"/>
    <cellStyle name="Акцент5" xfId="84" builtinId="45" hidden="1"/>
    <cellStyle name="Акцент5" xfId="148" builtinId="45" hidden="1"/>
    <cellStyle name="Акцент6" xfId="88" builtinId="49" hidden="1"/>
    <cellStyle name="Акцент6" xfId="152" builtinId="49" hidden="1"/>
    <cellStyle name="Ввод " xfId="30" builtinId="20" customBuiltin="1"/>
    <cellStyle name="Вывод" xfId="60" builtinId="21" hidden="1"/>
    <cellStyle name="Вывод" xfId="124" builtinId="21" hidden="1"/>
    <cellStyle name="Вычисление" xfId="61" builtinId="22" hidden="1"/>
    <cellStyle name="Вычисление" xfId="125"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xfId="158" builtinId="4" hidden="1"/>
    <cellStyle name="Денежный [0]" xfId="95" builtinId="7" hidden="1"/>
    <cellStyle name="Денежный [0]" xfId="159" builtinId="7" hidden="1"/>
    <cellStyle name="Заголовок" xfId="36"/>
    <cellStyle name="Заголовок 1" xfId="53" builtinId="16" hidden="1"/>
    <cellStyle name="Заголовок 1" xfId="117" builtinId="16" hidden="1"/>
    <cellStyle name="Заголовок 2" xfId="54" builtinId="17" hidden="1"/>
    <cellStyle name="Заголовок 2" xfId="118" builtinId="17" hidden="1"/>
    <cellStyle name="Заголовок 3" xfId="55" builtinId="18" hidden="1"/>
    <cellStyle name="Заголовок 3" xfId="119" builtinId="18" hidden="1"/>
    <cellStyle name="Заголовок 4" xfId="56" builtinId="19" hidden="1"/>
    <cellStyle name="Заголовок 4" xfId="120" builtinId="19" hidden="1"/>
    <cellStyle name="ЗаголовокСтолбца" xfId="37"/>
    <cellStyle name="Значение" xfId="38"/>
    <cellStyle name="Итог" xfId="67" builtinId="25" hidden="1"/>
    <cellStyle name="Итог" xfId="131" builtinId="25" hidden="1"/>
    <cellStyle name="Контрольная ячейка" xfId="63" builtinId="23" hidden="1"/>
    <cellStyle name="Контрольная ячейка" xfId="127" builtinId="23" hidden="1"/>
    <cellStyle name="Название" xfId="52" builtinId="15" hidden="1"/>
    <cellStyle name="Название" xfId="116" builtinId="15" hidden="1"/>
    <cellStyle name="Нейтральный" xfId="59" builtinId="28" hidden="1"/>
    <cellStyle name="Нейтральный" xfId="123"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171"/>
    <cellStyle name="Обычный 11 4 3 3 2 3 3 3" xfId="165"/>
    <cellStyle name="Обычный 12 3 2 2 3" xfId="102"/>
    <cellStyle name="Обычный 12 3 2 2 3 2" xfId="111"/>
    <cellStyle name="Обычный 12 3 2 2 3 2 2" xfId="114"/>
    <cellStyle name="Обычный 12 3 2 2 3 2 2 2" xfId="170"/>
    <cellStyle name="Обычный 12 3 2 2 3 2 3" xfId="167"/>
    <cellStyle name="Обычный 12 3 2 2 3 3" xfId="113"/>
    <cellStyle name="Обычный 12 3 2 2 3 3 2" xfId="169"/>
    <cellStyle name="Обычный 12 3 2 2 3 4" xfId="163"/>
    <cellStyle name="Обычный 17 3" xfId="103"/>
    <cellStyle name="Обычный 17 3 2" xfId="164"/>
    <cellStyle name="Обычный 2" xfId="40"/>
    <cellStyle name="Обычный 2 15" xfId="107"/>
    <cellStyle name="Обычный 2 2" xfId="97"/>
    <cellStyle name="Обычный 2 8 2" xfId="104"/>
    <cellStyle name="Обычный 23 2 2 2" xfId="108"/>
    <cellStyle name="Обычный 23 2 2 2 2" xfId="166"/>
    <cellStyle name="Обычный 3" xfId="98"/>
    <cellStyle name="Обычный 3 2" xfId="41"/>
    <cellStyle name="Обычный 3 3" xfId="42"/>
    <cellStyle name="Обычный 3 3 2" xfId="43"/>
    <cellStyle name="Обычный 3 4" xfId="161"/>
    <cellStyle name="Обычный 3 4 10 2 2 2 3" xfId="101"/>
    <cellStyle name="Обычный 3 4 10 2 2 2 3 2" xfId="162"/>
    <cellStyle name="Обычный 4" xfId="110"/>
    <cellStyle name="Обычный 4 2" xfId="112"/>
    <cellStyle name="Обычный 4 2 2" xfId="168"/>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Открывавшаяся гиперссылка" xfId="160" builtinId="9" hidden="1"/>
    <cellStyle name="Плохой" xfId="58" builtinId="27" hidden="1"/>
    <cellStyle name="Плохой" xfId="122" builtinId="27" hidden="1"/>
    <cellStyle name="Пояснение" xfId="66" builtinId="53" hidden="1"/>
    <cellStyle name="Пояснение" xfId="130" builtinId="53" hidden="1"/>
    <cellStyle name="Примечание" xfId="65" builtinId="10" hidden="1"/>
    <cellStyle name="Примечание" xfId="129" builtinId="10" hidden="1"/>
    <cellStyle name="Связанная ячейка" xfId="62" builtinId="24" hidden="1"/>
    <cellStyle name="Связанная ячейка" xfId="126" builtinId="24" hidden="1"/>
    <cellStyle name="Текст предупреждения" xfId="64" builtinId="11" hidden="1"/>
    <cellStyle name="Текст предупреждения" xfId="128" builtinId="11" hidden="1"/>
    <cellStyle name="Финансовый" xfId="92" builtinId="3" hidden="1"/>
    <cellStyle name="Финансовый" xfId="156" builtinId="3" hidden="1"/>
    <cellStyle name="Финансовый [0]" xfId="93" builtinId="6" hidden="1"/>
    <cellStyle name="Финансовый [0]" xfId="157" builtinId="6" hidden="1"/>
    <cellStyle name="Формула" xfId="51"/>
    <cellStyle name="Хороший" xfId="57" builtinId="26" hidden="1"/>
    <cellStyle name="Хороший" xfId="121"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59"/>
  <sheetViews>
    <sheetView showGridLines="0" view="pageBreakPreview" topLeftCell="K13" zoomScale="59" zoomScaleNormal="100" zoomScaleSheetLayoutView="59" workbookViewId="0">
      <selection activeCell="AB53" sqref="AB53"/>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39.28515625" style="90" customWidth="1"/>
    <col min="14" max="14" width="11" style="90" customWidth="1"/>
    <col min="15" max="15" width="11.42578125" style="88" customWidth="1"/>
    <col min="16" max="16" width="9.42578125" style="88" customWidth="1"/>
    <col min="17" max="17" width="9.5703125" style="88" customWidth="1"/>
    <col min="18" max="18" width="10" style="88" customWidth="1"/>
    <col min="19" max="19" width="8.7109375" style="88" customWidth="1"/>
    <col min="20" max="20" width="8.85546875" style="88" customWidth="1"/>
    <col min="21" max="21" width="20.7109375" style="90" customWidth="1"/>
    <col min="22" max="16384" width="9.140625" style="88"/>
  </cols>
  <sheetData>
    <row r="1" spans="1:21" hidden="1">
      <c r="A1" s="716"/>
      <c r="B1" s="716"/>
      <c r="C1" s="716"/>
      <c r="D1" s="716"/>
      <c r="E1" s="716"/>
      <c r="F1" s="716"/>
      <c r="G1" s="716"/>
      <c r="H1" s="716"/>
      <c r="I1" s="716"/>
      <c r="J1" s="716"/>
      <c r="K1" s="716"/>
      <c r="L1" s="768"/>
      <c r="M1" s="768"/>
      <c r="N1" s="768"/>
      <c r="O1" s="716"/>
      <c r="P1" s="716"/>
      <c r="Q1" s="716"/>
      <c r="R1" s="716"/>
      <c r="S1" s="716">
        <v>2024</v>
      </c>
      <c r="T1" s="716">
        <v>2024</v>
      </c>
      <c r="U1" s="768"/>
    </row>
    <row r="2" spans="1:21" hidden="1">
      <c r="A2" s="716"/>
      <c r="B2" s="716"/>
      <c r="C2" s="716"/>
      <c r="D2" s="716"/>
      <c r="E2" s="716"/>
      <c r="F2" s="716"/>
      <c r="G2" s="716"/>
      <c r="H2" s="716"/>
      <c r="I2" s="716"/>
      <c r="J2" s="716"/>
      <c r="K2" s="716"/>
      <c r="L2" s="768"/>
      <c r="M2" s="768"/>
      <c r="N2" s="768"/>
      <c r="O2" s="716"/>
      <c r="P2" s="716"/>
      <c r="Q2" s="716"/>
      <c r="R2" s="716"/>
      <c r="S2" s="716"/>
      <c r="T2" s="716"/>
      <c r="U2" s="768"/>
    </row>
    <row r="3" spans="1:21" hidden="1">
      <c r="A3" s="716"/>
      <c r="B3" s="716"/>
      <c r="C3" s="716"/>
      <c r="D3" s="716"/>
      <c r="E3" s="716"/>
      <c r="F3" s="716"/>
      <c r="G3" s="716"/>
      <c r="H3" s="716"/>
      <c r="I3" s="716"/>
      <c r="J3" s="716"/>
      <c r="K3" s="716"/>
      <c r="L3" s="768"/>
      <c r="M3" s="768"/>
      <c r="N3" s="768"/>
      <c r="O3" s="716"/>
      <c r="P3" s="716"/>
      <c r="Q3" s="716"/>
      <c r="R3" s="716"/>
      <c r="S3" s="716"/>
      <c r="T3" s="716"/>
      <c r="U3" s="768"/>
    </row>
    <row r="4" spans="1:21" hidden="1">
      <c r="A4" s="716"/>
      <c r="B4" s="716"/>
      <c r="C4" s="716"/>
      <c r="D4" s="716"/>
      <c r="E4" s="716"/>
      <c r="F4" s="716"/>
      <c r="G4" s="716"/>
      <c r="H4" s="716"/>
      <c r="I4" s="716"/>
      <c r="J4" s="716"/>
      <c r="K4" s="716"/>
      <c r="L4" s="768"/>
      <c r="M4" s="768"/>
      <c r="N4" s="768"/>
      <c r="O4" s="716"/>
      <c r="P4" s="716"/>
      <c r="Q4" s="716"/>
      <c r="R4" s="716"/>
      <c r="S4" s="716"/>
      <c r="T4" s="716"/>
      <c r="U4" s="768"/>
    </row>
    <row r="5" spans="1:21" hidden="1">
      <c r="A5" s="716"/>
      <c r="B5" s="716"/>
      <c r="C5" s="716"/>
      <c r="D5" s="716"/>
      <c r="E5" s="716"/>
      <c r="F5" s="716"/>
      <c r="G5" s="716"/>
      <c r="H5" s="716"/>
      <c r="I5" s="716"/>
      <c r="J5" s="716"/>
      <c r="K5" s="716"/>
      <c r="L5" s="768"/>
      <c r="M5" s="768"/>
      <c r="N5" s="768"/>
      <c r="O5" s="716"/>
      <c r="P5" s="716"/>
      <c r="Q5" s="716"/>
      <c r="R5" s="716"/>
      <c r="S5" s="716"/>
      <c r="T5" s="716"/>
      <c r="U5" s="768"/>
    </row>
    <row r="6" spans="1:21" hidden="1">
      <c r="A6" s="716"/>
      <c r="B6" s="716"/>
      <c r="C6" s="716"/>
      <c r="D6" s="716"/>
      <c r="E6" s="716"/>
      <c r="F6" s="716"/>
      <c r="G6" s="716"/>
      <c r="H6" s="716"/>
      <c r="I6" s="716"/>
      <c r="J6" s="716"/>
      <c r="K6" s="716"/>
      <c r="L6" s="768"/>
      <c r="M6" s="768"/>
      <c r="N6" s="768"/>
      <c r="O6" s="716"/>
      <c r="P6" s="716"/>
      <c r="Q6" s="716"/>
      <c r="R6" s="716"/>
      <c r="S6" s="716"/>
      <c r="T6" s="716"/>
      <c r="U6" s="768"/>
    </row>
    <row r="7" spans="1:21" hidden="1">
      <c r="A7" s="716"/>
      <c r="B7" s="716"/>
      <c r="C7" s="716"/>
      <c r="D7" s="716"/>
      <c r="E7" s="716"/>
      <c r="F7" s="716"/>
      <c r="G7" s="716"/>
      <c r="H7" s="716"/>
      <c r="I7" s="716"/>
      <c r="J7" s="716"/>
      <c r="K7" s="716"/>
      <c r="L7" s="768"/>
      <c r="M7" s="768"/>
      <c r="N7" s="768"/>
      <c r="O7" s="716" t="b">
        <v>1</v>
      </c>
      <c r="P7" s="716" t="b">
        <v>1</v>
      </c>
      <c r="Q7" s="716" t="b">
        <v>1</v>
      </c>
      <c r="R7" s="716" t="b">
        <v>1</v>
      </c>
      <c r="S7" s="751"/>
      <c r="T7" s="751"/>
      <c r="U7" s="768"/>
    </row>
    <row r="8" spans="1:21" hidden="1">
      <c r="A8" s="716"/>
      <c r="B8" s="716"/>
      <c r="C8" s="716"/>
      <c r="D8" s="716"/>
      <c r="E8" s="716"/>
      <c r="F8" s="716"/>
      <c r="G8" s="716"/>
      <c r="H8" s="716"/>
      <c r="I8" s="716"/>
      <c r="J8" s="716"/>
      <c r="K8" s="716"/>
      <c r="L8" s="768"/>
      <c r="M8" s="768"/>
      <c r="N8" s="768"/>
      <c r="O8" s="716"/>
      <c r="P8" s="716"/>
      <c r="Q8" s="716"/>
      <c r="R8" s="716"/>
      <c r="S8" s="716"/>
      <c r="T8" s="716"/>
      <c r="U8" s="768"/>
    </row>
    <row r="9" spans="1:21" hidden="1">
      <c r="A9" s="716"/>
      <c r="B9" s="716"/>
      <c r="C9" s="716"/>
      <c r="D9" s="716"/>
      <c r="E9" s="716"/>
      <c r="F9" s="716"/>
      <c r="G9" s="716"/>
      <c r="H9" s="716"/>
      <c r="I9" s="716"/>
      <c r="J9" s="716"/>
      <c r="K9" s="716"/>
      <c r="L9" s="768"/>
      <c r="M9" s="768"/>
      <c r="N9" s="768"/>
      <c r="O9" s="716"/>
      <c r="P9" s="716"/>
      <c r="Q9" s="716"/>
      <c r="R9" s="716"/>
      <c r="S9" s="716"/>
      <c r="T9" s="716"/>
      <c r="U9" s="768"/>
    </row>
    <row r="10" spans="1:21" hidden="1">
      <c r="A10" s="716"/>
      <c r="B10" s="716"/>
      <c r="C10" s="716"/>
      <c r="D10" s="716"/>
      <c r="E10" s="716"/>
      <c r="F10" s="716"/>
      <c r="G10" s="716"/>
      <c r="H10" s="716"/>
      <c r="I10" s="716"/>
      <c r="J10" s="716"/>
      <c r="K10" s="716"/>
      <c r="L10" s="768"/>
      <c r="M10" s="768"/>
      <c r="N10" s="768"/>
      <c r="O10" s="716"/>
      <c r="P10" s="716"/>
      <c r="Q10" s="716"/>
      <c r="R10" s="716"/>
      <c r="S10" s="716"/>
      <c r="T10" s="716"/>
      <c r="U10" s="768"/>
    </row>
    <row r="11" spans="1:21" ht="15" hidden="1" customHeight="1">
      <c r="A11" s="716"/>
      <c r="B11" s="716"/>
      <c r="C11" s="716"/>
      <c r="D11" s="716"/>
      <c r="E11" s="716"/>
      <c r="F11" s="716"/>
      <c r="G11" s="716"/>
      <c r="H11" s="716"/>
      <c r="I11" s="716"/>
      <c r="J11" s="716"/>
      <c r="K11" s="716"/>
      <c r="L11" s="768"/>
      <c r="M11" s="697"/>
      <c r="N11" s="768"/>
      <c r="O11" s="716"/>
      <c r="P11" s="716"/>
      <c r="Q11" s="716"/>
      <c r="R11" s="716"/>
      <c r="S11" s="716"/>
      <c r="T11" s="716"/>
      <c r="U11" s="768"/>
    </row>
    <row r="12" spans="1:21" s="89" customFormat="1" ht="20.100000000000001" customHeight="1">
      <c r="A12" s="800"/>
      <c r="B12" s="800"/>
      <c r="C12" s="800"/>
      <c r="D12" s="800"/>
      <c r="E12" s="800"/>
      <c r="F12" s="800"/>
      <c r="G12" s="800"/>
      <c r="H12" s="800"/>
      <c r="I12" s="800"/>
      <c r="J12" s="800"/>
      <c r="K12" s="800"/>
      <c r="L12" s="370" t="s">
        <v>1036</v>
      </c>
      <c r="M12" s="172"/>
      <c r="N12" s="172"/>
      <c r="O12" s="172"/>
      <c r="P12" s="172"/>
      <c r="Q12" s="172"/>
      <c r="R12" s="172"/>
      <c r="S12" s="172"/>
      <c r="T12" s="172"/>
      <c r="U12" s="172"/>
    </row>
    <row r="13" spans="1:21" ht="11.25" customHeight="1">
      <c r="A13" s="716"/>
      <c r="B13" s="716"/>
      <c r="C13" s="716"/>
      <c r="D13" s="716"/>
      <c r="E13" s="716"/>
      <c r="F13" s="716"/>
      <c r="G13" s="716"/>
      <c r="H13" s="716"/>
      <c r="I13" s="716"/>
      <c r="J13" s="716"/>
      <c r="K13" s="716"/>
      <c r="L13" s="768"/>
      <c r="M13" s="768"/>
      <c r="N13" s="768"/>
      <c r="O13" s="716"/>
      <c r="P13" s="716"/>
      <c r="Q13" s="716"/>
      <c r="R13" s="716"/>
      <c r="S13" s="716"/>
      <c r="T13" s="716"/>
      <c r="U13" s="768"/>
    </row>
    <row r="14" spans="1:21" s="89" customFormat="1" ht="15" hidden="1" customHeight="1">
      <c r="A14" s="800"/>
      <c r="B14" s="800"/>
      <c r="C14" s="800"/>
      <c r="D14" s="800"/>
      <c r="E14" s="800"/>
      <c r="F14" s="800"/>
      <c r="G14" s="800" t="b">
        <v>0</v>
      </c>
      <c r="H14" s="800"/>
      <c r="I14" s="800"/>
      <c r="J14" s="800"/>
      <c r="K14" s="800"/>
      <c r="L14" s="801" t="s">
        <v>1042</v>
      </c>
      <c r="M14" s="801"/>
      <c r="N14" s="801"/>
      <c r="O14" s="801"/>
      <c r="P14" s="801"/>
      <c r="Q14" s="801"/>
      <c r="R14" s="801"/>
      <c r="S14" s="801"/>
      <c r="T14" s="801"/>
      <c r="U14" s="801"/>
    </row>
    <row r="15" spans="1:21" s="90" customFormat="1" ht="15" hidden="1" customHeight="1">
      <c r="A15" s="768"/>
      <c r="B15" s="768"/>
      <c r="C15" s="768"/>
      <c r="D15" s="768"/>
      <c r="E15" s="768"/>
      <c r="F15" s="768"/>
      <c r="G15" s="800" t="b">
        <v>0</v>
      </c>
      <c r="H15" s="768"/>
      <c r="I15" s="768"/>
      <c r="J15" s="768"/>
      <c r="K15" s="768"/>
      <c r="L15" s="802" t="s">
        <v>15</v>
      </c>
      <c r="M15" s="803" t="s">
        <v>120</v>
      </c>
      <c r="N15" s="765" t="s">
        <v>141</v>
      </c>
      <c r="O15" s="804" t="s">
        <v>2424</v>
      </c>
      <c r="P15" s="804" t="s">
        <v>2424</v>
      </c>
      <c r="Q15" s="804" t="s">
        <v>2424</v>
      </c>
      <c r="R15" s="805" t="s">
        <v>2425</v>
      </c>
      <c r="S15" s="806" t="s">
        <v>2426</v>
      </c>
      <c r="T15" s="806" t="s">
        <v>2426</v>
      </c>
      <c r="U15" s="807" t="s">
        <v>308</v>
      </c>
    </row>
    <row r="16" spans="1:21" s="90" customFormat="1" ht="51.95" hidden="1" customHeight="1">
      <c r="A16" s="768"/>
      <c r="B16" s="768"/>
      <c r="C16" s="768"/>
      <c r="D16" s="768"/>
      <c r="E16" s="768"/>
      <c r="F16" s="768"/>
      <c r="G16" s="800" t="b">
        <v>0</v>
      </c>
      <c r="H16" s="768"/>
      <c r="I16" s="768"/>
      <c r="J16" s="768"/>
      <c r="K16" s="768"/>
      <c r="L16" s="802"/>
      <c r="M16" s="808"/>
      <c r="N16" s="765"/>
      <c r="O16" s="809" t="s">
        <v>271</v>
      </c>
      <c r="P16" s="809" t="s">
        <v>309</v>
      </c>
      <c r="Q16" s="809" t="s">
        <v>289</v>
      </c>
      <c r="R16" s="809" t="s">
        <v>271</v>
      </c>
      <c r="S16" s="806" t="s">
        <v>272</v>
      </c>
      <c r="T16" s="806" t="s">
        <v>271</v>
      </c>
      <c r="U16" s="807"/>
    </row>
    <row r="17" spans="1:21" s="90" customFormat="1" hidden="1">
      <c r="A17" s="768"/>
      <c r="B17" s="768"/>
      <c r="C17" s="768"/>
      <c r="D17" s="768"/>
      <c r="E17" s="768"/>
      <c r="F17" s="768"/>
      <c r="G17" s="800" t="b">
        <v>0</v>
      </c>
      <c r="H17" s="768"/>
      <c r="I17" s="768"/>
      <c r="J17" s="768"/>
      <c r="K17" s="768"/>
      <c r="L17" s="810"/>
      <c r="M17" s="810"/>
      <c r="N17" s="810"/>
      <c r="O17" s="811"/>
      <c r="P17" s="811"/>
      <c r="Q17" s="811"/>
      <c r="R17" s="811"/>
      <c r="S17" s="811"/>
      <c r="T17" s="811"/>
      <c r="U17" s="812"/>
    </row>
    <row r="18" spans="1:21" s="89" customFormat="1" ht="15" hidden="1" customHeight="1">
      <c r="A18" s="800"/>
      <c r="B18" s="800"/>
      <c r="C18" s="800"/>
      <c r="D18" s="800"/>
      <c r="E18" s="800"/>
      <c r="F18" s="800"/>
      <c r="G18" s="800" t="b">
        <v>0</v>
      </c>
      <c r="H18" s="800"/>
      <c r="I18" s="800"/>
      <c r="J18" s="800"/>
      <c r="K18" s="800"/>
      <c r="L18" s="801" t="s">
        <v>1043</v>
      </c>
      <c r="M18" s="801"/>
      <c r="N18" s="801"/>
      <c r="O18" s="801"/>
      <c r="P18" s="801"/>
      <c r="Q18" s="801"/>
      <c r="R18" s="801"/>
      <c r="S18" s="801"/>
      <c r="T18" s="801"/>
      <c r="U18" s="801"/>
    </row>
    <row r="19" spans="1:21" s="90" customFormat="1" ht="15" hidden="1" customHeight="1">
      <c r="A19" s="768"/>
      <c r="B19" s="768"/>
      <c r="C19" s="768"/>
      <c r="D19" s="768"/>
      <c r="E19" s="768"/>
      <c r="F19" s="768"/>
      <c r="G19" s="800" t="b">
        <v>0</v>
      </c>
      <c r="H19" s="768"/>
      <c r="I19" s="768"/>
      <c r="J19" s="768"/>
      <c r="K19" s="768"/>
      <c r="L19" s="802" t="s">
        <v>15</v>
      </c>
      <c r="M19" s="803" t="s">
        <v>120</v>
      </c>
      <c r="N19" s="765" t="s">
        <v>141</v>
      </c>
      <c r="O19" s="813" t="s">
        <v>2424</v>
      </c>
      <c r="P19" s="814"/>
      <c r="Q19" s="815"/>
      <c r="R19" s="805" t="s">
        <v>2425</v>
      </c>
      <c r="S19" s="816" t="s">
        <v>2426</v>
      </c>
      <c r="T19" s="817"/>
      <c r="U19" s="807" t="s">
        <v>308</v>
      </c>
    </row>
    <row r="20" spans="1:21" s="90" customFormat="1" ht="51.95" hidden="1" customHeight="1">
      <c r="A20" s="768"/>
      <c r="B20" s="768"/>
      <c r="C20" s="768"/>
      <c r="D20" s="768"/>
      <c r="E20" s="768"/>
      <c r="F20" s="768"/>
      <c r="G20" s="800" t="b">
        <v>0</v>
      </c>
      <c r="H20" s="768"/>
      <c r="I20" s="768"/>
      <c r="J20" s="768"/>
      <c r="K20" s="768"/>
      <c r="L20" s="802"/>
      <c r="M20" s="808"/>
      <c r="N20" s="765"/>
      <c r="O20" s="809" t="s">
        <v>271</v>
      </c>
      <c r="P20" s="809" t="s">
        <v>309</v>
      </c>
      <c r="Q20" s="809" t="s">
        <v>289</v>
      </c>
      <c r="R20" s="809" t="s">
        <v>271</v>
      </c>
      <c r="S20" s="806" t="s">
        <v>272</v>
      </c>
      <c r="T20" s="806" t="s">
        <v>271</v>
      </c>
      <c r="U20" s="807"/>
    </row>
    <row r="21" spans="1:21" ht="15" hidden="1" customHeight="1">
      <c r="A21" s="716"/>
      <c r="B21" s="716"/>
      <c r="C21" s="716"/>
      <c r="D21" s="716"/>
      <c r="E21" s="716"/>
      <c r="F21" s="716"/>
      <c r="G21" s="800" t="b">
        <v>0</v>
      </c>
      <c r="H21" s="716"/>
      <c r="I21" s="716"/>
      <c r="J21" s="716"/>
      <c r="K21" s="716"/>
      <c r="L21" s="810"/>
      <c r="M21" s="810"/>
      <c r="N21" s="810"/>
      <c r="O21" s="810"/>
      <c r="P21" s="810"/>
      <c r="Q21" s="810"/>
      <c r="R21" s="810"/>
      <c r="S21" s="810"/>
      <c r="T21" s="810"/>
      <c r="U21" s="810"/>
    </row>
    <row r="22" spans="1:21" s="89" customFormat="1" ht="15" customHeight="1">
      <c r="A22" s="800"/>
      <c r="B22" s="800"/>
      <c r="C22" s="800"/>
      <c r="D22" s="800"/>
      <c r="E22" s="800"/>
      <c r="F22" s="800"/>
      <c r="G22" s="800" t="b">
        <v>1</v>
      </c>
      <c r="H22" s="800"/>
      <c r="I22" s="800"/>
      <c r="J22" s="800"/>
      <c r="K22" s="800"/>
      <c r="L22" s="801" t="s">
        <v>1044</v>
      </c>
      <c r="M22" s="801"/>
      <c r="N22" s="801"/>
      <c r="O22" s="801"/>
      <c r="P22" s="801"/>
      <c r="Q22" s="801"/>
      <c r="R22" s="801"/>
      <c r="S22" s="801"/>
      <c r="T22" s="801"/>
      <c r="U22" s="801"/>
    </row>
    <row r="23" spans="1:21" s="90" customFormat="1" ht="15" customHeight="1">
      <c r="A23" s="768"/>
      <c r="B23" s="768"/>
      <c r="C23" s="768"/>
      <c r="D23" s="768"/>
      <c r="E23" s="768"/>
      <c r="F23" s="768"/>
      <c r="G23" s="800" t="b">
        <v>1</v>
      </c>
      <c r="H23" s="768"/>
      <c r="I23" s="768"/>
      <c r="J23" s="768"/>
      <c r="K23" s="768"/>
      <c r="L23" s="802" t="s">
        <v>15</v>
      </c>
      <c r="M23" s="803" t="s">
        <v>120</v>
      </c>
      <c r="N23" s="765" t="s">
        <v>141</v>
      </c>
      <c r="O23" s="813" t="s">
        <v>2424</v>
      </c>
      <c r="P23" s="814"/>
      <c r="Q23" s="815"/>
      <c r="R23" s="805" t="s">
        <v>2425</v>
      </c>
      <c r="S23" s="816" t="s">
        <v>2426</v>
      </c>
      <c r="T23" s="817"/>
      <c r="U23" s="807" t="s">
        <v>308</v>
      </c>
    </row>
    <row r="24" spans="1:21" s="90" customFormat="1" ht="51.95" hidden="1" customHeight="1">
      <c r="A24" s="768"/>
      <c r="B24" s="768"/>
      <c r="C24" s="768"/>
      <c r="D24" s="768"/>
      <c r="E24" s="768"/>
      <c r="F24" s="768"/>
      <c r="G24" s="800" t="b">
        <v>1</v>
      </c>
      <c r="H24" s="768"/>
      <c r="I24" s="768"/>
      <c r="J24" s="768"/>
      <c r="K24" s="768"/>
      <c r="L24" s="802"/>
      <c r="M24" s="808"/>
      <c r="N24" s="765"/>
      <c r="O24" s="809" t="s">
        <v>271</v>
      </c>
      <c r="P24" s="809" t="s">
        <v>309</v>
      </c>
      <c r="Q24" s="809" t="s">
        <v>289</v>
      </c>
      <c r="R24" s="809" t="s">
        <v>271</v>
      </c>
      <c r="S24" s="806" t="s">
        <v>272</v>
      </c>
      <c r="T24" s="806" t="s">
        <v>271</v>
      </c>
      <c r="U24" s="807"/>
    </row>
    <row r="25" spans="1:21" hidden="1">
      <c r="A25" s="818" t="s">
        <v>17</v>
      </c>
      <c r="B25" s="716"/>
      <c r="C25" s="716"/>
      <c r="D25" s="716"/>
      <c r="E25" s="716"/>
      <c r="F25" s="716"/>
      <c r="G25" s="716"/>
      <c r="H25" s="716"/>
      <c r="I25" s="716"/>
      <c r="J25" s="716"/>
      <c r="K25" s="716"/>
      <c r="L25" s="725" t="s">
        <v>2422</v>
      </c>
      <c r="M25" s="706"/>
      <c r="N25" s="706"/>
      <c r="O25" s="819"/>
      <c r="P25" s="819"/>
      <c r="Q25" s="819"/>
      <c r="R25" s="819"/>
      <c r="S25" s="819"/>
      <c r="T25" s="819"/>
      <c r="U25" s="706"/>
    </row>
    <row r="26" spans="1:21">
      <c r="A26" s="818" t="s">
        <v>17</v>
      </c>
      <c r="B26" s="716"/>
      <c r="C26" s="716"/>
      <c r="D26" s="716"/>
      <c r="E26" s="716"/>
      <c r="F26" s="716"/>
      <c r="G26" s="716"/>
      <c r="H26" s="716"/>
      <c r="I26" s="716"/>
      <c r="J26" s="716"/>
      <c r="K26" s="716"/>
      <c r="L26" s="820" t="s">
        <v>17</v>
      </c>
      <c r="M26" s="821" t="s">
        <v>340</v>
      </c>
      <c r="N26" s="822"/>
      <c r="O26" s="823" t="s">
        <v>1231</v>
      </c>
      <c r="P26" s="824"/>
      <c r="Q26" s="824"/>
      <c r="R26" s="824"/>
      <c r="S26" s="824"/>
      <c r="T26" s="825"/>
      <c r="U26" s="826"/>
    </row>
    <row r="27" spans="1:21">
      <c r="A27" s="818" t="s">
        <v>17</v>
      </c>
      <c r="B27" s="716"/>
      <c r="C27" s="716"/>
      <c r="D27" s="716"/>
      <c r="E27" s="716"/>
      <c r="F27" s="716"/>
      <c r="G27" s="716"/>
      <c r="H27" s="716"/>
      <c r="I27" s="716"/>
      <c r="J27" s="716"/>
      <c r="K27" s="716"/>
      <c r="L27" s="820" t="s">
        <v>101</v>
      </c>
      <c r="M27" s="827" t="s">
        <v>310</v>
      </c>
      <c r="N27" s="809" t="s">
        <v>311</v>
      </c>
      <c r="O27" s="828">
        <v>361</v>
      </c>
      <c r="P27" s="828">
        <v>361</v>
      </c>
      <c r="Q27" s="828">
        <v>361</v>
      </c>
      <c r="R27" s="828">
        <v>361</v>
      </c>
      <c r="S27" s="828">
        <v>361</v>
      </c>
      <c r="T27" s="828">
        <v>361</v>
      </c>
      <c r="U27" s="826"/>
    </row>
    <row r="28" spans="1:21">
      <c r="A28" s="818" t="s">
        <v>17</v>
      </c>
      <c r="B28" s="716"/>
      <c r="C28" s="716"/>
      <c r="D28" s="716"/>
      <c r="E28" s="716"/>
      <c r="F28" s="716"/>
      <c r="G28" s="716"/>
      <c r="H28" s="716"/>
      <c r="I28" s="716"/>
      <c r="J28" s="716"/>
      <c r="K28" s="716"/>
      <c r="L28" s="820" t="s">
        <v>102</v>
      </c>
      <c r="M28" s="827" t="s">
        <v>312</v>
      </c>
      <c r="N28" s="809" t="s">
        <v>311</v>
      </c>
      <c r="O28" s="828"/>
      <c r="P28" s="828"/>
      <c r="Q28" s="828"/>
      <c r="R28" s="828"/>
      <c r="S28" s="828"/>
      <c r="T28" s="828"/>
      <c r="U28" s="826"/>
    </row>
    <row r="29" spans="1:21">
      <c r="A29" s="818" t="s">
        <v>17</v>
      </c>
      <c r="B29" s="716"/>
      <c r="C29" s="716"/>
      <c r="D29" s="716"/>
      <c r="E29" s="716"/>
      <c r="F29" s="716"/>
      <c r="G29" s="716"/>
      <c r="H29" s="716"/>
      <c r="I29" s="716"/>
      <c r="J29" s="716"/>
      <c r="K29" s="716"/>
      <c r="L29" s="820" t="s">
        <v>103</v>
      </c>
      <c r="M29" s="821" t="s">
        <v>341</v>
      </c>
      <c r="N29" s="766" t="s">
        <v>314</v>
      </c>
      <c r="O29" s="829">
        <v>23.8</v>
      </c>
      <c r="P29" s="829">
        <v>23.8</v>
      </c>
      <c r="Q29" s="829">
        <v>23.8</v>
      </c>
      <c r="R29" s="829">
        <v>23.8</v>
      </c>
      <c r="S29" s="829">
        <v>23.8</v>
      </c>
      <c r="T29" s="829">
        <v>23.8</v>
      </c>
      <c r="U29" s="826"/>
    </row>
    <row r="30" spans="1:21">
      <c r="A30" s="818" t="s">
        <v>17</v>
      </c>
      <c r="B30" s="716"/>
      <c r="C30" s="716"/>
      <c r="D30" s="716"/>
      <c r="E30" s="716"/>
      <c r="F30" s="716"/>
      <c r="G30" s="716"/>
      <c r="H30" s="716"/>
      <c r="I30" s="716"/>
      <c r="J30" s="716"/>
      <c r="K30" s="716"/>
      <c r="L30" s="820" t="s">
        <v>119</v>
      </c>
      <c r="M30" s="821" t="s">
        <v>342</v>
      </c>
      <c r="N30" s="766" t="s">
        <v>314</v>
      </c>
      <c r="O30" s="828"/>
      <c r="P30" s="828"/>
      <c r="Q30" s="828"/>
      <c r="R30" s="828"/>
      <c r="S30" s="828"/>
      <c r="T30" s="828"/>
      <c r="U30" s="826"/>
    </row>
    <row r="31" spans="1:21">
      <c r="A31" s="818" t="s">
        <v>17</v>
      </c>
      <c r="B31" s="716" t="s">
        <v>948</v>
      </c>
      <c r="C31" s="716"/>
      <c r="D31" s="716"/>
      <c r="E31" s="716"/>
      <c r="F31" s="716"/>
      <c r="G31" s="716"/>
      <c r="H31" s="716"/>
      <c r="I31" s="716"/>
      <c r="J31" s="716"/>
      <c r="K31" s="716"/>
      <c r="L31" s="820" t="s">
        <v>123</v>
      </c>
      <c r="M31" s="795" t="s">
        <v>343</v>
      </c>
      <c r="N31" s="766" t="s">
        <v>314</v>
      </c>
      <c r="O31" s="830">
        <v>23.8</v>
      </c>
      <c r="P31" s="830">
        <v>23.8</v>
      </c>
      <c r="Q31" s="830">
        <v>23.8</v>
      </c>
      <c r="R31" s="830">
        <v>23.8</v>
      </c>
      <c r="S31" s="830">
        <v>23.8</v>
      </c>
      <c r="T31" s="830">
        <v>23.8</v>
      </c>
      <c r="U31" s="826"/>
    </row>
    <row r="32" spans="1:21" ht="22.5">
      <c r="A32" s="818" t="s">
        <v>17</v>
      </c>
      <c r="B32" s="716"/>
      <c r="C32" s="716"/>
      <c r="D32" s="716"/>
      <c r="E32" s="716"/>
      <c r="F32" s="716"/>
      <c r="G32" s="716"/>
      <c r="H32" s="716"/>
      <c r="I32" s="716"/>
      <c r="J32" s="716"/>
      <c r="K32" s="716"/>
      <c r="L32" s="820" t="s">
        <v>183</v>
      </c>
      <c r="M32" s="790" t="s">
        <v>334</v>
      </c>
      <c r="N32" s="766" t="s">
        <v>314</v>
      </c>
      <c r="O32" s="830">
        <v>2.5</v>
      </c>
      <c r="P32" s="830">
        <v>2.5</v>
      </c>
      <c r="Q32" s="830">
        <v>2.5</v>
      </c>
      <c r="R32" s="830">
        <v>2.5</v>
      </c>
      <c r="S32" s="830">
        <v>2.5</v>
      </c>
      <c r="T32" s="830">
        <v>2.5</v>
      </c>
      <c r="U32" s="826"/>
    </row>
    <row r="33" spans="1:21">
      <c r="A33" s="818" t="s">
        <v>17</v>
      </c>
      <c r="B33" s="716"/>
      <c r="C33" s="716"/>
      <c r="D33" s="716"/>
      <c r="E33" s="716"/>
      <c r="F33" s="716"/>
      <c r="G33" s="716"/>
      <c r="H33" s="716"/>
      <c r="I33" s="716"/>
      <c r="J33" s="716"/>
      <c r="K33" s="716"/>
      <c r="L33" s="820" t="s">
        <v>1064</v>
      </c>
      <c r="M33" s="831" t="s">
        <v>332</v>
      </c>
      <c r="N33" s="766" t="s">
        <v>314</v>
      </c>
      <c r="O33" s="828">
        <v>2.5</v>
      </c>
      <c r="P33" s="828">
        <v>2.5</v>
      </c>
      <c r="Q33" s="828">
        <v>2.5</v>
      </c>
      <c r="R33" s="828">
        <v>2.5</v>
      </c>
      <c r="S33" s="828">
        <v>2.5</v>
      </c>
      <c r="T33" s="828">
        <v>2.5</v>
      </c>
      <c r="U33" s="826"/>
    </row>
    <row r="34" spans="1:21">
      <c r="A34" s="818" t="s">
        <v>17</v>
      </c>
      <c r="B34" s="716"/>
      <c r="C34" s="716"/>
      <c r="D34" s="716"/>
      <c r="E34" s="716"/>
      <c r="F34" s="716"/>
      <c r="G34" s="716"/>
      <c r="H34" s="716"/>
      <c r="I34" s="716"/>
      <c r="J34" s="716"/>
      <c r="K34" s="716"/>
      <c r="L34" s="820" t="s">
        <v>1065</v>
      </c>
      <c r="M34" s="831" t="s">
        <v>333</v>
      </c>
      <c r="N34" s="766" t="s">
        <v>314</v>
      </c>
      <c r="O34" s="828">
        <v>0</v>
      </c>
      <c r="P34" s="828">
        <v>0</v>
      </c>
      <c r="Q34" s="828">
        <v>0</v>
      </c>
      <c r="R34" s="828">
        <v>0</v>
      </c>
      <c r="S34" s="828">
        <v>0</v>
      </c>
      <c r="T34" s="828">
        <v>0</v>
      </c>
      <c r="U34" s="826"/>
    </row>
    <row r="35" spans="1:21">
      <c r="A35" s="818" t="s">
        <v>17</v>
      </c>
      <c r="B35" s="716" t="s">
        <v>949</v>
      </c>
      <c r="C35" s="716"/>
      <c r="D35" s="716"/>
      <c r="E35" s="716"/>
      <c r="F35" s="716"/>
      <c r="G35" s="716"/>
      <c r="H35" s="716"/>
      <c r="I35" s="716"/>
      <c r="J35" s="716"/>
      <c r="K35" s="716"/>
      <c r="L35" s="820" t="s">
        <v>184</v>
      </c>
      <c r="M35" s="790" t="s">
        <v>335</v>
      </c>
      <c r="N35" s="766" t="s">
        <v>314</v>
      </c>
      <c r="O35" s="830">
        <v>21</v>
      </c>
      <c r="P35" s="830">
        <v>21</v>
      </c>
      <c r="Q35" s="830">
        <v>21</v>
      </c>
      <c r="R35" s="830">
        <v>21</v>
      </c>
      <c r="S35" s="830">
        <v>21</v>
      </c>
      <c r="T35" s="830">
        <v>21</v>
      </c>
      <c r="U35" s="826"/>
    </row>
    <row r="36" spans="1:21">
      <c r="A36" s="818" t="s">
        <v>17</v>
      </c>
      <c r="B36" s="716"/>
      <c r="C36" s="716"/>
      <c r="D36" s="716"/>
      <c r="E36" s="716"/>
      <c r="F36" s="716"/>
      <c r="G36" s="716"/>
      <c r="H36" s="716"/>
      <c r="I36" s="716"/>
      <c r="J36" s="716"/>
      <c r="K36" s="716"/>
      <c r="L36" s="820" t="s">
        <v>1066</v>
      </c>
      <c r="M36" s="831" t="s">
        <v>332</v>
      </c>
      <c r="N36" s="766" t="s">
        <v>314</v>
      </c>
      <c r="O36" s="828">
        <v>10.5</v>
      </c>
      <c r="P36" s="828">
        <v>10.5</v>
      </c>
      <c r="Q36" s="828">
        <v>10.5</v>
      </c>
      <c r="R36" s="828">
        <v>10.5</v>
      </c>
      <c r="S36" s="828">
        <v>10.5</v>
      </c>
      <c r="T36" s="828">
        <v>10.5</v>
      </c>
      <c r="U36" s="826"/>
    </row>
    <row r="37" spans="1:21">
      <c r="A37" s="818" t="s">
        <v>17</v>
      </c>
      <c r="B37" s="716"/>
      <c r="C37" s="716"/>
      <c r="D37" s="716"/>
      <c r="E37" s="716"/>
      <c r="F37" s="716"/>
      <c r="G37" s="716"/>
      <c r="H37" s="716"/>
      <c r="I37" s="716"/>
      <c r="J37" s="716"/>
      <c r="K37" s="716"/>
      <c r="L37" s="820" t="s">
        <v>1067</v>
      </c>
      <c r="M37" s="831" t="s">
        <v>333</v>
      </c>
      <c r="N37" s="766" t="s">
        <v>314</v>
      </c>
      <c r="O37" s="828">
        <v>10.5</v>
      </c>
      <c r="P37" s="828">
        <v>10.5</v>
      </c>
      <c r="Q37" s="828">
        <v>10.5</v>
      </c>
      <c r="R37" s="828">
        <v>10.5</v>
      </c>
      <c r="S37" s="828">
        <v>10.5</v>
      </c>
      <c r="T37" s="828">
        <v>10.5</v>
      </c>
      <c r="U37" s="826"/>
    </row>
    <row r="38" spans="1:21">
      <c r="A38" s="818" t="s">
        <v>17</v>
      </c>
      <c r="B38" s="716"/>
      <c r="C38" s="716"/>
      <c r="D38" s="716"/>
      <c r="E38" s="716"/>
      <c r="F38" s="716"/>
      <c r="G38" s="716"/>
      <c r="H38" s="716"/>
      <c r="I38" s="716"/>
      <c r="J38" s="716"/>
      <c r="K38" s="716"/>
      <c r="L38" s="820" t="s">
        <v>385</v>
      </c>
      <c r="M38" s="790" t="s">
        <v>336</v>
      </c>
      <c r="N38" s="766" t="s">
        <v>314</v>
      </c>
      <c r="O38" s="830">
        <v>0.3</v>
      </c>
      <c r="P38" s="830">
        <v>0.3</v>
      </c>
      <c r="Q38" s="830">
        <v>0.3</v>
      </c>
      <c r="R38" s="830">
        <v>0.3</v>
      </c>
      <c r="S38" s="830">
        <v>0.3</v>
      </c>
      <c r="T38" s="830">
        <v>0.3</v>
      </c>
      <c r="U38" s="826"/>
    </row>
    <row r="39" spans="1:21">
      <c r="A39" s="818" t="s">
        <v>17</v>
      </c>
      <c r="B39" s="716"/>
      <c r="C39" s="716"/>
      <c r="D39" s="716"/>
      <c r="E39" s="716"/>
      <c r="F39" s="716"/>
      <c r="G39" s="716"/>
      <c r="H39" s="716"/>
      <c r="I39" s="716"/>
      <c r="J39" s="716"/>
      <c r="K39" s="716"/>
      <c r="L39" s="820" t="s">
        <v>1068</v>
      </c>
      <c r="M39" s="831" t="s">
        <v>332</v>
      </c>
      <c r="N39" s="766" t="s">
        <v>314</v>
      </c>
      <c r="O39" s="828">
        <v>0.3</v>
      </c>
      <c r="P39" s="828">
        <v>0.3</v>
      </c>
      <c r="Q39" s="828">
        <v>0.3</v>
      </c>
      <c r="R39" s="828">
        <v>0.3</v>
      </c>
      <c r="S39" s="828">
        <v>0.3</v>
      </c>
      <c r="T39" s="828">
        <v>0.3</v>
      </c>
      <c r="U39" s="826"/>
    </row>
    <row r="40" spans="1:21">
      <c r="A40" s="818" t="s">
        <v>17</v>
      </c>
      <c r="B40" s="716"/>
      <c r="C40" s="716"/>
      <c r="D40" s="716"/>
      <c r="E40" s="716"/>
      <c r="F40" s="716"/>
      <c r="G40" s="716"/>
      <c r="H40" s="716"/>
      <c r="I40" s="716"/>
      <c r="J40" s="716"/>
      <c r="K40" s="716"/>
      <c r="L40" s="820" t="s">
        <v>1069</v>
      </c>
      <c r="M40" s="831" t="s">
        <v>333</v>
      </c>
      <c r="N40" s="766" t="s">
        <v>314</v>
      </c>
      <c r="O40" s="828">
        <v>0</v>
      </c>
      <c r="P40" s="828">
        <v>0</v>
      </c>
      <c r="Q40" s="828">
        <v>0</v>
      </c>
      <c r="R40" s="828">
        <v>0</v>
      </c>
      <c r="S40" s="828">
        <v>0</v>
      </c>
      <c r="T40" s="828">
        <v>0</v>
      </c>
      <c r="U40" s="826"/>
    </row>
    <row r="41" spans="1:21" ht="22.5">
      <c r="A41" s="818" t="s">
        <v>17</v>
      </c>
      <c r="B41" s="716"/>
      <c r="C41" s="716"/>
      <c r="D41" s="716"/>
      <c r="E41" s="716"/>
      <c r="F41" s="716"/>
      <c r="G41" s="716"/>
      <c r="H41" s="716"/>
      <c r="I41" s="716"/>
      <c r="J41" s="716"/>
      <c r="K41" s="716"/>
      <c r="L41" s="820" t="s">
        <v>386</v>
      </c>
      <c r="M41" s="790" t="s">
        <v>344</v>
      </c>
      <c r="N41" s="766" t="s">
        <v>314</v>
      </c>
      <c r="O41" s="830">
        <v>0</v>
      </c>
      <c r="P41" s="830">
        <v>0</v>
      </c>
      <c r="Q41" s="830">
        <v>0</v>
      </c>
      <c r="R41" s="830">
        <v>0</v>
      </c>
      <c r="S41" s="830">
        <v>0</v>
      </c>
      <c r="T41" s="830">
        <v>0</v>
      </c>
      <c r="U41" s="826"/>
    </row>
    <row r="42" spans="1:21">
      <c r="A42" s="818" t="s">
        <v>17</v>
      </c>
      <c r="B42" s="716"/>
      <c r="C42" s="716"/>
      <c r="D42" s="716"/>
      <c r="E42" s="716"/>
      <c r="F42" s="716"/>
      <c r="G42" s="716"/>
      <c r="H42" s="716"/>
      <c r="I42" s="716"/>
      <c r="J42" s="716"/>
      <c r="K42" s="716"/>
      <c r="L42" s="820" t="s">
        <v>1070</v>
      </c>
      <c r="M42" s="832" t="s">
        <v>332</v>
      </c>
      <c r="N42" s="766" t="s">
        <v>314</v>
      </c>
      <c r="O42" s="828"/>
      <c r="P42" s="828"/>
      <c r="Q42" s="828"/>
      <c r="R42" s="828"/>
      <c r="S42" s="828"/>
      <c r="T42" s="828"/>
      <c r="U42" s="826"/>
    </row>
    <row r="43" spans="1:21">
      <c r="A43" s="818" t="s">
        <v>17</v>
      </c>
      <c r="B43" s="716"/>
      <c r="C43" s="716"/>
      <c r="D43" s="716"/>
      <c r="E43" s="716"/>
      <c r="F43" s="716"/>
      <c r="G43" s="716"/>
      <c r="H43" s="716"/>
      <c r="I43" s="716"/>
      <c r="J43" s="716"/>
      <c r="K43" s="716"/>
      <c r="L43" s="820" t="s">
        <v>1071</v>
      </c>
      <c r="M43" s="832" t="s">
        <v>333</v>
      </c>
      <c r="N43" s="766" t="s">
        <v>314</v>
      </c>
      <c r="O43" s="828"/>
      <c r="P43" s="828"/>
      <c r="Q43" s="828"/>
      <c r="R43" s="828"/>
      <c r="S43" s="828"/>
      <c r="T43" s="828"/>
      <c r="U43" s="826"/>
    </row>
    <row r="44" spans="1:21" ht="22.5">
      <c r="A44" s="818" t="s">
        <v>17</v>
      </c>
      <c r="B44" s="716"/>
      <c r="C44" s="716"/>
      <c r="D44" s="716"/>
      <c r="E44" s="716"/>
      <c r="F44" s="716"/>
      <c r="G44" s="716"/>
      <c r="H44" s="716"/>
      <c r="I44" s="716"/>
      <c r="J44" s="716"/>
      <c r="K44" s="716"/>
      <c r="L44" s="820" t="s">
        <v>387</v>
      </c>
      <c r="M44" s="833" t="s">
        <v>951</v>
      </c>
      <c r="N44" s="766" t="s">
        <v>314</v>
      </c>
      <c r="O44" s="828">
        <v>0</v>
      </c>
      <c r="P44" s="828">
        <v>0</v>
      </c>
      <c r="Q44" s="828">
        <v>0</v>
      </c>
      <c r="R44" s="828">
        <v>0</v>
      </c>
      <c r="S44" s="828">
        <v>0</v>
      </c>
      <c r="T44" s="828">
        <v>0</v>
      </c>
      <c r="U44" s="826"/>
    </row>
    <row r="45" spans="1:21">
      <c r="A45" s="818" t="s">
        <v>17</v>
      </c>
      <c r="B45" s="716"/>
      <c r="C45" s="716"/>
      <c r="D45" s="716"/>
      <c r="E45" s="716"/>
      <c r="F45" s="716"/>
      <c r="G45" s="716"/>
      <c r="H45" s="716"/>
      <c r="I45" s="716"/>
      <c r="J45" s="716"/>
      <c r="K45" s="716"/>
      <c r="L45" s="820" t="s">
        <v>124</v>
      </c>
      <c r="M45" s="821" t="s">
        <v>345</v>
      </c>
      <c r="N45" s="766" t="s">
        <v>314</v>
      </c>
      <c r="O45" s="828"/>
      <c r="P45" s="828"/>
      <c r="Q45" s="828"/>
      <c r="R45" s="828"/>
      <c r="S45" s="828"/>
      <c r="T45" s="828"/>
      <c r="U45" s="826"/>
    </row>
    <row r="46" spans="1:21" ht="22.5">
      <c r="A46" s="818" t="s">
        <v>17</v>
      </c>
      <c r="B46" s="716"/>
      <c r="C46" s="716"/>
      <c r="D46" s="716"/>
      <c r="E46" s="716"/>
      <c r="F46" s="716"/>
      <c r="G46" s="716"/>
      <c r="H46" s="716"/>
      <c r="I46" s="716"/>
      <c r="J46" s="716"/>
      <c r="K46" s="716"/>
      <c r="L46" s="820" t="s">
        <v>125</v>
      </c>
      <c r="M46" s="821" t="s">
        <v>346</v>
      </c>
      <c r="N46" s="766" t="s">
        <v>314</v>
      </c>
      <c r="O46" s="828"/>
      <c r="P46" s="828"/>
      <c r="Q46" s="828"/>
      <c r="R46" s="828"/>
      <c r="S46" s="828"/>
      <c r="T46" s="828"/>
      <c r="U46" s="826"/>
    </row>
    <row r="47" spans="1:21" ht="22.5">
      <c r="A47" s="818" t="s">
        <v>17</v>
      </c>
      <c r="B47" s="716"/>
      <c r="C47" s="716"/>
      <c r="D47" s="716"/>
      <c r="E47" s="716"/>
      <c r="F47" s="716"/>
      <c r="G47" s="716"/>
      <c r="H47" s="716"/>
      <c r="I47" s="716"/>
      <c r="J47" s="716"/>
      <c r="K47" s="716"/>
      <c r="L47" s="820" t="s">
        <v>126</v>
      </c>
      <c r="M47" s="821" t="s">
        <v>915</v>
      </c>
      <c r="N47" s="766" t="s">
        <v>314</v>
      </c>
      <c r="O47" s="828"/>
      <c r="P47" s="828"/>
      <c r="Q47" s="828"/>
      <c r="R47" s="828"/>
      <c r="S47" s="828"/>
      <c r="T47" s="828"/>
      <c r="U47" s="826"/>
    </row>
    <row r="48" spans="1:21">
      <c r="A48" s="818" t="s">
        <v>17</v>
      </c>
      <c r="B48" s="716"/>
      <c r="C48" s="716"/>
      <c r="D48" s="716"/>
      <c r="E48" s="716"/>
      <c r="F48" s="716"/>
      <c r="G48" s="716"/>
      <c r="H48" s="716"/>
      <c r="I48" s="716"/>
      <c r="J48" s="716"/>
      <c r="K48" s="716"/>
      <c r="L48" s="820" t="s">
        <v>127</v>
      </c>
      <c r="M48" s="795" t="s">
        <v>347</v>
      </c>
      <c r="N48" s="766" t="s">
        <v>314</v>
      </c>
      <c r="O48" s="830">
        <v>0</v>
      </c>
      <c r="P48" s="830">
        <v>0</v>
      </c>
      <c r="Q48" s="830">
        <v>0</v>
      </c>
      <c r="R48" s="830">
        <v>0</v>
      </c>
      <c r="S48" s="830">
        <v>0</v>
      </c>
      <c r="T48" s="830">
        <v>0</v>
      </c>
      <c r="U48" s="826"/>
    </row>
    <row r="49" spans="1:21">
      <c r="A49" s="818" t="s">
        <v>17</v>
      </c>
      <c r="B49" s="716"/>
      <c r="C49" s="716"/>
      <c r="D49" s="716"/>
      <c r="E49" s="716"/>
      <c r="F49" s="716"/>
      <c r="G49" s="716"/>
      <c r="H49" s="716"/>
      <c r="I49" s="716"/>
      <c r="J49" s="716"/>
      <c r="K49" s="716"/>
      <c r="L49" s="820" t="s">
        <v>1006</v>
      </c>
      <c r="M49" s="790" t="s">
        <v>348</v>
      </c>
      <c r="N49" s="766" t="s">
        <v>314</v>
      </c>
      <c r="O49" s="828"/>
      <c r="P49" s="828"/>
      <c r="Q49" s="828"/>
      <c r="R49" s="828"/>
      <c r="S49" s="828"/>
      <c r="T49" s="828"/>
      <c r="U49" s="826"/>
    </row>
    <row r="50" spans="1:21">
      <c r="A50" s="818" t="s">
        <v>17</v>
      </c>
      <c r="B50" s="716"/>
      <c r="C50" s="716"/>
      <c r="D50" s="716"/>
      <c r="E50" s="716"/>
      <c r="F50" s="716"/>
      <c r="G50" s="716"/>
      <c r="H50" s="716"/>
      <c r="I50" s="716"/>
      <c r="J50" s="716"/>
      <c r="K50" s="716"/>
      <c r="L50" s="820" t="s">
        <v>1050</v>
      </c>
      <c r="M50" s="790" t="s">
        <v>349</v>
      </c>
      <c r="N50" s="766" t="s">
        <v>314</v>
      </c>
      <c r="O50" s="828"/>
      <c r="P50" s="828"/>
      <c r="Q50" s="828"/>
      <c r="R50" s="828"/>
      <c r="S50" s="828"/>
      <c r="T50" s="828"/>
      <c r="U50" s="826"/>
    </row>
    <row r="51" spans="1:21" ht="22.5">
      <c r="A51" s="818" t="s">
        <v>17</v>
      </c>
      <c r="B51" s="716"/>
      <c r="C51" s="716"/>
      <c r="D51" s="716"/>
      <c r="E51" s="716"/>
      <c r="F51" s="716"/>
      <c r="G51" s="716"/>
      <c r="H51" s="716"/>
      <c r="I51" s="716"/>
      <c r="J51" s="716"/>
      <c r="K51" s="716"/>
      <c r="L51" s="820" t="s">
        <v>128</v>
      </c>
      <c r="M51" s="834" t="s">
        <v>939</v>
      </c>
      <c r="N51" s="766" t="s">
        <v>314</v>
      </c>
      <c r="O51" s="828"/>
      <c r="P51" s="828"/>
      <c r="Q51" s="828"/>
      <c r="R51" s="828"/>
      <c r="S51" s="828"/>
      <c r="T51" s="828"/>
      <c r="U51" s="826"/>
    </row>
    <row r="52" spans="1:21">
      <c r="A52" s="818" t="s">
        <v>17</v>
      </c>
      <c r="B52" s="716"/>
      <c r="C52" s="716"/>
      <c r="D52" s="716"/>
      <c r="E52" s="716"/>
      <c r="F52" s="716"/>
      <c r="G52" s="716"/>
      <c r="H52" s="716"/>
      <c r="I52" s="716"/>
      <c r="J52" s="716"/>
      <c r="K52" s="716"/>
      <c r="L52" s="820" t="s">
        <v>129</v>
      </c>
      <c r="M52" s="821" t="s">
        <v>350</v>
      </c>
      <c r="N52" s="766" t="s">
        <v>314</v>
      </c>
      <c r="O52" s="828"/>
      <c r="P52" s="828"/>
      <c r="Q52" s="828"/>
      <c r="R52" s="828"/>
      <c r="S52" s="828"/>
      <c r="T52" s="828"/>
      <c r="U52" s="826"/>
    </row>
    <row r="53" spans="1:21" ht="15" customHeight="1">
      <c r="A53" s="716"/>
      <c r="B53" s="716"/>
      <c r="C53" s="716"/>
      <c r="D53" s="716"/>
      <c r="E53" s="716"/>
      <c r="F53" s="716"/>
      <c r="G53" s="800" t="b">
        <v>1</v>
      </c>
      <c r="H53" s="716"/>
      <c r="I53" s="716"/>
      <c r="J53" s="716"/>
      <c r="K53" s="716"/>
      <c r="L53" s="768"/>
      <c r="M53" s="768"/>
      <c r="N53" s="768"/>
      <c r="O53" s="716"/>
      <c r="P53" s="716"/>
      <c r="Q53" s="716"/>
      <c r="R53" s="716"/>
      <c r="S53" s="716"/>
      <c r="T53" s="716"/>
      <c r="U53" s="768"/>
    </row>
    <row r="54" spans="1:21" s="89" customFormat="1" ht="15" hidden="1" customHeight="1">
      <c r="A54" s="800"/>
      <c r="B54" s="800"/>
      <c r="C54" s="800"/>
      <c r="D54" s="800"/>
      <c r="E54" s="800"/>
      <c r="F54" s="800"/>
      <c r="G54" s="800" t="b">
        <v>0</v>
      </c>
      <c r="H54" s="800"/>
      <c r="I54" s="800"/>
      <c r="J54" s="800"/>
      <c r="K54" s="800"/>
      <c r="L54" s="835" t="s">
        <v>1045</v>
      </c>
      <c r="M54" s="835"/>
      <c r="N54" s="835"/>
      <c r="O54" s="835"/>
      <c r="P54" s="835"/>
      <c r="Q54" s="835"/>
      <c r="R54" s="835"/>
      <c r="S54" s="835"/>
      <c r="T54" s="835"/>
      <c r="U54" s="835"/>
    </row>
    <row r="55" spans="1:21" s="90" customFormat="1" ht="15" hidden="1" customHeight="1">
      <c r="A55" s="768"/>
      <c r="B55" s="768"/>
      <c r="C55" s="768"/>
      <c r="D55" s="768"/>
      <c r="E55" s="768"/>
      <c r="F55" s="768"/>
      <c r="G55" s="800" t="b">
        <v>0</v>
      </c>
      <c r="H55" s="768"/>
      <c r="I55" s="768"/>
      <c r="J55" s="768"/>
      <c r="K55" s="768"/>
      <c r="L55" s="802" t="s">
        <v>15</v>
      </c>
      <c r="M55" s="803" t="s">
        <v>120</v>
      </c>
      <c r="N55" s="765" t="s">
        <v>141</v>
      </c>
      <c r="O55" s="813" t="s">
        <v>2424</v>
      </c>
      <c r="P55" s="814"/>
      <c r="Q55" s="815"/>
      <c r="R55" s="805" t="s">
        <v>2425</v>
      </c>
      <c r="S55" s="816" t="s">
        <v>2426</v>
      </c>
      <c r="T55" s="817"/>
      <c r="U55" s="807" t="s">
        <v>308</v>
      </c>
    </row>
    <row r="56" spans="1:21" s="90" customFormat="1" ht="51.95" hidden="1" customHeight="1">
      <c r="A56" s="768"/>
      <c r="B56" s="768"/>
      <c r="C56" s="768"/>
      <c r="D56" s="768"/>
      <c r="E56" s="768"/>
      <c r="F56" s="768"/>
      <c r="G56" s="800" t="b">
        <v>0</v>
      </c>
      <c r="H56" s="768"/>
      <c r="I56" s="768"/>
      <c r="J56" s="768"/>
      <c r="K56" s="768"/>
      <c r="L56" s="802"/>
      <c r="M56" s="808"/>
      <c r="N56" s="765"/>
      <c r="O56" s="809" t="s">
        <v>271</v>
      </c>
      <c r="P56" s="809" t="s">
        <v>309</v>
      </c>
      <c r="Q56" s="809" t="s">
        <v>289</v>
      </c>
      <c r="R56" s="809" t="s">
        <v>271</v>
      </c>
      <c r="S56" s="806" t="s">
        <v>272</v>
      </c>
      <c r="T56" s="806" t="s">
        <v>271</v>
      </c>
      <c r="U56" s="807"/>
    </row>
    <row r="57" spans="1:21" hidden="1">
      <c r="A57" s="716"/>
      <c r="B57" s="716"/>
      <c r="C57" s="716"/>
      <c r="D57" s="716"/>
      <c r="E57" s="716"/>
      <c r="F57" s="716"/>
      <c r="G57" s="800" t="b">
        <v>0</v>
      </c>
      <c r="H57" s="716"/>
      <c r="I57" s="716"/>
      <c r="J57" s="716"/>
      <c r="K57" s="716"/>
      <c r="L57" s="768"/>
      <c r="M57" s="768"/>
      <c r="N57" s="768"/>
      <c r="O57" s="716"/>
      <c r="P57" s="716"/>
      <c r="Q57" s="716"/>
      <c r="R57" s="716"/>
      <c r="S57" s="716"/>
      <c r="T57" s="716"/>
      <c r="U57" s="768"/>
    </row>
    <row r="58" spans="1:21" ht="15" customHeight="1">
      <c r="A58" s="716"/>
      <c r="B58" s="716"/>
      <c r="C58" s="716"/>
      <c r="D58" s="716"/>
      <c r="E58" s="716"/>
      <c r="F58" s="716"/>
      <c r="G58" s="800"/>
      <c r="H58" s="716"/>
      <c r="I58" s="716"/>
      <c r="J58" s="716"/>
      <c r="K58" s="716"/>
      <c r="L58" s="836" t="s">
        <v>1274</v>
      </c>
      <c r="M58" s="836"/>
      <c r="N58" s="836"/>
      <c r="O58" s="837"/>
      <c r="P58" s="837"/>
      <c r="Q58" s="837"/>
      <c r="R58" s="837"/>
      <c r="S58" s="837"/>
      <c r="T58" s="837"/>
      <c r="U58" s="837"/>
    </row>
    <row r="59" spans="1:21" ht="15" customHeight="1">
      <c r="A59" s="716"/>
      <c r="B59" s="716"/>
      <c r="C59" s="716"/>
      <c r="D59" s="716"/>
      <c r="E59" s="716"/>
      <c r="F59" s="716"/>
      <c r="G59" s="800"/>
      <c r="H59" s="716"/>
      <c r="I59" s="716"/>
      <c r="J59" s="716"/>
      <c r="K59" s="679"/>
      <c r="L59" s="838"/>
      <c r="M59" s="839"/>
      <c r="N59" s="839"/>
      <c r="O59" s="839"/>
      <c r="P59" s="839"/>
      <c r="Q59" s="839"/>
      <c r="R59" s="839"/>
      <c r="S59" s="839"/>
      <c r="T59" s="839"/>
      <c r="U59" s="840"/>
    </row>
  </sheetData>
  <sheetProtection formatColumns="0" formatRows="0" autoFilter="0"/>
  <mergeCells count="28">
    <mergeCell ref="L54:U54"/>
    <mergeCell ref="N55:N56"/>
    <mergeCell ref="O55:Q55"/>
    <mergeCell ref="L22:U22"/>
    <mergeCell ref="U23:U24"/>
    <mergeCell ref="N23:N24"/>
    <mergeCell ref="O23:Q23"/>
    <mergeCell ref="L23:L24"/>
    <mergeCell ref="M23:M24"/>
    <mergeCell ref="L55:L56"/>
    <mergeCell ref="M55:M56"/>
    <mergeCell ref="S23:T23"/>
    <mergeCell ref="L58:U58"/>
    <mergeCell ref="L59:U59"/>
    <mergeCell ref="U55:U56"/>
    <mergeCell ref="S55:T55"/>
    <mergeCell ref="L14:U14"/>
    <mergeCell ref="N15:N16"/>
    <mergeCell ref="U15:U16"/>
    <mergeCell ref="L15:L16"/>
    <mergeCell ref="M15:M16"/>
    <mergeCell ref="L18:U18"/>
    <mergeCell ref="N19:N20"/>
    <mergeCell ref="O19:Q19"/>
    <mergeCell ref="U19:U20"/>
    <mergeCell ref="L19:L20"/>
    <mergeCell ref="M19:M20"/>
    <mergeCell ref="S19:T19"/>
  </mergeCells>
  <dataValidations count="1">
    <dataValidation type="decimal" allowBlank="1" showErrorMessage="1" errorTitle="Ошибка" error="Допускается ввод только неотрицательных чисел!" sqref="O42:T47 O30:T30 O27:T28 O33:T34 O36:T37 O39:T40 O49:T5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1"/>
  <sheetViews>
    <sheetView showGridLines="0" view="pageBreakPreview" topLeftCell="K11" zoomScaleNormal="100" zoomScaleSheetLayoutView="100" workbookViewId="0"/>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6"/>
      <c r="B1" s="716"/>
      <c r="C1" s="716"/>
      <c r="D1" s="716"/>
      <c r="E1" s="716"/>
      <c r="F1" s="716"/>
      <c r="G1" s="716"/>
      <c r="H1" s="716"/>
      <c r="I1" s="716"/>
      <c r="J1" s="716"/>
      <c r="K1" s="716"/>
      <c r="L1" s="716"/>
      <c r="M1" s="716"/>
      <c r="N1" s="716"/>
      <c r="O1" s="716"/>
      <c r="P1" s="716"/>
      <c r="Q1" s="716"/>
      <c r="R1" s="716"/>
      <c r="S1" s="716">
        <v>2024</v>
      </c>
      <c r="T1" s="716">
        <v>2024</v>
      </c>
      <c r="U1" s="716"/>
    </row>
    <row r="2" spans="1:21" hidden="1">
      <c r="A2" s="716"/>
      <c r="B2" s="716"/>
      <c r="C2" s="716"/>
      <c r="D2" s="716"/>
      <c r="E2" s="716"/>
      <c r="F2" s="716"/>
      <c r="G2" s="716"/>
      <c r="H2" s="716"/>
      <c r="I2" s="716"/>
      <c r="J2" s="716"/>
      <c r="K2" s="716"/>
      <c r="L2" s="716"/>
      <c r="M2" s="716"/>
      <c r="N2" s="716"/>
      <c r="O2" s="716"/>
      <c r="P2" s="716"/>
      <c r="Q2" s="716"/>
      <c r="R2" s="716"/>
      <c r="S2" s="716"/>
      <c r="T2" s="716"/>
      <c r="U2" s="716"/>
    </row>
    <row r="3" spans="1:21" hidden="1">
      <c r="A3" s="716"/>
      <c r="B3" s="716"/>
      <c r="C3" s="716"/>
      <c r="D3" s="716"/>
      <c r="E3" s="716"/>
      <c r="F3" s="716"/>
      <c r="G3" s="716"/>
      <c r="H3" s="716"/>
      <c r="I3" s="716"/>
      <c r="J3" s="716"/>
      <c r="K3" s="716"/>
      <c r="L3" s="716"/>
      <c r="M3" s="716"/>
      <c r="N3" s="716"/>
      <c r="O3" s="716"/>
      <c r="P3" s="716"/>
      <c r="Q3" s="716"/>
      <c r="R3" s="716"/>
      <c r="S3" s="716"/>
      <c r="T3" s="716"/>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51"/>
      <c r="T7" s="751"/>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800"/>
      <c r="B12" s="800"/>
      <c r="C12" s="800"/>
      <c r="D12" s="800"/>
      <c r="E12" s="800"/>
      <c r="F12" s="800"/>
      <c r="G12" s="800"/>
      <c r="H12" s="800"/>
      <c r="I12" s="800"/>
      <c r="J12" s="800"/>
      <c r="K12" s="800"/>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68"/>
      <c r="B14" s="768"/>
      <c r="C14" s="768"/>
      <c r="D14" s="768"/>
      <c r="E14" s="768"/>
      <c r="F14" s="768"/>
      <c r="G14" s="768"/>
      <c r="H14" s="768"/>
      <c r="I14" s="768"/>
      <c r="J14" s="768"/>
      <c r="K14" s="768"/>
      <c r="L14" s="841" t="s">
        <v>15</v>
      </c>
      <c r="M14" s="841" t="s">
        <v>120</v>
      </c>
      <c r="N14" s="841" t="s">
        <v>141</v>
      </c>
      <c r="O14" s="804" t="s">
        <v>2424</v>
      </c>
      <c r="P14" s="804" t="s">
        <v>2424</v>
      </c>
      <c r="Q14" s="804" t="s">
        <v>2424</v>
      </c>
      <c r="R14" s="805" t="s">
        <v>2425</v>
      </c>
      <c r="S14" s="806" t="s">
        <v>2426</v>
      </c>
      <c r="T14" s="806" t="s">
        <v>2426</v>
      </c>
      <c r="U14" s="807" t="s">
        <v>308</v>
      </c>
    </row>
    <row r="15" spans="1:21" s="90" customFormat="1" ht="50.1" customHeight="1">
      <c r="A15" s="768" t="s">
        <v>944</v>
      </c>
      <c r="B15" s="768"/>
      <c r="C15" s="768"/>
      <c r="D15" s="768"/>
      <c r="E15" s="768"/>
      <c r="F15" s="768"/>
      <c r="G15" s="768"/>
      <c r="H15" s="768"/>
      <c r="I15" s="768"/>
      <c r="J15" s="768"/>
      <c r="K15" s="768"/>
      <c r="L15" s="841"/>
      <c r="M15" s="841"/>
      <c r="N15" s="841"/>
      <c r="O15" s="809" t="s">
        <v>271</v>
      </c>
      <c r="P15" s="809" t="s">
        <v>309</v>
      </c>
      <c r="Q15" s="809" t="s">
        <v>289</v>
      </c>
      <c r="R15" s="809" t="s">
        <v>271</v>
      </c>
      <c r="S15" s="806" t="s">
        <v>272</v>
      </c>
      <c r="T15" s="806" t="s">
        <v>271</v>
      </c>
      <c r="U15" s="807"/>
    </row>
    <row r="16" spans="1:21" s="90" customFormat="1">
      <c r="A16" s="818" t="s">
        <v>17</v>
      </c>
      <c r="B16" s="768"/>
      <c r="C16" s="768"/>
      <c r="D16" s="768"/>
      <c r="E16" s="768"/>
      <c r="F16" s="768"/>
      <c r="G16" s="768"/>
      <c r="H16" s="768"/>
      <c r="I16" s="768"/>
      <c r="J16" s="768"/>
      <c r="K16" s="768"/>
      <c r="L16" s="725" t="s">
        <v>2422</v>
      </c>
      <c r="M16" s="706"/>
      <c r="N16" s="707"/>
      <c r="O16" s="707"/>
      <c r="P16" s="707"/>
      <c r="Q16" s="707"/>
      <c r="R16" s="707"/>
      <c r="S16" s="707"/>
      <c r="T16" s="707"/>
      <c r="U16" s="707"/>
    </row>
    <row r="17" spans="1:21" s="92" customFormat="1">
      <c r="A17" s="842" t="s">
        <v>17</v>
      </c>
      <c r="B17" s="843"/>
      <c r="C17" s="843"/>
      <c r="D17" s="843"/>
      <c r="E17" s="843"/>
      <c r="F17" s="843"/>
      <c r="G17" s="843"/>
      <c r="H17" s="843"/>
      <c r="I17" s="843"/>
      <c r="J17" s="843"/>
      <c r="K17" s="843"/>
      <c r="L17" s="844"/>
      <c r="M17" s="181" t="s">
        <v>853</v>
      </c>
      <c r="N17" s="163" t="s">
        <v>355</v>
      </c>
      <c r="O17" s="845">
        <v>0</v>
      </c>
      <c r="P17" s="845">
        <v>0</v>
      </c>
      <c r="Q17" s="845">
        <v>0</v>
      </c>
      <c r="R17" s="845">
        <v>0</v>
      </c>
      <c r="S17" s="845">
        <v>0</v>
      </c>
      <c r="T17" s="845">
        <v>0</v>
      </c>
      <c r="U17" s="846"/>
    </row>
    <row r="18" spans="1:21" s="92" customFormat="1" ht="0.2" customHeight="1">
      <c r="A18" s="842" t="s">
        <v>17</v>
      </c>
      <c r="B18" s="843"/>
      <c r="C18" s="843"/>
      <c r="D18" s="843"/>
      <c r="E18" s="843"/>
      <c r="F18" s="843"/>
      <c r="G18" s="843"/>
      <c r="H18" s="843"/>
      <c r="I18" s="843"/>
      <c r="J18" s="843"/>
      <c r="K18" s="843"/>
      <c r="L18" s="844" t="s">
        <v>852</v>
      </c>
      <c r="M18" s="181"/>
      <c r="N18" s="163"/>
      <c r="O18" s="183"/>
      <c r="P18" s="183"/>
      <c r="Q18" s="183"/>
      <c r="R18" s="183"/>
      <c r="S18" s="183"/>
      <c r="T18" s="183"/>
      <c r="U18" s="184"/>
    </row>
    <row r="19" spans="1:21">
      <c r="A19" s="716"/>
      <c r="B19" s="716"/>
      <c r="C19" s="716"/>
      <c r="D19" s="716"/>
      <c r="E19" s="716"/>
      <c r="F19" s="716"/>
      <c r="G19" s="716"/>
      <c r="H19" s="716"/>
      <c r="I19" s="716"/>
      <c r="J19" s="716"/>
      <c r="K19" s="716"/>
      <c r="L19" s="716"/>
      <c r="M19" s="716"/>
      <c r="N19" s="716"/>
      <c r="O19" s="716"/>
      <c r="P19" s="716"/>
      <c r="Q19" s="716"/>
      <c r="R19" s="716"/>
      <c r="S19" s="716"/>
      <c r="T19" s="716"/>
      <c r="U19" s="716"/>
    </row>
    <row r="20" spans="1:21" ht="15" customHeight="1">
      <c r="A20" s="716"/>
      <c r="B20" s="716"/>
      <c r="C20" s="716"/>
      <c r="D20" s="716"/>
      <c r="E20" s="716"/>
      <c r="F20" s="716"/>
      <c r="G20" s="716"/>
      <c r="H20" s="716"/>
      <c r="I20" s="716"/>
      <c r="J20" s="716"/>
      <c r="K20" s="716"/>
      <c r="L20" s="847" t="s">
        <v>1274</v>
      </c>
      <c r="M20" s="847"/>
      <c r="N20" s="847"/>
      <c r="O20" s="847"/>
      <c r="P20" s="847"/>
      <c r="Q20" s="847"/>
      <c r="R20" s="847"/>
      <c r="S20" s="848"/>
      <c r="T20" s="848"/>
      <c r="U20" s="848"/>
    </row>
    <row r="21" spans="1:21" ht="15" customHeight="1">
      <c r="A21" s="716"/>
      <c r="B21" s="716"/>
      <c r="C21" s="716"/>
      <c r="D21" s="716"/>
      <c r="E21" s="716"/>
      <c r="F21" s="716"/>
      <c r="G21" s="716"/>
      <c r="H21" s="716"/>
      <c r="I21" s="716"/>
      <c r="J21" s="716"/>
      <c r="K21" s="679"/>
      <c r="L21" s="849"/>
      <c r="M21" s="849"/>
      <c r="N21" s="849"/>
      <c r="O21" s="849"/>
      <c r="P21" s="849"/>
      <c r="Q21" s="849"/>
      <c r="R21" s="849"/>
      <c r="S21" s="850"/>
      <c r="T21" s="850"/>
      <c r="U21" s="850"/>
    </row>
  </sheetData>
  <sheetProtection formatColumns="0" formatRows="0" autoFilter="0"/>
  <mergeCells count="6">
    <mergeCell ref="L20:U20"/>
    <mergeCell ref="L21:U21"/>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16" activePane="bottomRight" state="frozen"/>
      <selection activeCell="K11" sqref="A11:XFD11"/>
      <selection pane="topRight" activeCell="K11" sqref="A11:XFD11"/>
      <selection pane="bottomLeft" activeCell="K11" sqref="A11:XFD11"/>
      <selection pane="bottomRight"/>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6"/>
      <c r="B1" s="716"/>
      <c r="C1" s="716"/>
      <c r="D1" s="716"/>
      <c r="E1" s="716"/>
      <c r="F1" s="716"/>
      <c r="G1" s="716"/>
      <c r="H1" s="716"/>
      <c r="I1" s="716"/>
      <c r="J1" s="716"/>
      <c r="K1" s="716"/>
      <c r="L1" s="716"/>
      <c r="M1" s="716"/>
      <c r="N1" s="716"/>
      <c r="O1" s="716">
        <v>2022</v>
      </c>
      <c r="P1" s="716">
        <v>2022</v>
      </c>
      <c r="Q1" s="716">
        <v>2022</v>
      </c>
      <c r="R1" s="716">
        <v>2023</v>
      </c>
      <c r="S1" s="716">
        <v>2024</v>
      </c>
      <c r="T1" s="716">
        <v>2024</v>
      </c>
      <c r="U1" s="716"/>
    </row>
    <row r="2" spans="1:21" hidden="1">
      <c r="A2" s="716"/>
      <c r="B2" s="716"/>
      <c r="C2" s="716"/>
      <c r="D2" s="716"/>
      <c r="E2" s="716"/>
      <c r="F2" s="716"/>
      <c r="G2" s="716"/>
      <c r="H2" s="716"/>
      <c r="I2" s="716"/>
      <c r="J2" s="716"/>
      <c r="K2" s="716"/>
      <c r="L2" s="716"/>
      <c r="M2" s="716"/>
      <c r="N2" s="716"/>
      <c r="O2" s="716" t="s">
        <v>271</v>
      </c>
      <c r="P2" s="716" t="s">
        <v>309</v>
      </c>
      <c r="Q2" s="716" t="s">
        <v>289</v>
      </c>
      <c r="R2" s="716" t="s">
        <v>271</v>
      </c>
      <c r="S2" s="716" t="s">
        <v>272</v>
      </c>
      <c r="T2" s="716" t="s">
        <v>271</v>
      </c>
      <c r="U2" s="716"/>
    </row>
    <row r="3" spans="1:21" hidden="1">
      <c r="A3" s="716"/>
      <c r="B3" s="716"/>
      <c r="C3" s="716"/>
      <c r="D3" s="716"/>
      <c r="E3" s="716"/>
      <c r="F3" s="716"/>
      <c r="G3" s="716"/>
      <c r="H3" s="716"/>
      <c r="I3" s="716"/>
      <c r="J3" s="716"/>
      <c r="K3" s="716"/>
      <c r="L3" s="716"/>
      <c r="M3" s="716"/>
      <c r="N3" s="716"/>
      <c r="O3" s="716" t="s">
        <v>2427</v>
      </c>
      <c r="P3" s="716" t="s">
        <v>2428</v>
      </c>
      <c r="Q3" s="716" t="s">
        <v>2429</v>
      </c>
      <c r="R3" s="716" t="s">
        <v>2431</v>
      </c>
      <c r="S3" s="716" t="s">
        <v>2432</v>
      </c>
      <c r="T3" s="716" t="s">
        <v>2433</v>
      </c>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51"/>
      <c r="T7" s="751"/>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800"/>
      <c r="B12" s="800"/>
      <c r="C12" s="800"/>
      <c r="D12" s="800"/>
      <c r="E12" s="800"/>
      <c r="F12" s="800"/>
      <c r="G12" s="800"/>
      <c r="H12" s="800"/>
      <c r="I12" s="800"/>
      <c r="J12" s="800"/>
      <c r="K12" s="800"/>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68"/>
      <c r="B14" s="768"/>
      <c r="C14" s="768"/>
      <c r="D14" s="768"/>
      <c r="E14" s="768"/>
      <c r="F14" s="768"/>
      <c r="G14" s="768"/>
      <c r="H14" s="768"/>
      <c r="I14" s="768"/>
      <c r="J14" s="768"/>
      <c r="K14" s="768"/>
      <c r="L14" s="841" t="s">
        <v>15</v>
      </c>
      <c r="M14" s="841" t="s">
        <v>120</v>
      </c>
      <c r="N14" s="841" t="s">
        <v>141</v>
      </c>
      <c r="O14" s="804" t="s">
        <v>2424</v>
      </c>
      <c r="P14" s="804" t="s">
        <v>2424</v>
      </c>
      <c r="Q14" s="804" t="s">
        <v>2424</v>
      </c>
      <c r="R14" s="805" t="s">
        <v>2425</v>
      </c>
      <c r="S14" s="806" t="s">
        <v>2426</v>
      </c>
      <c r="T14" s="806" t="s">
        <v>2426</v>
      </c>
      <c r="U14" s="807" t="s">
        <v>308</v>
      </c>
    </row>
    <row r="15" spans="1:21" s="90" customFormat="1" ht="50.1" customHeight="1">
      <c r="A15" s="768"/>
      <c r="B15" s="768"/>
      <c r="C15" s="768"/>
      <c r="D15" s="768"/>
      <c r="E15" s="768"/>
      <c r="F15" s="768"/>
      <c r="G15" s="768"/>
      <c r="H15" s="768"/>
      <c r="I15" s="768"/>
      <c r="J15" s="768"/>
      <c r="K15" s="768"/>
      <c r="L15" s="841"/>
      <c r="M15" s="841"/>
      <c r="N15" s="841"/>
      <c r="O15" s="809" t="s">
        <v>271</v>
      </c>
      <c r="P15" s="809" t="s">
        <v>309</v>
      </c>
      <c r="Q15" s="809" t="s">
        <v>289</v>
      </c>
      <c r="R15" s="809" t="s">
        <v>271</v>
      </c>
      <c r="S15" s="806" t="s">
        <v>272</v>
      </c>
      <c r="T15" s="806" t="s">
        <v>271</v>
      </c>
      <c r="U15" s="807"/>
    </row>
    <row r="16" spans="1:21" s="90" customFormat="1">
      <c r="A16" s="818" t="s">
        <v>17</v>
      </c>
      <c r="B16" s="768"/>
      <c r="C16" s="768"/>
      <c r="D16" s="768"/>
      <c r="E16" s="768"/>
      <c r="F16" s="768"/>
      <c r="G16" s="768"/>
      <c r="H16" s="768"/>
      <c r="I16" s="768"/>
      <c r="J16" s="768"/>
      <c r="K16" s="768"/>
      <c r="L16" s="725" t="s">
        <v>2422</v>
      </c>
      <c r="M16" s="706"/>
      <c r="N16" s="707"/>
      <c r="O16" s="707"/>
      <c r="P16" s="707"/>
      <c r="Q16" s="707"/>
      <c r="R16" s="707"/>
      <c r="S16" s="707"/>
      <c r="T16" s="707"/>
      <c r="U16" s="851"/>
    </row>
    <row r="17" spans="1:21" s="92" customFormat="1">
      <c r="A17" s="852">
        <v>1</v>
      </c>
      <c r="B17" s="843"/>
      <c r="C17" s="843"/>
      <c r="D17" s="843"/>
      <c r="E17" s="843"/>
      <c r="F17" s="843"/>
      <c r="G17" s="843"/>
      <c r="H17" s="843"/>
      <c r="I17" s="843"/>
      <c r="J17" s="843"/>
      <c r="K17" s="843"/>
      <c r="L17" s="844" t="s">
        <v>17</v>
      </c>
      <c r="M17" s="181" t="s">
        <v>853</v>
      </c>
      <c r="N17" s="853" t="s">
        <v>355</v>
      </c>
      <c r="O17" s="183">
        <v>0</v>
      </c>
      <c r="P17" s="183">
        <v>0</v>
      </c>
      <c r="Q17" s="183">
        <v>0</v>
      </c>
      <c r="R17" s="183">
        <v>0</v>
      </c>
      <c r="S17" s="183">
        <v>0</v>
      </c>
      <c r="T17" s="183">
        <v>0</v>
      </c>
      <c r="U17" s="846"/>
    </row>
    <row r="18" spans="1:21" s="92" customFormat="1" ht="22.5">
      <c r="A18" s="852">
        <v>1</v>
      </c>
      <c r="B18" s="843"/>
      <c r="C18" s="843"/>
      <c r="D18" s="843"/>
      <c r="E18" s="843"/>
      <c r="F18" s="843"/>
      <c r="G18" s="843"/>
      <c r="H18" s="843"/>
      <c r="I18" s="843"/>
      <c r="J18" s="843"/>
      <c r="K18" s="843"/>
      <c r="L18" s="844" t="s">
        <v>101</v>
      </c>
      <c r="M18" s="181" t="s">
        <v>955</v>
      </c>
      <c r="N18" s="809" t="s">
        <v>1011</v>
      </c>
      <c r="O18" s="183">
        <v>0</v>
      </c>
      <c r="P18" s="183">
        <v>0</v>
      </c>
      <c r="Q18" s="183">
        <v>0</v>
      </c>
      <c r="R18" s="183">
        <v>0</v>
      </c>
      <c r="S18" s="183">
        <v>0</v>
      </c>
      <c r="T18" s="183">
        <v>0</v>
      </c>
      <c r="U18" s="846"/>
    </row>
    <row r="19" spans="1:21" s="92" customFormat="1">
      <c r="A19" s="852">
        <v>1</v>
      </c>
      <c r="B19" s="843"/>
      <c r="C19" s="843"/>
      <c r="D19" s="843"/>
      <c r="E19" s="843"/>
      <c r="F19" s="843"/>
      <c r="G19" s="843"/>
      <c r="H19" s="843"/>
      <c r="I19" s="843"/>
      <c r="J19" s="843"/>
      <c r="K19" s="843"/>
      <c r="L19" s="844" t="s">
        <v>102</v>
      </c>
      <c r="M19" s="181" t="s">
        <v>956</v>
      </c>
      <c r="N19" s="809" t="s">
        <v>1237</v>
      </c>
      <c r="O19" s="854"/>
      <c r="P19" s="854"/>
      <c r="Q19" s="854"/>
      <c r="R19" s="854"/>
      <c r="S19" s="854"/>
      <c r="T19" s="854"/>
      <c r="U19" s="846"/>
    </row>
    <row r="20" spans="1:21" s="92" customFormat="1">
      <c r="A20" s="852">
        <v>1</v>
      </c>
      <c r="B20" s="843"/>
      <c r="C20" s="843"/>
      <c r="D20" s="843"/>
      <c r="E20" s="843"/>
      <c r="F20" s="843"/>
      <c r="G20" s="843"/>
      <c r="H20" s="843"/>
      <c r="I20" s="843"/>
      <c r="J20" s="843"/>
      <c r="K20" s="843"/>
      <c r="L20" s="844" t="s">
        <v>103</v>
      </c>
      <c r="M20" s="181" t="s">
        <v>357</v>
      </c>
      <c r="N20" s="809" t="s">
        <v>450</v>
      </c>
      <c r="O20" s="183">
        <v>0</v>
      </c>
      <c r="P20" s="183">
        <v>0</v>
      </c>
      <c r="Q20" s="183">
        <v>0</v>
      </c>
      <c r="R20" s="183">
        <v>0</v>
      </c>
      <c r="S20" s="183">
        <v>0</v>
      </c>
      <c r="T20" s="183">
        <v>0</v>
      </c>
      <c r="U20" s="846"/>
    </row>
    <row r="21" spans="1:21" s="92" customFormat="1">
      <c r="A21" s="852">
        <v>1</v>
      </c>
      <c r="B21" s="843"/>
      <c r="C21" s="843"/>
      <c r="D21" s="843"/>
      <c r="E21" s="843"/>
      <c r="F21" s="843"/>
      <c r="G21" s="843"/>
      <c r="H21" s="843"/>
      <c r="I21" s="843"/>
      <c r="J21" s="843"/>
      <c r="K21" s="843"/>
      <c r="L21" s="844" t="s">
        <v>119</v>
      </c>
      <c r="M21" s="181" t="s">
        <v>358</v>
      </c>
      <c r="N21" s="809" t="s">
        <v>449</v>
      </c>
      <c r="O21" s="855">
        <v>0</v>
      </c>
      <c r="P21" s="855">
        <v>0</v>
      </c>
      <c r="Q21" s="855">
        <v>0</v>
      </c>
      <c r="R21" s="855">
        <v>0</v>
      </c>
      <c r="S21" s="855">
        <v>0</v>
      </c>
      <c r="T21" s="855">
        <v>0</v>
      </c>
      <c r="U21" s="846"/>
    </row>
    <row r="22" spans="1:21" s="92" customFormat="1" ht="22.5">
      <c r="A22" s="852">
        <v>1</v>
      </c>
      <c r="B22" s="843"/>
      <c r="C22" s="843"/>
      <c r="D22" s="843"/>
      <c r="E22" s="843"/>
      <c r="F22" s="843"/>
      <c r="G22" s="843"/>
      <c r="H22" s="843"/>
      <c r="I22" s="843"/>
      <c r="J22" s="856" t="s">
        <v>857</v>
      </c>
      <c r="K22" s="843"/>
      <c r="L22" s="857"/>
      <c r="M22" s="858" t="s">
        <v>946</v>
      </c>
      <c r="N22" s="859"/>
      <c r="O22" s="860"/>
      <c r="P22" s="860"/>
      <c r="Q22" s="860"/>
      <c r="R22" s="860"/>
      <c r="S22" s="860"/>
      <c r="T22" s="860"/>
      <c r="U22" s="861"/>
    </row>
    <row r="23" spans="1:21" s="92" customFormat="1" ht="14.25">
      <c r="A23" s="708">
        <v>1</v>
      </c>
      <c r="B23" s="843"/>
      <c r="C23" s="843"/>
      <c r="D23" s="843"/>
      <c r="E23" s="843"/>
      <c r="F23" s="843"/>
      <c r="G23" s="843"/>
      <c r="H23" s="843"/>
      <c r="I23" s="843"/>
      <c r="J23" s="862" t="s">
        <v>183</v>
      </c>
      <c r="K23" s="679"/>
      <c r="L23" s="844" t="s">
        <v>183</v>
      </c>
      <c r="M23" s="863" t="s">
        <v>997</v>
      </c>
      <c r="N23" s="853" t="s">
        <v>355</v>
      </c>
      <c r="O23" s="864"/>
      <c r="P23" s="864"/>
      <c r="Q23" s="864"/>
      <c r="R23" s="864"/>
      <c r="S23" s="864"/>
      <c r="T23" s="864"/>
      <c r="U23" s="846"/>
    </row>
    <row r="24" spans="1:21" s="92" customFormat="1">
      <c r="A24" s="708">
        <v>1</v>
      </c>
      <c r="B24" s="843"/>
      <c r="C24" s="843"/>
      <c r="D24" s="843"/>
      <c r="E24" s="843"/>
      <c r="F24" s="843"/>
      <c r="G24" s="843"/>
      <c r="H24" s="843"/>
      <c r="I24" s="843"/>
      <c r="J24" s="862"/>
      <c r="K24" s="843"/>
      <c r="L24" s="865" t="s">
        <v>1064</v>
      </c>
      <c r="M24" s="200" t="s">
        <v>858</v>
      </c>
      <c r="N24" s="809" t="s">
        <v>450</v>
      </c>
      <c r="O24" s="183">
        <v>0</v>
      </c>
      <c r="P24" s="183">
        <v>0</v>
      </c>
      <c r="Q24" s="183">
        <v>0</v>
      </c>
      <c r="R24" s="183">
        <v>0</v>
      </c>
      <c r="S24" s="183">
        <v>0</v>
      </c>
      <c r="T24" s="183">
        <v>0</v>
      </c>
      <c r="U24" s="846"/>
    </row>
    <row r="25" spans="1:21" s="92" customFormat="1">
      <c r="A25" s="708">
        <v>1</v>
      </c>
      <c r="B25" s="843"/>
      <c r="C25" s="843"/>
      <c r="D25" s="843"/>
      <c r="E25" s="843"/>
      <c r="F25" s="843"/>
      <c r="G25" s="843"/>
      <c r="H25" s="843"/>
      <c r="I25" s="843"/>
      <c r="J25" s="862"/>
      <c r="K25" s="843"/>
      <c r="L25" s="865" t="s">
        <v>1065</v>
      </c>
      <c r="M25" s="200" t="s">
        <v>957</v>
      </c>
      <c r="N25" s="809" t="s">
        <v>1011</v>
      </c>
      <c r="O25" s="864"/>
      <c r="P25" s="864"/>
      <c r="Q25" s="864"/>
      <c r="R25" s="864"/>
      <c r="S25" s="864"/>
      <c r="T25" s="864"/>
      <c r="U25" s="846"/>
    </row>
    <row r="26" spans="1:21" s="92" customFormat="1" ht="22.5">
      <c r="A26" s="852">
        <v>1</v>
      </c>
      <c r="B26" s="843"/>
      <c r="C26" s="843"/>
      <c r="D26" s="843"/>
      <c r="E26" s="843"/>
      <c r="F26" s="843"/>
      <c r="G26" s="843"/>
      <c r="H26" s="843"/>
      <c r="I26" s="843"/>
      <c r="J26" s="856" t="s">
        <v>931</v>
      </c>
      <c r="K26" s="843"/>
      <c r="L26" s="857"/>
      <c r="M26" s="858" t="s">
        <v>947</v>
      </c>
      <c r="N26" s="859"/>
      <c r="O26" s="860"/>
      <c r="P26" s="860"/>
      <c r="Q26" s="860"/>
      <c r="R26" s="860"/>
      <c r="S26" s="860"/>
      <c r="T26" s="860"/>
      <c r="U26" s="861"/>
    </row>
    <row r="27" spans="1:21">
      <c r="A27" s="716"/>
      <c r="B27" s="716"/>
      <c r="C27" s="716"/>
      <c r="D27" s="716"/>
      <c r="E27" s="716"/>
      <c r="F27" s="716"/>
      <c r="G27" s="716"/>
      <c r="H27" s="716"/>
      <c r="I27" s="716"/>
      <c r="J27" s="716"/>
      <c r="K27" s="716"/>
      <c r="L27" s="716"/>
      <c r="M27" s="716"/>
      <c r="N27" s="716"/>
      <c r="O27" s="716"/>
      <c r="P27" s="716"/>
      <c r="Q27" s="716"/>
      <c r="R27" s="716"/>
      <c r="S27" s="716"/>
      <c r="T27" s="716"/>
      <c r="U27" s="716"/>
    </row>
    <row r="28" spans="1:21">
      <c r="A28" s="716"/>
      <c r="B28" s="716"/>
      <c r="C28" s="716"/>
      <c r="D28" s="716"/>
      <c r="E28" s="716"/>
      <c r="F28" s="716"/>
      <c r="G28" s="716"/>
      <c r="H28" s="716"/>
      <c r="I28" s="716"/>
      <c r="J28" s="716"/>
      <c r="K28" s="716"/>
      <c r="L28" s="716"/>
      <c r="M28" s="716"/>
      <c r="N28" s="716"/>
      <c r="O28" s="716"/>
      <c r="P28" s="716"/>
      <c r="Q28" s="716"/>
      <c r="R28" s="716"/>
      <c r="S28" s="716"/>
      <c r="T28" s="716"/>
      <c r="U28" s="716"/>
    </row>
    <row r="29" spans="1:21" ht="15" customHeight="1">
      <c r="A29" s="716"/>
      <c r="B29" s="716"/>
      <c r="C29" s="716"/>
      <c r="D29" s="716"/>
      <c r="E29" s="716"/>
      <c r="F29" s="716"/>
      <c r="G29" s="716"/>
      <c r="H29" s="716"/>
      <c r="I29" s="716"/>
      <c r="J29" s="716"/>
      <c r="K29" s="716"/>
      <c r="L29" s="847" t="s">
        <v>1274</v>
      </c>
      <c r="M29" s="847"/>
      <c r="N29" s="847"/>
      <c r="O29" s="847"/>
      <c r="P29" s="847"/>
      <c r="Q29" s="847"/>
      <c r="R29" s="847"/>
      <c r="S29" s="848"/>
      <c r="T29" s="848"/>
      <c r="U29" s="848"/>
    </row>
    <row r="30" spans="1:21" ht="15" customHeight="1">
      <c r="A30" s="716"/>
      <c r="B30" s="716"/>
      <c r="C30" s="716"/>
      <c r="D30" s="716"/>
      <c r="E30" s="716"/>
      <c r="F30" s="716"/>
      <c r="G30" s="716"/>
      <c r="H30" s="716"/>
      <c r="I30" s="716"/>
      <c r="J30" s="716"/>
      <c r="K30" s="679"/>
      <c r="L30" s="849"/>
      <c r="M30" s="849"/>
      <c r="N30" s="849"/>
      <c r="O30" s="849"/>
      <c r="P30" s="849"/>
      <c r="Q30" s="849"/>
      <c r="R30" s="849"/>
      <c r="S30" s="850"/>
      <c r="T30" s="850"/>
      <c r="U30" s="850"/>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4" zoomScale="60" zoomScaleNormal="100" workbookViewId="0">
      <selection activeCell="K19" sqref="K19"/>
    </sheetView>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66"/>
      <c r="B1" s="866"/>
      <c r="C1" s="866"/>
      <c r="D1" s="866"/>
      <c r="E1" s="866"/>
      <c r="F1" s="866"/>
      <c r="G1" s="866"/>
      <c r="H1" s="866"/>
      <c r="I1" s="866"/>
      <c r="J1" s="866"/>
      <c r="K1" s="866"/>
      <c r="L1" s="866"/>
      <c r="M1" s="866"/>
      <c r="N1" s="866"/>
      <c r="O1" s="866"/>
      <c r="P1" s="866"/>
      <c r="Q1" s="866"/>
      <c r="R1" s="866"/>
      <c r="S1" s="716">
        <v>2024</v>
      </c>
      <c r="T1" s="716">
        <v>2024</v>
      </c>
      <c r="U1" s="866"/>
    </row>
    <row r="2" spans="1:21" ht="11.25" hidden="1">
      <c r="A2" s="866"/>
      <c r="B2" s="866"/>
      <c r="C2" s="866"/>
      <c r="D2" s="866"/>
      <c r="E2" s="866"/>
      <c r="F2" s="866"/>
      <c r="G2" s="866"/>
      <c r="H2" s="866"/>
      <c r="I2" s="866"/>
      <c r="J2" s="866"/>
      <c r="K2" s="866"/>
      <c r="L2" s="866"/>
      <c r="M2" s="866"/>
      <c r="N2" s="866"/>
      <c r="O2" s="866"/>
      <c r="P2" s="866"/>
      <c r="Q2" s="866"/>
      <c r="R2" s="866"/>
      <c r="S2" s="716"/>
      <c r="T2" s="716"/>
      <c r="U2" s="866"/>
    </row>
    <row r="3" spans="1:21" ht="11.25" hidden="1">
      <c r="A3" s="866"/>
      <c r="B3" s="866"/>
      <c r="C3" s="866"/>
      <c r="D3" s="866"/>
      <c r="E3" s="866"/>
      <c r="F3" s="866"/>
      <c r="G3" s="866"/>
      <c r="H3" s="866"/>
      <c r="I3" s="866"/>
      <c r="J3" s="866"/>
      <c r="K3" s="866"/>
      <c r="L3" s="866"/>
      <c r="M3" s="866"/>
      <c r="N3" s="866"/>
      <c r="O3" s="866"/>
      <c r="P3" s="866"/>
      <c r="Q3" s="866"/>
      <c r="R3" s="866"/>
      <c r="S3" s="716"/>
      <c r="T3" s="716"/>
      <c r="U3" s="866"/>
    </row>
    <row r="4" spans="1:21" ht="11.25" hidden="1">
      <c r="A4" s="866"/>
      <c r="B4" s="866"/>
      <c r="C4" s="866"/>
      <c r="D4" s="866"/>
      <c r="E4" s="866"/>
      <c r="F4" s="866"/>
      <c r="G4" s="866"/>
      <c r="H4" s="866"/>
      <c r="I4" s="866"/>
      <c r="J4" s="866"/>
      <c r="K4" s="866"/>
      <c r="L4" s="866"/>
      <c r="M4" s="866"/>
      <c r="N4" s="866"/>
      <c r="O4" s="866"/>
      <c r="P4" s="866"/>
      <c r="Q4" s="866"/>
      <c r="R4" s="866"/>
      <c r="S4" s="716"/>
      <c r="T4" s="716"/>
      <c r="U4" s="866"/>
    </row>
    <row r="5" spans="1:21" ht="11.25" hidden="1">
      <c r="A5" s="866"/>
      <c r="B5" s="866"/>
      <c r="C5" s="866"/>
      <c r="D5" s="866"/>
      <c r="E5" s="866"/>
      <c r="F5" s="866"/>
      <c r="G5" s="866"/>
      <c r="H5" s="866"/>
      <c r="I5" s="866"/>
      <c r="J5" s="866"/>
      <c r="K5" s="866"/>
      <c r="L5" s="866"/>
      <c r="M5" s="866"/>
      <c r="N5" s="866"/>
      <c r="O5" s="866"/>
      <c r="P5" s="866"/>
      <c r="Q5" s="866"/>
      <c r="R5" s="866"/>
      <c r="S5" s="716"/>
      <c r="T5" s="716"/>
      <c r="U5" s="866"/>
    </row>
    <row r="6" spans="1:21" ht="11.25" hidden="1">
      <c r="A6" s="866"/>
      <c r="B6" s="866"/>
      <c r="C6" s="866"/>
      <c r="D6" s="866"/>
      <c r="E6" s="866"/>
      <c r="F6" s="866"/>
      <c r="G6" s="866"/>
      <c r="H6" s="866"/>
      <c r="I6" s="866"/>
      <c r="J6" s="866"/>
      <c r="K6" s="866"/>
      <c r="L6" s="866"/>
      <c r="M6" s="866"/>
      <c r="N6" s="866"/>
      <c r="O6" s="866"/>
      <c r="P6" s="866"/>
      <c r="Q6" s="866"/>
      <c r="R6" s="866"/>
      <c r="S6" s="716"/>
      <c r="T6" s="716"/>
      <c r="U6" s="866"/>
    </row>
    <row r="7" spans="1:21" ht="11.25" hidden="1">
      <c r="A7" s="866"/>
      <c r="B7" s="866"/>
      <c r="C7" s="866"/>
      <c r="D7" s="866"/>
      <c r="E7" s="866"/>
      <c r="F7" s="866"/>
      <c r="G7" s="866"/>
      <c r="H7" s="866"/>
      <c r="I7" s="866"/>
      <c r="J7" s="866"/>
      <c r="K7" s="866"/>
      <c r="L7" s="866"/>
      <c r="M7" s="866"/>
      <c r="N7" s="866"/>
      <c r="O7" s="716" t="b">
        <v>1</v>
      </c>
      <c r="P7" s="716" t="b">
        <v>1</v>
      </c>
      <c r="Q7" s="716" t="b">
        <v>1</v>
      </c>
      <c r="R7" s="716" t="b">
        <v>1</v>
      </c>
      <c r="S7" s="751"/>
      <c r="T7" s="751"/>
      <c r="U7" s="866"/>
    </row>
    <row r="8" spans="1:21" hidden="1">
      <c r="A8" s="866"/>
      <c r="B8" s="866"/>
      <c r="C8" s="866"/>
      <c r="D8" s="866"/>
      <c r="E8" s="866"/>
      <c r="F8" s="866"/>
      <c r="G8" s="866"/>
      <c r="H8" s="866"/>
      <c r="I8" s="866"/>
      <c r="J8" s="866"/>
      <c r="K8" s="866"/>
      <c r="L8" s="866"/>
      <c r="M8" s="866"/>
      <c r="N8" s="866"/>
      <c r="O8" s="866"/>
      <c r="P8" s="866"/>
      <c r="Q8" s="866"/>
      <c r="R8" s="866"/>
      <c r="S8" s="866"/>
      <c r="T8" s="866"/>
      <c r="U8" s="866"/>
    </row>
    <row r="9" spans="1:21" hidden="1">
      <c r="A9" s="866"/>
      <c r="B9" s="866"/>
      <c r="C9" s="866"/>
      <c r="D9" s="866"/>
      <c r="E9" s="866"/>
      <c r="F9" s="866"/>
      <c r="G9" s="866"/>
      <c r="H9" s="866"/>
      <c r="I9" s="866"/>
      <c r="J9" s="866"/>
      <c r="K9" s="866"/>
      <c r="L9" s="866"/>
      <c r="M9" s="866"/>
      <c r="N9" s="866"/>
      <c r="O9" s="866"/>
      <c r="P9" s="866"/>
      <c r="Q9" s="866"/>
      <c r="R9" s="866"/>
      <c r="S9" s="866"/>
      <c r="T9" s="866"/>
      <c r="U9" s="866"/>
    </row>
    <row r="10" spans="1:21" hidden="1">
      <c r="A10" s="866"/>
      <c r="B10" s="866"/>
      <c r="C10" s="866"/>
      <c r="D10" s="866"/>
      <c r="E10" s="866"/>
      <c r="F10" s="866"/>
      <c r="G10" s="866"/>
      <c r="H10" s="866"/>
      <c r="I10" s="866"/>
      <c r="J10" s="866"/>
      <c r="K10" s="866"/>
      <c r="L10" s="866"/>
      <c r="M10" s="866"/>
      <c r="N10" s="866"/>
      <c r="O10" s="866"/>
      <c r="P10" s="866"/>
      <c r="Q10" s="866"/>
      <c r="R10" s="866"/>
      <c r="S10" s="866"/>
      <c r="T10" s="866"/>
      <c r="U10" s="866"/>
    </row>
    <row r="11" spans="1:21" ht="15" hidden="1" customHeight="1">
      <c r="A11" s="866"/>
      <c r="B11" s="866"/>
      <c r="C11" s="866"/>
      <c r="D11" s="866"/>
      <c r="E11" s="866"/>
      <c r="F11" s="866"/>
      <c r="G11" s="866"/>
      <c r="H11" s="866"/>
      <c r="I11" s="866"/>
      <c r="J11" s="866"/>
      <c r="K11" s="866"/>
      <c r="L11" s="866"/>
      <c r="M11" s="697"/>
      <c r="N11" s="866"/>
      <c r="O11" s="866"/>
      <c r="P11" s="866"/>
      <c r="Q11" s="866"/>
      <c r="R11" s="866"/>
      <c r="S11" s="866"/>
      <c r="T11" s="866"/>
      <c r="U11" s="866"/>
    </row>
    <row r="12" spans="1:21" ht="20.100000000000001" customHeight="1">
      <c r="A12" s="866"/>
      <c r="B12" s="866"/>
      <c r="C12" s="866"/>
      <c r="D12" s="866"/>
      <c r="E12" s="866"/>
      <c r="F12" s="866"/>
      <c r="G12" s="866"/>
      <c r="H12" s="866"/>
      <c r="I12" s="866"/>
      <c r="J12" s="866"/>
      <c r="K12" s="866"/>
      <c r="L12" s="371" t="s">
        <v>1076</v>
      </c>
      <c r="M12" s="229"/>
      <c r="N12" s="229"/>
      <c r="O12" s="229"/>
      <c r="P12" s="229"/>
      <c r="Q12" s="229"/>
      <c r="R12" s="229"/>
      <c r="S12" s="229"/>
      <c r="T12" s="229"/>
      <c r="U12" s="230"/>
    </row>
    <row r="13" spans="1:21" ht="11.25" customHeight="1">
      <c r="A13" s="866"/>
      <c r="B13" s="866"/>
      <c r="C13" s="866"/>
      <c r="D13" s="866"/>
      <c r="E13" s="866"/>
      <c r="F13" s="866"/>
      <c r="G13" s="866"/>
      <c r="H13" s="866"/>
      <c r="I13" s="866"/>
      <c r="J13" s="866"/>
      <c r="K13" s="866"/>
      <c r="L13" s="867"/>
      <c r="M13" s="868"/>
      <c r="N13" s="868"/>
      <c r="O13" s="868"/>
      <c r="P13" s="868"/>
      <c r="Q13" s="868"/>
      <c r="R13" s="868"/>
      <c r="S13" s="868"/>
      <c r="T13" s="868"/>
      <c r="U13" s="866"/>
    </row>
    <row r="14" spans="1:21" ht="15" customHeight="1">
      <c r="A14" s="866"/>
      <c r="B14" s="866"/>
      <c r="C14" s="866"/>
      <c r="D14" s="866"/>
      <c r="E14" s="866"/>
      <c r="F14" s="866"/>
      <c r="G14" s="866"/>
      <c r="H14" s="866"/>
      <c r="I14" s="866"/>
      <c r="J14" s="866"/>
      <c r="K14" s="866"/>
      <c r="L14" s="869" t="s">
        <v>359</v>
      </c>
      <c r="M14" s="870" t="s">
        <v>216</v>
      </c>
      <c r="N14" s="869" t="s">
        <v>141</v>
      </c>
      <c r="O14" s="804" t="s">
        <v>2424</v>
      </c>
      <c r="P14" s="804" t="s">
        <v>2424</v>
      </c>
      <c r="Q14" s="804" t="s">
        <v>2424</v>
      </c>
      <c r="R14" s="805" t="s">
        <v>2425</v>
      </c>
      <c r="S14" s="806" t="s">
        <v>2426</v>
      </c>
      <c r="T14" s="806" t="s">
        <v>2426</v>
      </c>
      <c r="U14" s="802" t="s">
        <v>308</v>
      </c>
    </row>
    <row r="15" spans="1:21" ht="50.1" customHeight="1">
      <c r="A15" s="866"/>
      <c r="B15" s="866"/>
      <c r="C15" s="866"/>
      <c r="D15" s="866"/>
      <c r="E15" s="866"/>
      <c r="F15" s="866"/>
      <c r="G15" s="866"/>
      <c r="H15" s="866"/>
      <c r="I15" s="866"/>
      <c r="J15" s="866"/>
      <c r="K15" s="866"/>
      <c r="L15" s="871"/>
      <c r="M15" s="871"/>
      <c r="N15" s="871"/>
      <c r="O15" s="809" t="s">
        <v>271</v>
      </c>
      <c r="P15" s="809" t="s">
        <v>309</v>
      </c>
      <c r="Q15" s="809" t="s">
        <v>289</v>
      </c>
      <c r="R15" s="809" t="s">
        <v>271</v>
      </c>
      <c r="S15" s="806" t="s">
        <v>272</v>
      </c>
      <c r="T15" s="806" t="s">
        <v>271</v>
      </c>
      <c r="U15" s="871"/>
    </row>
    <row r="16" spans="1:21" ht="11.25">
      <c r="A16" s="818" t="s">
        <v>17</v>
      </c>
      <c r="B16" s="866" t="s">
        <v>1004</v>
      </c>
      <c r="C16" s="866"/>
      <c r="D16" s="866"/>
      <c r="E16" s="866"/>
      <c r="F16" s="866"/>
      <c r="G16" s="866"/>
      <c r="H16" s="866"/>
      <c r="I16" s="866"/>
      <c r="J16" s="866"/>
      <c r="K16" s="866"/>
      <c r="L16" s="872" t="s">
        <v>2422</v>
      </c>
      <c r="M16" s="706"/>
      <c r="N16" s="706"/>
      <c r="O16" s="873">
        <v>0</v>
      </c>
      <c r="P16" s="873">
        <v>0</v>
      </c>
      <c r="Q16" s="873">
        <v>0</v>
      </c>
      <c r="R16" s="873">
        <v>0</v>
      </c>
      <c r="S16" s="873">
        <v>0</v>
      </c>
      <c r="T16" s="873">
        <v>0</v>
      </c>
      <c r="U16" s="874"/>
    </row>
    <row r="17" spans="1:21" ht="11.25">
      <c r="A17" s="852">
        <v>1</v>
      </c>
      <c r="B17" s="866"/>
      <c r="C17" s="866"/>
      <c r="D17" s="866"/>
      <c r="E17" s="866"/>
      <c r="F17" s="866"/>
      <c r="G17" s="866"/>
      <c r="H17" s="866"/>
      <c r="I17" s="866"/>
      <c r="J17" s="866"/>
      <c r="K17" s="866"/>
      <c r="L17" s="875">
        <v>1</v>
      </c>
      <c r="M17" s="209" t="s">
        <v>405</v>
      </c>
      <c r="N17" s="215" t="s">
        <v>355</v>
      </c>
      <c r="O17" s="876">
        <v>0</v>
      </c>
      <c r="P17" s="876">
        <v>0</v>
      </c>
      <c r="Q17" s="876">
        <v>0</v>
      </c>
      <c r="R17" s="876">
        <v>0</v>
      </c>
      <c r="S17" s="876">
        <v>0</v>
      </c>
      <c r="T17" s="876">
        <v>0</v>
      </c>
      <c r="U17" s="846"/>
    </row>
    <row r="18" spans="1:21" ht="0.2" customHeight="1">
      <c r="A18" s="852">
        <v>1</v>
      </c>
      <c r="B18" s="866"/>
      <c r="C18" s="866"/>
      <c r="D18" s="866"/>
      <c r="E18" s="866"/>
      <c r="F18" s="866"/>
      <c r="G18" s="866"/>
      <c r="H18" s="866"/>
      <c r="I18" s="866"/>
      <c r="J18" s="877" t="s">
        <v>871</v>
      </c>
      <c r="K18" s="866"/>
      <c r="L18" s="215"/>
      <c r="M18" s="209"/>
      <c r="N18" s="215"/>
      <c r="O18" s="216"/>
      <c r="P18" s="216"/>
      <c r="Q18" s="216"/>
      <c r="R18" s="216"/>
      <c r="S18" s="216"/>
      <c r="T18" s="216"/>
      <c r="U18" s="234"/>
    </row>
    <row r="19" spans="1:21" ht="11.25">
      <c r="A19" s="852">
        <v>1</v>
      </c>
      <c r="B19" s="866"/>
      <c r="C19" s="866"/>
      <c r="D19" s="866"/>
      <c r="E19" s="866"/>
      <c r="F19" s="866"/>
      <c r="G19" s="866"/>
      <c r="H19" s="866"/>
      <c r="I19" s="866"/>
      <c r="J19" s="866"/>
      <c r="K19" s="866"/>
      <c r="L19" s="875">
        <v>2</v>
      </c>
      <c r="M19" s="209" t="s">
        <v>407</v>
      </c>
      <c r="N19" s="215" t="s">
        <v>355</v>
      </c>
      <c r="O19" s="876">
        <v>0</v>
      </c>
      <c r="P19" s="876">
        <v>0</v>
      </c>
      <c r="Q19" s="876">
        <v>0</v>
      </c>
      <c r="R19" s="876">
        <v>0</v>
      </c>
      <c r="S19" s="876">
        <v>0</v>
      </c>
      <c r="T19" s="876">
        <v>0</v>
      </c>
      <c r="U19" s="846"/>
    </row>
    <row r="20" spans="1:21" ht="0.2" customHeight="1">
      <c r="A20" s="852">
        <v>1</v>
      </c>
      <c r="B20" s="866"/>
      <c r="C20" s="866"/>
      <c r="D20" s="866"/>
      <c r="E20" s="866"/>
      <c r="F20" s="866"/>
      <c r="G20" s="866"/>
      <c r="H20" s="866"/>
      <c r="I20" s="866"/>
      <c r="J20" s="877" t="s">
        <v>872</v>
      </c>
      <c r="K20" s="866"/>
      <c r="L20" s="215"/>
      <c r="M20" s="209"/>
      <c r="N20" s="215"/>
      <c r="O20" s="216"/>
      <c r="P20" s="216"/>
      <c r="Q20" s="216"/>
      <c r="R20" s="216"/>
      <c r="S20" s="216"/>
      <c r="T20" s="216"/>
      <c r="U20" s="234"/>
    </row>
    <row r="21" spans="1:21" ht="11.25">
      <c r="A21" s="852">
        <v>1</v>
      </c>
      <c r="B21" s="866"/>
      <c r="C21" s="866"/>
      <c r="D21" s="866"/>
      <c r="E21" s="866"/>
      <c r="F21" s="866"/>
      <c r="G21" s="866"/>
      <c r="H21" s="866"/>
      <c r="I21" s="866"/>
      <c r="J21" s="866"/>
      <c r="K21" s="866"/>
      <c r="L21" s="875">
        <v>3</v>
      </c>
      <c r="M21" s="209" t="s">
        <v>409</v>
      </c>
      <c r="N21" s="215" t="s">
        <v>355</v>
      </c>
      <c r="O21" s="876">
        <v>0</v>
      </c>
      <c r="P21" s="876">
        <v>0</v>
      </c>
      <c r="Q21" s="876">
        <v>0</v>
      </c>
      <c r="R21" s="876">
        <v>0</v>
      </c>
      <c r="S21" s="876">
        <v>0</v>
      </c>
      <c r="T21" s="876">
        <v>0</v>
      </c>
      <c r="U21" s="846"/>
    </row>
    <row r="22" spans="1:21" ht="0.2" customHeight="1">
      <c r="A22" s="852">
        <v>1</v>
      </c>
      <c r="B22" s="866"/>
      <c r="C22" s="866"/>
      <c r="D22" s="866"/>
      <c r="E22" s="866"/>
      <c r="F22" s="866"/>
      <c r="G22" s="866"/>
      <c r="H22" s="866"/>
      <c r="I22" s="866"/>
      <c r="J22" s="877" t="s">
        <v>873</v>
      </c>
      <c r="K22" s="866"/>
      <c r="L22" s="215"/>
      <c r="M22" s="209"/>
      <c r="N22" s="215"/>
      <c r="O22" s="216"/>
      <c r="P22" s="216"/>
      <c r="Q22" s="216"/>
      <c r="R22" s="216"/>
      <c r="S22" s="216"/>
      <c r="T22" s="216"/>
      <c r="U22" s="234"/>
    </row>
    <row r="23" spans="1:21" ht="11.25">
      <c r="A23" s="852">
        <v>1</v>
      </c>
      <c r="B23" s="866"/>
      <c r="C23" s="866"/>
      <c r="D23" s="866"/>
      <c r="E23" s="866"/>
      <c r="F23" s="866"/>
      <c r="G23" s="866"/>
      <c r="H23" s="866"/>
      <c r="I23" s="866"/>
      <c r="J23" s="866"/>
      <c r="K23" s="866"/>
      <c r="L23" s="875">
        <v>4</v>
      </c>
      <c r="M23" s="209" t="s">
        <v>410</v>
      </c>
      <c r="N23" s="215" t="s">
        <v>355</v>
      </c>
      <c r="O23" s="876">
        <v>0</v>
      </c>
      <c r="P23" s="876">
        <v>0</v>
      </c>
      <c r="Q23" s="876">
        <v>0</v>
      </c>
      <c r="R23" s="876">
        <v>0</v>
      </c>
      <c r="S23" s="876">
        <v>0</v>
      </c>
      <c r="T23" s="876">
        <v>0</v>
      </c>
      <c r="U23" s="846"/>
    </row>
    <row r="24" spans="1:21" ht="0.2" customHeight="1">
      <c r="A24" s="852">
        <v>1</v>
      </c>
      <c r="B24" s="866"/>
      <c r="C24" s="866"/>
      <c r="D24" s="866"/>
      <c r="E24" s="866"/>
      <c r="F24" s="866"/>
      <c r="G24" s="866"/>
      <c r="H24" s="866"/>
      <c r="I24" s="866"/>
      <c r="J24" s="877" t="s">
        <v>874</v>
      </c>
      <c r="K24" s="866"/>
      <c r="L24" s="215"/>
      <c r="M24" s="209"/>
      <c r="N24" s="215"/>
      <c r="O24" s="216"/>
      <c r="P24" s="216"/>
      <c r="Q24" s="216"/>
      <c r="R24" s="216"/>
      <c r="S24" s="216"/>
      <c r="T24" s="216"/>
      <c r="U24" s="234"/>
    </row>
    <row r="25" spans="1:21" ht="11.25">
      <c r="A25" s="852">
        <v>1</v>
      </c>
      <c r="B25" s="866"/>
      <c r="C25" s="866"/>
      <c r="D25" s="866"/>
      <c r="E25" s="866"/>
      <c r="F25" s="866"/>
      <c r="G25" s="866"/>
      <c r="H25" s="866"/>
      <c r="I25" s="866"/>
      <c r="J25" s="866"/>
      <c r="K25" s="866"/>
      <c r="L25" s="875">
        <v>5</v>
      </c>
      <c r="M25" s="878" t="s">
        <v>1077</v>
      </c>
      <c r="N25" s="215" t="s">
        <v>355</v>
      </c>
      <c r="O25" s="876">
        <v>0</v>
      </c>
      <c r="P25" s="876">
        <v>0</v>
      </c>
      <c r="Q25" s="876">
        <v>0</v>
      </c>
      <c r="R25" s="876">
        <v>0</v>
      </c>
      <c r="S25" s="876">
        <v>0</v>
      </c>
      <c r="T25" s="876">
        <v>0</v>
      </c>
      <c r="U25" s="846"/>
    </row>
    <row r="26" spans="1:21" ht="0.2" customHeight="1">
      <c r="A26" s="852">
        <v>1</v>
      </c>
      <c r="B26" s="866"/>
      <c r="C26" s="866"/>
      <c r="D26" s="866"/>
      <c r="E26" s="866"/>
      <c r="F26" s="866"/>
      <c r="G26" s="866"/>
      <c r="H26" s="866"/>
      <c r="I26" s="866"/>
      <c r="J26" s="877" t="s">
        <v>1102</v>
      </c>
      <c r="K26" s="866"/>
      <c r="L26" s="875"/>
      <c r="M26" s="878"/>
      <c r="N26" s="215"/>
      <c r="O26" s="216"/>
      <c r="P26" s="216"/>
      <c r="Q26" s="216"/>
      <c r="R26" s="216"/>
      <c r="S26" s="216"/>
      <c r="T26" s="216"/>
      <c r="U26" s="234"/>
    </row>
    <row r="27" spans="1:21" s="99" customFormat="1" ht="11.25">
      <c r="A27" s="852">
        <v>1</v>
      </c>
      <c r="B27" s="867"/>
      <c r="C27" s="867"/>
      <c r="D27" s="867"/>
      <c r="E27" s="867"/>
      <c r="F27" s="867"/>
      <c r="G27" s="867"/>
      <c r="H27" s="867"/>
      <c r="I27" s="867"/>
      <c r="J27" s="867"/>
      <c r="K27" s="867"/>
      <c r="L27" s="875">
        <v>6</v>
      </c>
      <c r="M27" s="878" t="s">
        <v>411</v>
      </c>
      <c r="N27" s="215" t="s">
        <v>355</v>
      </c>
      <c r="O27" s="879"/>
      <c r="P27" s="879"/>
      <c r="Q27" s="879"/>
      <c r="R27" s="879"/>
      <c r="S27" s="879"/>
      <c r="T27" s="879"/>
      <c r="U27" s="846"/>
    </row>
    <row r="28" spans="1:21" s="99" customFormat="1" ht="11.25">
      <c r="A28" s="852">
        <v>1</v>
      </c>
      <c r="B28" s="867"/>
      <c r="C28" s="867"/>
      <c r="D28" s="867"/>
      <c r="E28" s="867"/>
      <c r="F28" s="867"/>
      <c r="G28" s="867"/>
      <c r="H28" s="867"/>
      <c r="I28" s="867"/>
      <c r="J28" s="867"/>
      <c r="K28" s="867"/>
      <c r="L28" s="875">
        <v>7</v>
      </c>
      <c r="M28" s="878" t="s">
        <v>412</v>
      </c>
      <c r="N28" s="215" t="s">
        <v>355</v>
      </c>
      <c r="O28" s="879"/>
      <c r="P28" s="879"/>
      <c r="Q28" s="879"/>
      <c r="R28" s="879"/>
      <c r="S28" s="879"/>
      <c r="T28" s="879"/>
      <c r="U28" s="846"/>
    </row>
    <row r="29" spans="1:21" s="99" customFormat="1" ht="11.25">
      <c r="A29" s="852">
        <v>1</v>
      </c>
      <c r="B29" s="867"/>
      <c r="C29" s="867"/>
      <c r="D29" s="867"/>
      <c r="E29" s="867"/>
      <c r="F29" s="867"/>
      <c r="G29" s="867"/>
      <c r="H29" s="867"/>
      <c r="I29" s="867"/>
      <c r="J29" s="867"/>
      <c r="K29" s="867"/>
      <c r="L29" s="875">
        <v>8</v>
      </c>
      <c r="M29" s="878" t="s">
        <v>413</v>
      </c>
      <c r="N29" s="215" t="s">
        <v>355</v>
      </c>
      <c r="O29" s="879"/>
      <c r="P29" s="879"/>
      <c r="Q29" s="879"/>
      <c r="R29" s="879"/>
      <c r="S29" s="879"/>
      <c r="T29" s="879"/>
      <c r="U29" s="846"/>
    </row>
    <row r="30" spans="1:21" ht="11.25">
      <c r="A30" s="866"/>
      <c r="B30" s="866"/>
      <c r="C30" s="866"/>
      <c r="D30" s="866"/>
      <c r="E30" s="866"/>
      <c r="F30" s="866"/>
      <c r="G30" s="866"/>
      <c r="H30" s="866"/>
      <c r="I30" s="866"/>
      <c r="J30" s="866"/>
      <c r="K30" s="866"/>
      <c r="L30" s="880"/>
      <c r="M30" s="881"/>
      <c r="N30" s="881"/>
      <c r="O30" s="881"/>
      <c r="P30" s="881"/>
      <c r="Q30" s="881"/>
      <c r="R30" s="881"/>
      <c r="S30" s="881"/>
      <c r="T30" s="881"/>
      <c r="U30" s="881"/>
    </row>
    <row r="31" spans="1:21" s="88" customFormat="1" ht="15" customHeight="1">
      <c r="A31" s="716"/>
      <c r="B31" s="716"/>
      <c r="C31" s="716"/>
      <c r="D31" s="716"/>
      <c r="E31" s="716"/>
      <c r="F31" s="716"/>
      <c r="G31" s="716"/>
      <c r="H31" s="716"/>
      <c r="I31" s="716"/>
      <c r="J31" s="716"/>
      <c r="K31" s="716"/>
      <c r="L31" s="847" t="s">
        <v>1274</v>
      </c>
      <c r="M31" s="847"/>
      <c r="N31" s="847"/>
      <c r="O31" s="847"/>
      <c r="P31" s="847"/>
      <c r="Q31" s="847"/>
      <c r="R31" s="847"/>
      <c r="S31" s="848"/>
      <c r="T31" s="848"/>
      <c r="U31" s="848"/>
    </row>
    <row r="32" spans="1:21" s="88" customFormat="1" ht="15" customHeight="1">
      <c r="A32" s="716"/>
      <c r="B32" s="716"/>
      <c r="C32" s="716"/>
      <c r="D32" s="716"/>
      <c r="E32" s="716"/>
      <c r="F32" s="716"/>
      <c r="G32" s="716"/>
      <c r="H32" s="716"/>
      <c r="I32" s="716"/>
      <c r="J32" s="716"/>
      <c r="K32" s="679"/>
      <c r="L32" s="849"/>
      <c r="M32" s="849"/>
      <c r="N32" s="849"/>
      <c r="O32" s="849"/>
      <c r="P32" s="849"/>
      <c r="Q32" s="849"/>
      <c r="R32" s="849"/>
      <c r="S32" s="850"/>
      <c r="T32" s="850"/>
      <c r="U32" s="850"/>
    </row>
    <row r="33" spans="1:21">
      <c r="A33" s="866"/>
      <c r="B33" s="866"/>
      <c r="C33" s="866"/>
      <c r="D33" s="866"/>
      <c r="E33" s="866"/>
      <c r="F33" s="866"/>
      <c r="G33" s="866"/>
      <c r="H33" s="866"/>
      <c r="I33" s="866"/>
      <c r="J33" s="866"/>
      <c r="K33" s="866"/>
      <c r="L33" s="866"/>
      <c r="M33" s="866"/>
      <c r="N33" s="866"/>
      <c r="O33" s="866"/>
      <c r="P33" s="866"/>
      <c r="Q33" s="866"/>
      <c r="R33" s="866"/>
      <c r="S33" s="866"/>
      <c r="T33" s="866"/>
      <c r="U33" s="866"/>
    </row>
    <row r="34" spans="1:21">
      <c r="A34" s="866"/>
      <c r="B34" s="866"/>
      <c r="C34" s="866"/>
      <c r="D34" s="866"/>
      <c r="E34" s="866"/>
      <c r="F34" s="866"/>
      <c r="G34" s="866"/>
      <c r="H34" s="866"/>
      <c r="I34" s="866"/>
      <c r="J34" s="866"/>
      <c r="K34" s="866"/>
      <c r="L34" s="866"/>
      <c r="M34" s="866"/>
      <c r="N34" s="866"/>
      <c r="O34" s="866"/>
      <c r="P34" s="866"/>
      <c r="Q34" s="866"/>
      <c r="R34" s="866"/>
      <c r="S34" s="866"/>
      <c r="T34" s="866"/>
      <c r="U34" s="866"/>
    </row>
    <row r="35" spans="1:21">
      <c r="A35" s="866"/>
      <c r="B35" s="866"/>
      <c r="C35" s="866"/>
      <c r="D35" s="866"/>
      <c r="E35" s="866"/>
      <c r="F35" s="866"/>
      <c r="G35" s="866"/>
      <c r="H35" s="866"/>
      <c r="I35" s="866"/>
      <c r="J35" s="866"/>
      <c r="K35" s="866"/>
      <c r="L35" s="866"/>
      <c r="M35" s="866"/>
      <c r="N35" s="866"/>
      <c r="O35" s="866"/>
      <c r="P35" s="866"/>
      <c r="Q35" s="866"/>
      <c r="R35" s="866"/>
      <c r="S35" s="866"/>
      <c r="T35" s="866"/>
      <c r="U35" s="866"/>
    </row>
    <row r="36" spans="1:21">
      <c r="A36" s="866"/>
      <c r="B36" s="866"/>
      <c r="C36" s="866"/>
      <c r="D36" s="866"/>
      <c r="E36" s="866"/>
      <c r="F36" s="866"/>
      <c r="G36" s="866"/>
      <c r="H36" s="866"/>
      <c r="I36" s="866"/>
      <c r="J36" s="866"/>
      <c r="K36" s="866"/>
      <c r="L36" s="866"/>
      <c r="M36" s="866"/>
      <c r="N36" s="866"/>
      <c r="O36" s="866"/>
      <c r="P36" s="866"/>
      <c r="Q36" s="866"/>
      <c r="R36" s="866"/>
      <c r="S36" s="866"/>
      <c r="T36" s="866"/>
      <c r="U36" s="866"/>
    </row>
    <row r="37" spans="1:21">
      <c r="A37" s="866"/>
      <c r="B37" s="866"/>
      <c r="C37" s="866"/>
      <c r="D37" s="866"/>
      <c r="E37" s="866"/>
      <c r="F37" s="866"/>
      <c r="G37" s="866"/>
      <c r="H37" s="866"/>
      <c r="I37" s="866"/>
      <c r="J37" s="866"/>
      <c r="K37" s="866"/>
      <c r="L37" s="866"/>
      <c r="M37" s="866"/>
      <c r="N37" s="866"/>
      <c r="O37" s="866"/>
      <c r="P37" s="866"/>
      <c r="Q37" s="866"/>
      <c r="R37" s="866"/>
      <c r="S37" s="866"/>
      <c r="T37" s="866"/>
      <c r="U37" s="866"/>
    </row>
    <row r="38" spans="1:21">
      <c r="A38" s="866"/>
      <c r="B38" s="866"/>
      <c r="C38" s="866"/>
      <c r="D38" s="866"/>
      <c r="E38" s="866"/>
      <c r="F38" s="866"/>
      <c r="G38" s="866"/>
      <c r="H38" s="866"/>
      <c r="I38" s="866"/>
      <c r="J38" s="866"/>
      <c r="K38" s="866"/>
      <c r="L38" s="866"/>
      <c r="M38" s="882"/>
      <c r="N38" s="866"/>
      <c r="O38" s="866"/>
      <c r="P38" s="866"/>
      <c r="Q38" s="866"/>
      <c r="R38" s="866"/>
      <c r="S38" s="866"/>
      <c r="T38" s="866"/>
      <c r="U38" s="866"/>
    </row>
    <row r="39" spans="1:21">
      <c r="A39" s="866"/>
      <c r="B39" s="866"/>
      <c r="C39" s="866"/>
      <c r="D39" s="866"/>
      <c r="E39" s="866"/>
      <c r="F39" s="866"/>
      <c r="G39" s="866"/>
      <c r="H39" s="866"/>
      <c r="I39" s="866"/>
      <c r="J39" s="866"/>
      <c r="K39" s="866"/>
      <c r="L39" s="866"/>
      <c r="M39" s="883"/>
      <c r="N39" s="866"/>
      <c r="O39" s="866"/>
      <c r="P39" s="866"/>
      <c r="Q39" s="866"/>
      <c r="R39" s="866"/>
      <c r="S39" s="866"/>
      <c r="T39" s="866"/>
      <c r="U39" s="866"/>
    </row>
    <row r="40" spans="1:21">
      <c r="A40" s="866"/>
      <c r="B40" s="866"/>
      <c r="C40" s="866"/>
      <c r="D40" s="866"/>
      <c r="E40" s="866"/>
      <c r="F40" s="866"/>
      <c r="G40" s="866"/>
      <c r="H40" s="866"/>
      <c r="I40" s="866"/>
      <c r="J40" s="866"/>
      <c r="K40" s="866"/>
      <c r="L40" s="866"/>
      <c r="M40" s="883"/>
      <c r="N40" s="866"/>
      <c r="O40" s="866"/>
      <c r="P40" s="866"/>
      <c r="Q40" s="866"/>
      <c r="R40" s="866"/>
      <c r="S40" s="866"/>
      <c r="T40" s="866"/>
      <c r="U40" s="866"/>
    </row>
    <row r="41" spans="1:21">
      <c r="A41" s="866"/>
      <c r="B41" s="866"/>
      <c r="C41" s="866"/>
      <c r="D41" s="866"/>
      <c r="E41" s="866"/>
      <c r="F41" s="866"/>
      <c r="G41" s="866"/>
      <c r="H41" s="866"/>
      <c r="I41" s="866"/>
      <c r="J41" s="866"/>
      <c r="K41" s="866"/>
      <c r="L41" s="866"/>
      <c r="M41" s="883"/>
      <c r="N41" s="866"/>
      <c r="O41" s="866"/>
      <c r="P41" s="866"/>
      <c r="Q41" s="866"/>
      <c r="R41" s="866"/>
      <c r="S41" s="866"/>
      <c r="T41" s="866"/>
      <c r="U41" s="866"/>
    </row>
    <row r="42" spans="1:21">
      <c r="A42" s="866"/>
      <c r="B42" s="866"/>
      <c r="C42" s="866"/>
      <c r="D42" s="866"/>
      <c r="E42" s="866"/>
      <c r="F42" s="866"/>
      <c r="G42" s="866"/>
      <c r="H42" s="866"/>
      <c r="I42" s="866"/>
      <c r="J42" s="866"/>
      <c r="K42" s="866"/>
      <c r="L42" s="866"/>
      <c r="M42" s="883"/>
      <c r="N42" s="866"/>
      <c r="O42" s="866"/>
      <c r="P42" s="866"/>
      <c r="Q42" s="866"/>
      <c r="R42" s="866"/>
      <c r="S42" s="866"/>
      <c r="T42" s="866"/>
      <c r="U42" s="866"/>
    </row>
    <row r="43" spans="1:21">
      <c r="A43" s="866"/>
      <c r="B43" s="866"/>
      <c r="C43" s="866"/>
      <c r="D43" s="866"/>
      <c r="E43" s="866"/>
      <c r="F43" s="866"/>
      <c r="G43" s="866"/>
      <c r="H43" s="866"/>
      <c r="I43" s="866"/>
      <c r="J43" s="866"/>
      <c r="K43" s="866"/>
      <c r="L43" s="866"/>
      <c r="M43" s="883"/>
      <c r="N43" s="866"/>
      <c r="O43" s="866"/>
      <c r="P43" s="866"/>
      <c r="Q43" s="866"/>
      <c r="R43" s="866"/>
      <c r="S43" s="866"/>
      <c r="T43" s="866"/>
      <c r="U43" s="866"/>
    </row>
    <row r="44" spans="1:21">
      <c r="A44" s="866"/>
      <c r="B44" s="866"/>
      <c r="C44" s="866"/>
      <c r="D44" s="866"/>
      <c r="E44" s="866"/>
      <c r="F44" s="866"/>
      <c r="G44" s="866"/>
      <c r="H44" s="866"/>
      <c r="I44" s="866"/>
      <c r="J44" s="866"/>
      <c r="K44" s="866"/>
      <c r="L44" s="866"/>
      <c r="M44" s="883"/>
      <c r="N44" s="866"/>
      <c r="O44" s="866"/>
      <c r="P44" s="866"/>
      <c r="Q44" s="866"/>
      <c r="R44" s="866"/>
      <c r="S44" s="866"/>
      <c r="T44" s="866"/>
      <c r="U44" s="866"/>
    </row>
    <row r="45" spans="1:21">
      <c r="A45" s="866"/>
      <c r="B45" s="866"/>
      <c r="C45" s="866"/>
      <c r="D45" s="866"/>
      <c r="E45" s="866"/>
      <c r="F45" s="866"/>
      <c r="G45" s="866"/>
      <c r="H45" s="866"/>
      <c r="I45" s="866"/>
      <c r="J45" s="866"/>
      <c r="K45" s="866"/>
      <c r="L45" s="866"/>
      <c r="M45" s="883"/>
      <c r="N45" s="866"/>
      <c r="O45" s="866"/>
      <c r="P45" s="866"/>
      <c r="Q45" s="866"/>
      <c r="R45" s="866"/>
      <c r="S45" s="866"/>
      <c r="T45" s="866"/>
      <c r="U45" s="866"/>
    </row>
    <row r="46" spans="1:21">
      <c r="A46" s="866"/>
      <c r="B46" s="866"/>
      <c r="C46" s="866"/>
      <c r="D46" s="866"/>
      <c r="E46" s="866"/>
      <c r="F46" s="866"/>
      <c r="G46" s="866"/>
      <c r="H46" s="866"/>
      <c r="I46" s="866"/>
      <c r="J46" s="866"/>
      <c r="K46" s="866"/>
      <c r="L46" s="866"/>
      <c r="M46" s="883"/>
      <c r="N46" s="866"/>
      <c r="O46" s="866"/>
      <c r="P46" s="866"/>
      <c r="Q46" s="866"/>
      <c r="R46" s="866"/>
      <c r="S46" s="866"/>
      <c r="T46" s="866"/>
      <c r="U46" s="866"/>
    </row>
    <row r="47" spans="1:21">
      <c r="A47" s="866"/>
      <c r="B47" s="866"/>
      <c r="C47" s="866"/>
      <c r="D47" s="866"/>
      <c r="E47" s="866"/>
      <c r="F47" s="866"/>
      <c r="G47" s="866"/>
      <c r="H47" s="866"/>
      <c r="I47" s="866"/>
      <c r="J47" s="866"/>
      <c r="K47" s="866"/>
      <c r="L47" s="866"/>
      <c r="M47" s="883"/>
      <c r="N47" s="866"/>
      <c r="O47" s="866"/>
      <c r="P47" s="866"/>
      <c r="Q47" s="866"/>
      <c r="R47" s="866"/>
      <c r="S47" s="866"/>
      <c r="T47" s="866"/>
      <c r="U47" s="866"/>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5 U27:U29">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91"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91"/>
      <c r="E4" s="1"/>
      <c r="F4" s="1"/>
      <c r="G4" s="56" t="s">
        <v>1012</v>
      </c>
      <c r="H4" s="124"/>
      <c r="I4" s="290"/>
    </row>
    <row r="5" spans="1:27" s="53" customFormat="1" ht="15" customHeight="1">
      <c r="C5" s="316"/>
      <c r="D5" s="591"/>
      <c r="E5" s="1"/>
      <c r="F5" s="1"/>
      <c r="G5" s="56" t="s">
        <v>248</v>
      </c>
      <c r="H5" s="126"/>
      <c r="I5" s="290"/>
    </row>
    <row r="6" spans="1:27" s="53" customFormat="1" ht="15" customHeight="1">
      <c r="C6" s="316"/>
      <c r="D6" s="591"/>
      <c r="E6" s="1"/>
      <c r="F6" s="1"/>
      <c r="G6" s="56" t="s">
        <v>249</v>
      </c>
      <c r="H6" s="126"/>
      <c r="I6" s="290"/>
    </row>
    <row r="7" spans="1:27" s="53" customFormat="1" ht="15" customHeight="1">
      <c r="C7" s="316"/>
      <c r="D7" s="591"/>
      <c r="E7" s="1"/>
      <c r="F7" s="1"/>
      <c r="G7" s="56" t="s">
        <v>250</v>
      </c>
      <c r="H7" s="124"/>
      <c r="I7" s="291"/>
    </row>
    <row r="8" spans="1:27" s="53" customFormat="1" ht="15" customHeight="1">
      <c r="C8" s="316"/>
      <c r="D8" s="591"/>
      <c r="E8" s="1"/>
      <c r="F8" s="1"/>
      <c r="G8" s="127" t="str">
        <f>IF(H3="Водоотведение","Вид сточных вод","Вид воды")</f>
        <v>Вид воды</v>
      </c>
      <c r="H8" s="126"/>
      <c r="I8" s="290"/>
    </row>
    <row r="9" spans="1:27" s="53" customFormat="1" ht="15" customHeight="1">
      <c r="C9" s="316"/>
      <c r="D9" s="591"/>
      <c r="E9" s="1"/>
      <c r="F9" s="1"/>
      <c r="G9" s="127" t="s">
        <v>829</v>
      </c>
      <c r="H9" s="508"/>
      <c r="I9" s="290"/>
    </row>
    <row r="10" spans="1:27" s="53" customFormat="1" ht="15" customHeight="1">
      <c r="B10" s="53" t="b">
        <f t="shared" ref="B10:B15" si="0">org_declaration="Заявление организации"</f>
        <v>1</v>
      </c>
      <c r="C10" s="316"/>
      <c r="D10" s="591"/>
      <c r="E10" s="1"/>
      <c r="F10" s="1"/>
      <c r="G10" s="56" t="s">
        <v>251</v>
      </c>
      <c r="H10" s="366"/>
      <c r="I10" s="290"/>
    </row>
    <row r="11" spans="1:27" s="53" customFormat="1" ht="15" customHeight="1">
      <c r="B11" s="53" t="b">
        <f t="shared" si="0"/>
        <v>1</v>
      </c>
      <c r="C11" s="316"/>
      <c r="D11" s="591"/>
      <c r="E11" s="1"/>
      <c r="F11" s="1"/>
      <c r="G11" s="56" t="s">
        <v>252</v>
      </c>
      <c r="H11" s="516"/>
      <c r="I11" s="290"/>
    </row>
    <row r="12" spans="1:27" s="53" customFormat="1" ht="15" customHeight="1">
      <c r="B12" s="53" t="b">
        <f t="shared" si="0"/>
        <v>1</v>
      </c>
      <c r="C12" s="316"/>
      <c r="D12" s="591"/>
      <c r="E12" s="1"/>
      <c r="F12" s="1"/>
      <c r="G12" s="56" t="s">
        <v>967</v>
      </c>
      <c r="H12" s="366"/>
      <c r="I12" s="290"/>
    </row>
    <row r="13" spans="1:27" s="53" customFormat="1" ht="15" customHeight="1">
      <c r="B13" s="53" t="b">
        <f t="shared" si="0"/>
        <v>1</v>
      </c>
      <c r="C13" s="316"/>
      <c r="D13" s="591"/>
      <c r="E13" s="1"/>
      <c r="F13" s="1"/>
      <c r="G13" s="56" t="s">
        <v>253</v>
      </c>
      <c r="H13" s="517"/>
      <c r="I13" s="290"/>
    </row>
    <row r="14" spans="1:27" s="53" customFormat="1" ht="25.5" customHeight="1">
      <c r="B14" s="53" t="b">
        <f t="shared" si="0"/>
        <v>1</v>
      </c>
      <c r="C14" s="316"/>
      <c r="D14" s="591"/>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91"/>
      <c r="E15" s="1"/>
      <c r="F15" s="1"/>
      <c r="G15" s="56" t="s">
        <v>255</v>
      </c>
      <c r="H15" s="317"/>
      <c r="I15" s="290"/>
    </row>
    <row r="16" spans="1:27">
      <c r="A16" s="134" t="s">
        <v>1256</v>
      </c>
    </row>
    <row r="17" spans="1:10" s="53" customFormat="1" ht="15.95" customHeight="1">
      <c r="C17" s="316"/>
      <c r="D17" s="135" t="s">
        <v>268</v>
      </c>
      <c r="E17" s="587" t="s">
        <v>212</v>
      </c>
      <c r="F17" s="587"/>
      <c r="G17" s="587"/>
      <c r="H17" s="518"/>
      <c r="I17" s="54"/>
      <c r="J17" s="55"/>
    </row>
    <row r="18" spans="1:10">
      <c r="A18" s="134" t="s">
        <v>1264</v>
      </c>
    </row>
    <row r="19" spans="1:10">
      <c r="A19" s="134" t="s">
        <v>1265</v>
      </c>
    </row>
    <row r="20" spans="1:10">
      <c r="A20" s="134" t="s">
        <v>1266</v>
      </c>
    </row>
    <row r="21" spans="1:10" s="53" customFormat="1" ht="15.95" customHeight="1">
      <c r="C21" s="316"/>
      <c r="D21" s="135" t="s">
        <v>268</v>
      </c>
      <c r="E21" s="586" t="s">
        <v>215</v>
      </c>
      <c r="F21" s="585" t="s">
        <v>216</v>
      </c>
      <c r="G21" s="585"/>
      <c r="H21" s="330"/>
      <c r="I21" s="54"/>
    </row>
    <row r="22" spans="1:10" s="53" customFormat="1" ht="15.95" customHeight="1">
      <c r="C22" s="316"/>
      <c r="E22" s="586"/>
      <c r="F22" s="585" t="s">
        <v>217</v>
      </c>
      <c r="G22" s="585"/>
      <c r="H22" s="315"/>
      <c r="I22" s="54"/>
    </row>
    <row r="23" spans="1:10" s="53" customFormat="1" ht="15.95" customHeight="1">
      <c r="C23" s="316"/>
      <c r="E23" s="586"/>
      <c r="F23" s="585" t="s">
        <v>218</v>
      </c>
      <c r="G23" s="585"/>
      <c r="H23" s="330"/>
      <c r="I23" s="54"/>
    </row>
    <row r="24" spans="1:10" s="53" customFormat="1" ht="15.95" customHeight="1">
      <c r="C24" s="316"/>
      <c r="E24" s="586"/>
      <c r="F24" s="585" t="s">
        <v>219</v>
      </c>
      <c r="G24" s="585"/>
      <c r="H24" s="129"/>
      <c r="I24" s="54"/>
    </row>
    <row r="25" spans="1:10" s="53" customFormat="1" ht="15.95" customHeight="1">
      <c r="C25" s="316"/>
      <c r="E25" s="586"/>
      <c r="F25" s="587" t="s">
        <v>220</v>
      </c>
      <c r="G25" s="587"/>
      <c r="H25" s="518"/>
      <c r="I25" s="54"/>
      <c r="J25" s="55"/>
    </row>
    <row r="26" spans="1:10">
      <c r="A26" s="134" t="s">
        <v>1267</v>
      </c>
    </row>
    <row r="27" spans="1:10">
      <c r="A27" s="134" t="s">
        <v>1268</v>
      </c>
    </row>
    <row r="28" spans="1:10" s="53" customFormat="1" ht="15.95" customHeight="1">
      <c r="C28" s="316"/>
      <c r="D28" s="135" t="s">
        <v>268</v>
      </c>
      <c r="E28" s="586" t="s">
        <v>215</v>
      </c>
      <c r="F28" s="585" t="s">
        <v>216</v>
      </c>
      <c r="G28" s="585"/>
      <c r="H28" s="330"/>
      <c r="I28" s="54"/>
    </row>
    <row r="29" spans="1:10" s="53" customFormat="1" ht="15.95" customHeight="1">
      <c r="C29" s="316"/>
      <c r="E29" s="586"/>
      <c r="F29" s="585" t="s">
        <v>217</v>
      </c>
      <c r="G29" s="585"/>
      <c r="H29" s="315"/>
      <c r="I29" s="54"/>
    </row>
    <row r="30" spans="1:10" s="53" customFormat="1" ht="15.95" customHeight="1">
      <c r="C30" s="316"/>
      <c r="E30" s="586"/>
      <c r="F30" s="585" t="s">
        <v>218</v>
      </c>
      <c r="G30" s="585"/>
      <c r="H30" s="330"/>
      <c r="I30" s="54"/>
    </row>
    <row r="31" spans="1:10" s="53" customFormat="1" ht="15.95" customHeight="1">
      <c r="C31" s="316"/>
      <c r="E31" s="586"/>
      <c r="F31" s="585" t="s">
        <v>219</v>
      </c>
      <c r="G31" s="585"/>
      <c r="H31" s="129"/>
      <c r="I31" s="54"/>
    </row>
    <row r="32" spans="1:10" s="53" customFormat="1" ht="15.95" customHeight="1">
      <c r="C32" s="316"/>
      <c r="E32" s="586"/>
      <c r="F32" s="585" t="s">
        <v>223</v>
      </c>
      <c r="G32" s="585"/>
      <c r="H32" s="129"/>
      <c r="I32" s="54"/>
    </row>
    <row r="33" spans="1:27" s="53" customFormat="1" ht="15.95" customHeight="1">
      <c r="C33" s="316"/>
      <c r="E33" s="586"/>
      <c r="F33" s="585" t="s">
        <v>224</v>
      </c>
      <c r="G33" s="585"/>
      <c r="H33" s="129"/>
      <c r="I33" s="54"/>
    </row>
    <row r="34" spans="1:27">
      <c r="A34" s="134" t="s">
        <v>1269</v>
      </c>
    </row>
    <row r="35" spans="1:27" s="53" customFormat="1" ht="15.95" customHeight="1">
      <c r="C35" s="316"/>
      <c r="D35" s="135" t="s">
        <v>268</v>
      </c>
      <c r="E35" s="586" t="s">
        <v>215</v>
      </c>
      <c r="F35" s="585" t="s">
        <v>216</v>
      </c>
      <c r="G35" s="585"/>
      <c r="H35" s="330"/>
      <c r="I35" s="54"/>
    </row>
    <row r="36" spans="1:27" s="53" customFormat="1" ht="15.95" customHeight="1">
      <c r="C36" s="316"/>
      <c r="E36" s="586"/>
      <c r="F36" s="585" t="s">
        <v>217</v>
      </c>
      <c r="G36" s="585"/>
      <c r="H36" s="541"/>
      <c r="I36" s="54"/>
    </row>
    <row r="37" spans="1:27" s="53" customFormat="1" ht="15.95" customHeight="1">
      <c r="C37" s="316"/>
      <c r="E37" s="586"/>
      <c r="F37" s="585" t="s">
        <v>218</v>
      </c>
      <c r="G37" s="585"/>
      <c r="H37" s="330"/>
      <c r="I37" s="54"/>
    </row>
    <row r="38" spans="1:27" s="53" customFormat="1" ht="15.95" customHeight="1">
      <c r="C38" s="316"/>
      <c r="E38" s="586"/>
      <c r="F38" s="585" t="s">
        <v>219</v>
      </c>
      <c r="G38" s="585"/>
      <c r="H38" s="129"/>
      <c r="I38" s="54"/>
    </row>
    <row r="39" spans="1:27" s="53" customFormat="1" ht="15.95" customHeight="1">
      <c r="C39" s="316"/>
      <c r="E39" s="586"/>
      <c r="F39" s="585" t="s">
        <v>225</v>
      </c>
      <c r="G39" s="585"/>
      <c r="H39" s="129"/>
      <c r="I39" s="54"/>
    </row>
    <row r="40" spans="1:27" s="53" customFormat="1" ht="15.95" customHeight="1">
      <c r="C40" s="316"/>
      <c r="E40" s="586"/>
      <c r="F40" s="585" t="s">
        <v>938</v>
      </c>
      <c r="G40" s="585"/>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(Водоотведение) - тариф на водоотведение</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(Водоотведение) - тариф на водоотведение</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5"/>
      <c r="P61" s="596"/>
      <c r="Q61" s="596"/>
      <c r="R61" s="596"/>
      <c r="S61" s="597"/>
    </row>
    <row r="62" spans="1:27">
      <c r="A62" s="134" t="s">
        <v>840</v>
      </c>
    </row>
    <row r="63" spans="1:27" s="67" customFormat="1" ht="15" customHeight="1">
      <c r="A63" s="544" t="s">
        <v>17</v>
      </c>
      <c r="L63" s="150" t="str">
        <f>INDEX('Общие сведения'!$J$110:$J$123,MATCH($A63,'Общие сведения'!$D$110:$D$123,0))</f>
        <v>Тариф 1 (Водоотведение) - тариф на водоотведение</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5"/>
      <c r="P68" s="596"/>
      <c r="Q68" s="596"/>
      <c r="R68" s="596"/>
      <c r="S68" s="597"/>
    </row>
    <row r="69" spans="1:27">
      <c r="A69" s="134" t="s">
        <v>842</v>
      </c>
    </row>
    <row r="70" spans="1:27" s="70" customFormat="1" ht="14.25">
      <c r="A70" s="546"/>
      <c r="K70" s="135" t="s">
        <v>268</v>
      </c>
      <c r="L70" s="152">
        <v>1</v>
      </c>
      <c r="M70" s="159"/>
      <c r="N70" s="160"/>
      <c r="O70" s="594"/>
      <c r="P70" s="594"/>
      <c r="Q70" s="594"/>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(Водоотведение) - тариф на водоотведение</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(Водоотведение) - тариф на водоотведение</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без дифференциации</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(Водоотведение) - тариф на водоотведение</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без дифференциации</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(Водоотведение) - тариф на водоотведение</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без дифференциации</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(Водоотведение) - тариф на водоотведение</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без дифференциации</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(Водоотведение) - тариф на водоотведение</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(Водоотведение) - тариф на водоотведение</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600"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600"/>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600"/>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600"/>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600"/>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600"/>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600"/>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600"/>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600"/>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600"/>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600"/>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600"/>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600"/>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(Водоотведение) - тариф на водоотведение</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(Водоотведение) - тариф на водоотведение</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(Водоотведение) - тариф на водоотведение</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3"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3"/>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3"/>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3"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3"/>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3"/>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3"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3"/>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3"/>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3"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3"/>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3"/>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3"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3"/>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3"/>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(Водоотведение) - тариф на водоотведение</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(Водоотведение) - тариф на водоотведение</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(Водоотведение) - тариф на водоотведение</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(Водоотведение) - тариф на водоотведение</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418.57</v>
      </c>
      <c r="P393" s="464">
        <f>P394+P398+P408+P409+P412+P413+P414</f>
        <v>439.46405999999996</v>
      </c>
      <c r="Q393" s="464">
        <f>Q394+Q398+Q408+Q409+Q412+Q413+Q414</f>
        <v>439.46405999999996</v>
      </c>
      <c r="R393" s="464">
        <f t="shared" ref="R393:R445" si="77">Q393-P393</f>
        <v>0</v>
      </c>
      <c r="S393" s="464">
        <f>S394+S398+S408+S409+S412+S413+S414</f>
        <v>475.75079999999997</v>
      </c>
      <c r="T393" s="464">
        <f>T394+T398+T408+T409+T412+T413+T414</f>
        <v>657.48760560000005</v>
      </c>
      <c r="U393" s="464">
        <f>U394+U398+U408+U409+U412+U413+U414</f>
        <v>493.1157042000001</v>
      </c>
      <c r="V393" s="465">
        <f t="shared" ref="V393:V418" si="78">IF(S393=0,0,(U393-S393)/S393*100)</f>
        <v>3.650000000000027</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SUMIFS(Реагенты!O$15:O$19,Реагенты!$A$15:$A$19,$A395,Реагенты!$M$15:$M$19,"Всего по тарифу")</f>
        <v>0</v>
      </c>
      <c r="P395" s="486">
        <f>SUMIFS(Реагенты!P$15:P$19,Реагенты!$A$15:$A$19,$A395,Реагенты!$M$15:$M$19,"Всего по тарифу")</f>
        <v>0</v>
      </c>
      <c r="Q395" s="486">
        <f>SUMIFS(Реагенты!Q$15:Q$19,Реагенты!$A$15:$A$19,$A395,Реагенты!$M$15:$M$19,"Всего по тарифу")</f>
        <v>0</v>
      </c>
      <c r="R395" s="465">
        <f t="shared" si="77"/>
        <v>0</v>
      </c>
      <c r="S395" s="486">
        <f>SUMIFS(Реагенты!R$15:R$19,Реагенты!$A$15:$A$19,$A395,Реагенты!$M$15:$M$19,"Всего по тарифу")</f>
        <v>0</v>
      </c>
      <c r="T395" s="486">
        <f>SUMIFS(Реагенты!S$15:S$19,Реагенты!$A$15:$A$19,$A395,Реагенты!$M$15:$M$19,"Всего по тарифу")</f>
        <v>0</v>
      </c>
      <c r="U395" s="486">
        <f>SUMIFS(Реагенты!T$15:T$19,Реагенты!$A$15:$A$19,$A395,Реагенты!$M$15:$M$19,"Всего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0</v>
      </c>
      <c r="P398" s="464">
        <f>SUM(P399:P407)</f>
        <v>0</v>
      </c>
      <c r="Q398" s="464">
        <f>SUM(Q399:Q407)</f>
        <v>0</v>
      </c>
      <c r="R398" s="464">
        <f t="shared" si="77"/>
        <v>0</v>
      </c>
      <c r="S398" s="464">
        <f>SUM(S399:S407)</f>
        <v>0</v>
      </c>
      <c r="T398" s="464">
        <f>SUM(T399:T407)</f>
        <v>0</v>
      </c>
      <c r="U398" s="464">
        <f>SUM(U399:U407)</f>
        <v>0</v>
      </c>
      <c r="V398" s="464">
        <f t="shared" si="78"/>
        <v>0</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0</v>
      </c>
      <c r="P399" s="486">
        <f>SUMIFS(ЭЭ!P$15:P$27,ЭЭ!$A$15:$A$27,$A399,ЭЭ!$M$15:$M$27,"Всего по тарифу")</f>
        <v>0</v>
      </c>
      <c r="Q399" s="486">
        <f>SUMIFS(ЭЭ!Q$15:Q$27,ЭЭ!$A$15:$A$27,$A399,ЭЭ!$M$15:$M$27,"Всего по тарифу")</f>
        <v>0</v>
      </c>
      <c r="R399" s="465">
        <f t="shared" si="77"/>
        <v>0</v>
      </c>
      <c r="S399" s="486">
        <f>SUMIFS(ЭЭ!R$15:R$27,ЭЭ!$A$15:$A$27,$A399,ЭЭ!$M$15:$M$27,"Всего по тарифу")</f>
        <v>0</v>
      </c>
      <c r="T399" s="486">
        <f>SUMIFS(ЭЭ!S$15:S$27,ЭЭ!$A$15:$A$27,$A399,ЭЭ!$M$15:$M$27,"Всего по тарифу")</f>
        <v>0</v>
      </c>
      <c r="U399" s="486">
        <f>SUMIFS(ЭЭ!T$15:T$27,ЭЭ!$A$15:$A$27,$A399,ЭЭ!$M$15:$M$27,"Всего по тарифу")</f>
        <v>0</v>
      </c>
      <c r="V399" s="465">
        <f t="shared" si="78"/>
        <v>0</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418.57</v>
      </c>
      <c r="P409" s="501">
        <f>P410+P411</f>
        <v>439.46405999999996</v>
      </c>
      <c r="Q409" s="501">
        <f>Q410+Q411</f>
        <v>439.46405999999996</v>
      </c>
      <c r="R409" s="464">
        <f t="shared" si="77"/>
        <v>0</v>
      </c>
      <c r="S409" s="501">
        <f>S410+S411</f>
        <v>475.75079999999997</v>
      </c>
      <c r="T409" s="501">
        <f>T410+T411</f>
        <v>657.48760560000005</v>
      </c>
      <c r="U409" s="501">
        <f>U410+U411</f>
        <v>493.1157042000001</v>
      </c>
      <c r="V409" s="464">
        <f t="shared" si="78"/>
        <v>3.650000000000027</v>
      </c>
      <c r="W409" s="478"/>
      <c r="X409" s="478"/>
      <c r="Y409" s="478"/>
    </row>
    <row r="410" spans="1:25" s="459" customFormat="1" ht="15" outlineLevel="1">
      <c r="A410" s="549" t="str">
        <f t="shared" si="79"/>
        <v>1</v>
      </c>
      <c r="B410" s="488" t="s">
        <v>1178</v>
      </c>
      <c r="L410" s="466" t="s">
        <v>467</v>
      </c>
      <c r="M410" s="487" t="s">
        <v>1137</v>
      </c>
      <c r="N410" s="460" t="s">
        <v>355</v>
      </c>
      <c r="O410" s="486">
        <f>SUMIFS(ФОТ!O$15:O$32,ФОТ!$A$15:$A$32,$A410,ФОТ!$B$15:$B$32,$B410)</f>
        <v>337.53</v>
      </c>
      <c r="P410" s="486">
        <f>SUMIFS(ФОТ!P$15:P$32,ФОТ!$A$15:$A$32,$A410,ФОТ!$B$15:$B$32,$B410)</f>
        <v>337.53</v>
      </c>
      <c r="Q410" s="486">
        <f>SUMIFS(ФОТ!Q$15:Q$32,ФОТ!$A$15:$A$32,$A410,ФОТ!$B$15:$B$32,$B410)</f>
        <v>337.53</v>
      </c>
      <c r="R410" s="465">
        <f t="shared" si="77"/>
        <v>0</v>
      </c>
      <c r="S410" s="486">
        <f>SUMIFS(ФОТ!R$15:R$32,ФОТ!$A$15:$A$32,$A410,ФОТ!$B$15:$B$32,$B410)</f>
        <v>365.4</v>
      </c>
      <c r="T410" s="486">
        <f>SUMIFS(ФОТ!S$15:S$32,ФОТ!$A$15:$A$32,$A410,ФОТ!$B$15:$B$32,$B410)</f>
        <v>504.98280000000005</v>
      </c>
      <c r="U410" s="486">
        <f>SUMIFS(ФОТ!T$15:T$32,ФОТ!$A$15:$A$32,$A410,ФОТ!$B$15:$B$32,$B410)</f>
        <v>378.73710000000005</v>
      </c>
      <c r="V410" s="465">
        <f t="shared" si="78"/>
        <v>3.6500000000000212</v>
      </c>
      <c r="W410" s="436"/>
      <c r="X410" s="436"/>
      <c r="Y410" s="436"/>
    </row>
    <row r="411" spans="1:25" s="459" customFormat="1" ht="22.5" outlineLevel="1">
      <c r="A411" s="549" t="str">
        <f t="shared" si="79"/>
        <v>1</v>
      </c>
      <c r="B411" s="488" t="s">
        <v>1179</v>
      </c>
      <c r="L411" s="466" t="s">
        <v>474</v>
      </c>
      <c r="M411" s="487" t="s">
        <v>1138</v>
      </c>
      <c r="N411" s="460" t="s">
        <v>355</v>
      </c>
      <c r="O411" s="486">
        <f>SUMIFS(ФОТ!O$15:O$32,ФОТ!$A$15:$A$32,$A411,ФОТ!$B$15:$B$32,$B411)</f>
        <v>81.040000000000006</v>
      </c>
      <c r="P411" s="486">
        <f>SUMIFS(ФОТ!P$15:P$32,ФОТ!$A$15:$A$32,$A411,ФОТ!$B$15:$B$32,$B411)</f>
        <v>101.93405999999999</v>
      </c>
      <c r="Q411" s="486">
        <f>SUMIFS(ФОТ!Q$15:Q$32,ФОТ!$A$15:$A$32,$A411,ФОТ!$B$15:$B$32,$B411)</f>
        <v>101.93405999999999</v>
      </c>
      <c r="R411" s="465">
        <f t="shared" si="77"/>
        <v>0</v>
      </c>
      <c r="S411" s="486">
        <f>SUMIFS(ФОТ!R$15:R$32,ФОТ!$A$15:$A$32,$A411,ФОТ!$B$15:$B$32,$B411)</f>
        <v>110.35079999999999</v>
      </c>
      <c r="T411" s="486">
        <f>SUMIFS(ФОТ!S$15:S$32,ФОТ!$A$15:$A$32,$A411,ФОТ!$B$15:$B$32,$B411)</f>
        <v>152.50480560000003</v>
      </c>
      <c r="U411" s="486">
        <f>SUMIFS(ФОТ!T$15:T$32,ФОТ!$A$15:$A$32,$A411,ФОТ!$B$15:$B$32,$B411)</f>
        <v>114.37860420000001</v>
      </c>
      <c r="V411" s="465">
        <f t="shared" si="78"/>
        <v>3.6500000000000186</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SUMIFS(ФОТ!O$15:O$32,ФОТ!$A$15:$A$32,$A423,ФОТ!$B$15:$B$32,$B423)</f>
        <v>0</v>
      </c>
      <c r="P423" s="486">
        <f>SUMIFS(ФОТ!P$15:P$32,ФОТ!$A$15:$A$32,$A423,ФОТ!$B$15:$B$32,$B423)</f>
        <v>0</v>
      </c>
      <c r="Q423" s="486">
        <f>SUMIFS(ФОТ!Q$15:Q$32,ФОТ!$A$15:$A$32,$A423,ФОТ!$B$15:$B$32,$B423)</f>
        <v>0</v>
      </c>
      <c r="R423" s="465">
        <f t="shared" si="77"/>
        <v>0</v>
      </c>
      <c r="S423" s="486">
        <f>SUMIFS(ФОТ!R$15:R$32,ФОТ!$A$15:$A$32,$A423,ФОТ!$B$15:$B$32,$B423)</f>
        <v>0</v>
      </c>
      <c r="T423" s="486">
        <f>SUMIFS(ФОТ!S$15:S$32,ФОТ!$A$15:$A$32,$A423,ФОТ!$B$15:$B$32,$B423)</f>
        <v>0</v>
      </c>
      <c r="U423" s="486">
        <f>SUMIFS(ФОТ!T$15:T$32,ФОТ!$A$15:$A$32,$A423,ФОТ!$B$15:$B$32,$B423)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SUMIFS(ФОТ!O$15:O$32,ФОТ!$A$15:$A$32,$A424,ФОТ!$B$15:$B$32,$B424)</f>
        <v>0</v>
      </c>
      <c r="P424" s="486">
        <f>SUMIFS(ФОТ!P$15:P$32,ФОТ!$A$15:$A$32,$A424,ФОТ!$B$15:$B$32,$B424)</f>
        <v>0</v>
      </c>
      <c r="Q424" s="486">
        <f>SUMIFS(ФОТ!Q$15:Q$32,ФОТ!$A$15:$A$32,$A424,ФОТ!$B$15:$B$32,$B424)</f>
        <v>0</v>
      </c>
      <c r="R424" s="465">
        <f t="shared" si="77"/>
        <v>0</v>
      </c>
      <c r="S424" s="486">
        <f>SUMIFS(ФОТ!R$15:R$32,ФОТ!$A$15:$A$32,$A424,ФОТ!$B$15:$B$32,$B424)</f>
        <v>0</v>
      </c>
      <c r="T424" s="486">
        <f>SUMIFS(ФОТ!S$15:S$32,ФОТ!$A$15:$A$32,$A424,ФОТ!$B$15:$B$32,$B424)</f>
        <v>0</v>
      </c>
      <c r="U424" s="486">
        <f>SUMIFS(ФОТ!T$15:T$32,ФОТ!$A$15:$A$32,$A424,ФОТ!$B$15:$B$32,$B424)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23</v>
      </c>
      <c r="P425" s="501">
        <f>P426+P427+P430+P431+P432+P433+P434</f>
        <v>23</v>
      </c>
      <c r="Q425" s="501">
        <f>Q426+Q427+Q430+Q431+Q432+Q433+Q434</f>
        <v>23</v>
      </c>
      <c r="R425" s="464">
        <f t="shared" si="77"/>
        <v>0</v>
      </c>
      <c r="S425" s="501">
        <f>S426+S427+S430+S431+S432+S433+S434</f>
        <v>0</v>
      </c>
      <c r="T425" s="501">
        <f>T426+T427+T430+T431+T432+T433+T434</f>
        <v>24.55</v>
      </c>
      <c r="U425" s="501">
        <f>U426+U427+U430+U431+U432+U433+U434</f>
        <v>9.14</v>
      </c>
      <c r="V425" s="464">
        <f t="shared" si="81"/>
        <v>0</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23</v>
      </c>
      <c r="P426" s="486">
        <f>SUMIFS(Административные!P$15:P$35,Административные!$A$15:$A$35,$A426,Административные!$B$15:$B$35,$B426)</f>
        <v>23</v>
      </c>
      <c r="Q426" s="486">
        <f>SUMIFS(Административные!Q$15:Q$35,Административные!$A$15:$A$35,$A426,Административные!$B$15:$B$35,$B426)</f>
        <v>23</v>
      </c>
      <c r="R426" s="465">
        <f t="shared" si="77"/>
        <v>0</v>
      </c>
      <c r="S426" s="486">
        <f>SUMIFS(Административные!R$15:R$35,Административные!$A$15:$A$35,$A426,Административные!$B$15:$B$35,$B426)</f>
        <v>0</v>
      </c>
      <c r="T426" s="486">
        <f>SUMIFS(Административные!S$15:S$35,Административные!$A$15:$A$35,$A426,Административные!$B$15:$B$35,$B426)</f>
        <v>24.55</v>
      </c>
      <c r="U426" s="486">
        <f>SUMIFS(Административные!T$15:T$35,Административные!$A$15:$A$35,$A426,Административные!$B$15:$B$35,$B426)</f>
        <v>9.14</v>
      </c>
      <c r="V426" s="465">
        <f t="shared" si="81"/>
        <v>0</v>
      </c>
      <c r="W426" s="436"/>
      <c r="X426" s="436"/>
      <c r="Y426" s="436"/>
    </row>
    <row r="427" spans="1:25" s="459" customFormat="1" ht="33.75" outlineLevel="1">
      <c r="A427" s="549" t="str">
        <f t="shared" si="79"/>
        <v>1</v>
      </c>
      <c r="L427" s="466" t="s">
        <v>159</v>
      </c>
      <c r="M427" s="467" t="s">
        <v>1216</v>
      </c>
      <c r="N427" s="470" t="s">
        <v>355</v>
      </c>
      <c r="O427" s="486">
        <f>O428+O429</f>
        <v>0</v>
      </c>
      <c r="P427" s="486">
        <f>P428+P429</f>
        <v>0</v>
      </c>
      <c r="Q427" s="486">
        <f>Q428+Q429</f>
        <v>0</v>
      </c>
      <c r="R427" s="465">
        <f t="shared" si="77"/>
        <v>0</v>
      </c>
      <c r="S427" s="486">
        <f>S428+S429</f>
        <v>0</v>
      </c>
      <c r="T427" s="486">
        <f>T428+T429</f>
        <v>0</v>
      </c>
      <c r="U427" s="486">
        <f>U428+U429</f>
        <v>0</v>
      </c>
      <c r="V427" s="465">
        <f t="shared" si="81"/>
        <v>0</v>
      </c>
      <c r="W427" s="436"/>
      <c r="X427" s="436"/>
      <c r="Y427" s="436"/>
    </row>
    <row r="428" spans="1:25" s="459" customFormat="1" ht="22.5" outlineLevel="1">
      <c r="A428" s="549" t="str">
        <f t="shared" si="79"/>
        <v>1</v>
      </c>
      <c r="L428" s="466" t="s">
        <v>845</v>
      </c>
      <c r="M428" s="487" t="s">
        <v>1217</v>
      </c>
      <c r="N428" s="470" t="s">
        <v>355</v>
      </c>
      <c r="O428" s="486">
        <f>SUMIFS(ФОТ!O$15:O$32,ФОТ!$A$15:$A$32,$A428,ФОТ!$B$15:$B$32,"АУП")</f>
        <v>0</v>
      </c>
      <c r="P428" s="486">
        <f>SUMIFS(ФОТ!P$15:P$32,ФОТ!$A$15:$A$32,$A428,ФОТ!$B$15:$B$32,"АУП")</f>
        <v>0</v>
      </c>
      <c r="Q428" s="486">
        <f>SUMIFS(ФОТ!Q$15:Q$32,ФОТ!$A$15:$A$32,$A428,ФОТ!$B$15:$B$32,"АУП")</f>
        <v>0</v>
      </c>
      <c r="R428" s="465">
        <f>Q428-P428</f>
        <v>0</v>
      </c>
      <c r="S428" s="486">
        <f>SUMIFS(ФОТ!R$15:R$32,ФОТ!$A$15:$A$32,$A428,ФОТ!$B$15:$B$32,"АУП")</f>
        <v>0</v>
      </c>
      <c r="T428" s="486">
        <f>SUMIFS(ФОТ!S$15:S$32,ФОТ!$A$15:$A$32,$A428,ФОТ!$B$15:$B$32,"АУП")</f>
        <v>0</v>
      </c>
      <c r="U428" s="486">
        <f>SUMIFS(ФОТ!T$15:T$32,ФОТ!$A$15:$A$32,$A428,ФОТ!$B$15:$B$32,"АУП")</f>
        <v>0</v>
      </c>
      <c r="V428" s="465">
        <f t="shared" si="81"/>
        <v>0</v>
      </c>
      <c r="W428" s="436"/>
      <c r="X428" s="436"/>
      <c r="Y428" s="436"/>
    </row>
    <row r="429" spans="1:25" s="459" customFormat="1" ht="22.5" outlineLevel="1">
      <c r="A429" s="549" t="str">
        <f t="shared" si="79"/>
        <v>1</v>
      </c>
      <c r="L429" s="466" t="s">
        <v>846</v>
      </c>
      <c r="M429" s="487" t="s">
        <v>1218</v>
      </c>
      <c r="N429" s="470" t="s">
        <v>355</v>
      </c>
      <c r="O429" s="486">
        <f>SUMIFS(ФОТ!O$15:O$32,ФОТ!$A$15:$A$32,$A429,ФОТ!$B$15:$B$32,"СОЦ_АУП")</f>
        <v>0</v>
      </c>
      <c r="P429" s="486">
        <f>SUMIFS(ФОТ!P$15:P$32,ФОТ!$A$15:$A$32,$A429,ФОТ!$B$15:$B$32,"СОЦ_АУП")</f>
        <v>0</v>
      </c>
      <c r="Q429" s="486">
        <f>SUMIFS(ФОТ!Q$15:Q$32,ФОТ!$A$15:$A$32,$A429,ФОТ!$B$15:$B$32,"СОЦ_АУП")</f>
        <v>0</v>
      </c>
      <c r="R429" s="465">
        <f>Q429-P429</f>
        <v>0</v>
      </c>
      <c r="S429" s="486">
        <f>SUMIFS(ФОТ!R$15:R$32,ФОТ!$A$15:$A$32,$A429,ФОТ!$B$15:$B$32,"СОЦ_АУП")</f>
        <v>0</v>
      </c>
      <c r="T429" s="486">
        <f>SUMIFS(ФОТ!S$15:S$32,ФОТ!$A$15:$A$32,$A429,ФОТ!$B$15:$B$32,"СОЦ_АУП")</f>
        <v>0</v>
      </c>
      <c r="U429" s="486">
        <f>SUMIFS(ФОТ!T$15:T$32,ФОТ!$A$15:$A$32,$A429,ФОТ!$B$15:$B$32,"СОЦ_АУП")</f>
        <v>0</v>
      </c>
      <c r="V429" s="465">
        <f t="shared" si="81"/>
        <v>0</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v>
      </c>
      <c r="P431" s="486">
        <f>SUMIFS(Административные!P$15:P$35,Административные!$A$15:$A$35,$A431,Административные!$B$15:$B$35,$B431)</f>
        <v>0</v>
      </c>
      <c r="Q431" s="486">
        <f>SUMIFS(Административные!Q$15:Q$35,Административные!$A$15:$A$35,$A431,Административные!$B$15:$B$35,$B431)</f>
        <v>0</v>
      </c>
      <c r="R431" s="465">
        <f t="shared" si="77"/>
        <v>0</v>
      </c>
      <c r="S431" s="486">
        <f>SUMIFS(Административные!R$15:R$35,Административные!$A$15:$A$35,$A431,Административные!$B$15:$B$35,$B431)</f>
        <v>0</v>
      </c>
      <c r="T431" s="486">
        <f>SUMIFS(Административные!S$15:S$35,Административные!$A$15:$A$35,$A431,Административные!$B$15:$B$35,$B431)</f>
        <v>0</v>
      </c>
      <c r="U431" s="486">
        <f>SUMIFS(Административные!T$15:T$35,Административные!$A$15:$A$35,$A431,Административные!$B$15:$B$35,$B431)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v>
      </c>
      <c r="P432" s="486">
        <f>SUMIFS(Административные!P$15:P$35,Административные!$A$15:$A$35,$A432,Административные!$B$15:$B$35,$B432)</f>
        <v>0</v>
      </c>
      <c r="Q432" s="486">
        <f>SUMIFS(Административные!Q$15:Q$35,Административные!$A$15:$A$35,$A432,Административные!$B$15:$B$35,$B432)</f>
        <v>0</v>
      </c>
      <c r="R432" s="465">
        <f t="shared" si="77"/>
        <v>0</v>
      </c>
      <c r="S432" s="486">
        <f>SUMIFS(Административные!R$15:R$35,Административные!$A$15:$A$35,$A432,Административные!$B$15:$B$35,$B432)</f>
        <v>0</v>
      </c>
      <c r="T432" s="486">
        <f>SUMIFS(Административные!S$15:S$35,Административные!$A$15:$A$35,$A432,Административные!$B$15:$B$35,$B432)</f>
        <v>0</v>
      </c>
      <c r="U432" s="486">
        <f>SUMIFS(Административные!T$15:T$35,Административные!$A$15:$A$35,$A432,Административные!$B$15:$B$35,$B432)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0</v>
      </c>
      <c r="P434" s="486">
        <f>SUMIFS(Административные!P$15:P$35,Административные!$A$15:$A$35,$A434,Административные!$B$15:$B$35,$B434)</f>
        <v>0</v>
      </c>
      <c r="Q434" s="486">
        <f>SUMIFS(Административные!Q$15:Q$35,Административные!$A$15:$A$35,$A434,Административные!$B$15:$B$35,$B434)</f>
        <v>0</v>
      </c>
      <c r="R434" s="465">
        <f t="shared" si="77"/>
        <v>0</v>
      </c>
      <c r="S434" s="486">
        <f>SUMIFS(Административные!R$15:R$35,Административные!$A$15:$A$35,$A434,Административные!$B$15:$B$35,$B434)</f>
        <v>0</v>
      </c>
      <c r="T434" s="486">
        <f>SUMIFS(Административные!S$15:S$35,Административные!$A$15:$A$35,$A434,Административные!$B$15:$B$35,$B434)</f>
        <v>0</v>
      </c>
      <c r="U434" s="486">
        <f>SUMIFS(Административные!T$15:T$35,Административные!$A$15:$A$35,$A434,Административные!$B$15:$B$35,$B434)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0</v>
      </c>
      <c r="P436" s="486">
        <f>SUMIFS(Административные!P$15:P$35,Административные!$A$15:$A$35,$A436,Административные!$B$15:$B$35,$B436)</f>
        <v>0</v>
      </c>
      <c r="Q436" s="486">
        <f>SUMIFS(Административные!Q$15:Q$35,Административные!$A$15:$A$35,$A436,Административные!$B$15:$B$35,$B436)</f>
        <v>0</v>
      </c>
      <c r="R436" s="465">
        <f t="shared" si="77"/>
        <v>0</v>
      </c>
      <c r="S436" s="486">
        <f>SUMIFS(Административные!R$15:R$35,Административные!$A$15:$A$35,$A436,Административные!$B$15:$B$35,$B436)</f>
        <v>0</v>
      </c>
      <c r="T436" s="486">
        <f>SUMIFS(Административные!S$15:S$35,Административные!$A$15:$A$35,$A436,Административные!$B$15:$B$35,$B436)</f>
        <v>0</v>
      </c>
      <c r="U436" s="486">
        <f>SUMIFS(Административные!T$15:T$35,Административные!$A$15:$A$35,$A436,Административные!$B$15:$B$35,$B436)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0</v>
      </c>
      <c r="P441" s="501">
        <f>SUMIFS(Аренда!P$15:P$24,Аренда!$A$15:$A$24,$A441,Аренда!$M$15:$M$24,"Арендная и концессионная плата. Лизинговые платежи")</f>
        <v>0</v>
      </c>
      <c r="Q441" s="501">
        <f>SUMIFS(Аренда!Q$15:Q$24,Аренда!$A$15:$A$24,$A441,Аренда!$M$15:$M$24,"Арендная и концессионная плата. Лизинговые платежи")</f>
        <v>0</v>
      </c>
      <c r="R441" s="464">
        <f t="shared" si="77"/>
        <v>0</v>
      </c>
      <c r="S441" s="501">
        <f>SUMIFS(Аренда!R$15:R$24,Аренда!$A$15:$A$24,$A441,Аренда!$M$15:$M$24,"Арендная и концессионная плата. Лизинговые платежи")</f>
        <v>0</v>
      </c>
      <c r="T441" s="501">
        <f>SUMIFS(Аренда!S$15:S$24,Аренда!$A$15:$A$24,$A441,Аренда!$M$15:$M$24,"Арендная и концессионная плата. Лизинговые платежи")</f>
        <v>0</v>
      </c>
      <c r="U441" s="501">
        <f>SUMIFS(Аренда!T$15:T$24,Аренда!$A$15:$A$24,$A441,Аренда!$M$15:$M$24,"Арендная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SUMIFS(Налоги!O$15:O$28,Налоги!$A$15:$A$28,$A442,Налоги!$M$15:$M$28,"Налоги и платежи, относимые на указанный вид деятельности")</f>
        <v>33.99</v>
      </c>
      <c r="P442" s="501">
        <f>SUMIFS(Налоги!P$15:P$28,Налоги!$A$15:$A$28,$A442,Налоги!$M$15:$M$28,"Налоги и платежи, относимые на указанный вид деятельности")</f>
        <v>11.110000000000001</v>
      </c>
      <c r="Q442" s="501">
        <f>SUMIFS(Налоги!Q$15:Q$28,Налоги!$A$15:$A$28,$A442,Налоги!$M$15:$M$28,"Налоги и платежи, относимые на указанный вид деятельности")</f>
        <v>11.110000000000001</v>
      </c>
      <c r="R442" s="464">
        <f t="shared" si="77"/>
        <v>0</v>
      </c>
      <c r="S442" s="501">
        <f>SUMIFS(Налоги!R$15:R$28,Налоги!$A$15:$A$28,$A442,Налоги!$M$15:$M$28,"Налоги и платежи, относимые на указанный вид деятельности")</f>
        <v>8.6</v>
      </c>
      <c r="T442" s="501">
        <f>SUMIFS(Налоги!S$15:S$28,Налоги!$A$15:$A$28,$A442,Налоги!$M$15:$M$28,"Налоги и платежи, относимые на указанный вид деятельности")</f>
        <v>8.91</v>
      </c>
      <c r="U442" s="501">
        <f>SUMIFS(Налоги!T$15:T$28,Налоги!$A$15:$A$28,$A442,Налоги!$M$15:$M$28,"Налоги и платежи, относимые на указанный вид деятельности")</f>
        <v>0</v>
      </c>
      <c r="V442" s="464">
        <f t="shared" si="81"/>
        <v>-100</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1</v>
      </c>
      <c r="L449" s="466" t="s">
        <v>128</v>
      </c>
      <c r="M449" s="482" t="s">
        <v>965</v>
      </c>
      <c r="N449" s="460" t="s">
        <v>355</v>
      </c>
      <c r="O449" s="468"/>
      <c r="P449" s="468"/>
      <c r="Q449" s="468"/>
      <c r="R449" s="465">
        <f t="shared" ref="R449:R466" si="82">Q449-P449</f>
        <v>0</v>
      </c>
      <c r="S449" s="468"/>
      <c r="T449" s="468"/>
      <c r="U449" s="355">
        <f>IFERROR( SUMIFS('Плата за негативное возд'!$V$14:$V$18,'Плата за негативное возд'!$A$14:$A$18,A449,'Плата за негативное возд'!$L$14:$L$18,"1"),0)</f>
        <v>0</v>
      </c>
      <c r="V449" s="465">
        <f t="shared" si="81"/>
        <v>0</v>
      </c>
      <c r="W449" s="436"/>
      <c r="X449" s="436"/>
      <c r="Y449" s="436"/>
    </row>
    <row r="450" spans="1:25" s="459" customFormat="1" ht="67.5" outlineLevel="1">
      <c r="A450" s="549" t="str">
        <f t="shared" si="79"/>
        <v>1</v>
      </c>
      <c r="C450" s="72" t="b">
        <f>ISERR(SEARCH("Водоснабжение",L392))</f>
        <v>1</v>
      </c>
      <c r="L450" s="466" t="s">
        <v>129</v>
      </c>
      <c r="M450" s="482" t="s">
        <v>480</v>
      </c>
      <c r="N450" s="460" t="s">
        <v>355</v>
      </c>
      <c r="O450" s="468"/>
      <c r="P450" s="468"/>
      <c r="Q450" s="468"/>
      <c r="R450" s="465">
        <f t="shared" si="82"/>
        <v>0</v>
      </c>
      <c r="S450" s="468"/>
      <c r="T450" s="468"/>
      <c r="U450" s="355">
        <f>IFERROR( SUMIFS('Плата за негативное возд'!$V$14:$V$18,'Плата за негативное возд'!$A$14:$A$18,A450,'Плата за негативное возд'!$L$14:$L$18,"2"),0)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475.56</v>
      </c>
      <c r="P457" s="476">
        <f>P393+P420+P425+P438+P439+P441+P442+P443+P447+P448-P449-P450+P451-P452+P455+P456</f>
        <v>473.57405999999997</v>
      </c>
      <c r="Q457" s="476">
        <f>Q393+Q420+Q425+Q438+Q439+Q441+Q442+Q443+Q447+Q448-Q449-Q450+Q451-Q452+Q455+Q456</f>
        <v>473.57405999999997</v>
      </c>
      <c r="R457" s="464">
        <f>Q457-P457</f>
        <v>0</v>
      </c>
      <c r="S457" s="476">
        <f>S393+S420+S425+S438+S439+S441+S442+S443+S447+S448-S449-S450+S451-S452+S455+S456</f>
        <v>484.35079999999999</v>
      </c>
      <c r="T457" s="476">
        <f>T393+T420+T425+T438+T439+T441+T442+T443+T447+T448-T449-T450+T451-T452+T455+T456</f>
        <v>690.94760559999997</v>
      </c>
      <c r="U457" s="476">
        <f>U393+U420+U425+U438+U439+U441+U442+U443+U447+U448-U449-U450+U451-U452+U455+U456</f>
        <v>502.25570420000008</v>
      </c>
      <c r="V457" s="464">
        <f t="shared" si="81"/>
        <v>3.6966810419225262</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SUMIFS(Баланс!O$16:O$57,Баланс!$A$16:$A$57,$A460,Баланс!$B$16:$B$57,"ПО")</f>
        <v>23.8</v>
      </c>
      <c r="P460" s="503">
        <f>SUMIFS(Баланс!P$16:P$57,Баланс!$A$16:$A$57,$A460,Баланс!$B$16:$B$57,"ПО")</f>
        <v>23.8</v>
      </c>
      <c r="Q460" s="503">
        <f>SUMIFS(Баланс!Q$16:Q$57,Баланс!$A$16:$A$57,$A460,Баланс!$B$16:$B$57,"ПО")</f>
        <v>23.8</v>
      </c>
      <c r="R460" s="503">
        <f>Q460-P460</f>
        <v>0</v>
      </c>
      <c r="S460" s="503">
        <f>SUMIFS(Баланс!R$16:R$57,Баланс!$A$16:$A$57,$A460,Баланс!$B$16:$B$57,"ПО")</f>
        <v>23.8</v>
      </c>
      <c r="T460" s="503">
        <f>SUMIFS(Баланс!S$16:S$57,Баланс!$A$16:$A$57,$A460,Баланс!$B$16:$B$57,"ПО")</f>
        <v>23.8</v>
      </c>
      <c r="U460" s="503">
        <f>SUMIFS(Баланс!T$16:T$57,Баланс!$A$16:$A$57,$A460,Баланс!$B$16:$B$57,"ПО")</f>
        <v>23.8</v>
      </c>
      <c r="V460" s="502"/>
      <c r="W460" s="478"/>
      <c r="X460" s="478"/>
      <c r="Y460" s="478"/>
    </row>
    <row r="461" spans="1:25" s="459" customFormat="1" ht="15" outlineLevel="1">
      <c r="A461" s="549" t="str">
        <f t="shared" si="79"/>
        <v>1</v>
      </c>
      <c r="B461" s="103" t="s">
        <v>988</v>
      </c>
      <c r="L461" s="466" t="s">
        <v>1008</v>
      </c>
      <c r="M461" s="467" t="s">
        <v>926</v>
      </c>
      <c r="N461" s="470" t="s">
        <v>314</v>
      </c>
      <c r="O461" s="504">
        <f>O460/2</f>
        <v>11.9</v>
      </c>
      <c r="P461" s="504">
        <f>P460/2</f>
        <v>11.9</v>
      </c>
      <c r="Q461" s="504">
        <f>Q460/2</f>
        <v>11.9</v>
      </c>
      <c r="R461" s="505">
        <f t="shared" si="82"/>
        <v>0</v>
      </c>
      <c r="S461" s="504">
        <f>S460/2</f>
        <v>11.9</v>
      </c>
      <c r="T461" s="504">
        <f>T460/2</f>
        <v>11.9</v>
      </c>
      <c r="U461" s="504">
        <f>U460/2</f>
        <v>11.9</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11.9</v>
      </c>
      <c r="P463" s="505">
        <f>P460-P461</f>
        <v>11.9</v>
      </c>
      <c r="Q463" s="505">
        <f>Q460-Q461</f>
        <v>11.9</v>
      </c>
      <c r="R463" s="505">
        <f t="shared" si="82"/>
        <v>0</v>
      </c>
      <c r="S463" s="505">
        <f>S460-S461</f>
        <v>11.9</v>
      </c>
      <c r="T463" s="505">
        <f>T460-T461</f>
        <v>11.9</v>
      </c>
      <c r="U463" s="505">
        <f>U460-U461</f>
        <v>11.9</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39.963025210084034</v>
      </c>
      <c r="P464" s="468">
        <f>IF(P463=0,0,(P457-P461*P462)/P463)</f>
        <v>39.796139495798315</v>
      </c>
      <c r="Q464" s="468">
        <f>IF(Q463=0,0,(Q457-Q461*Q462)/Q463)</f>
        <v>39.796139495798315</v>
      </c>
      <c r="R464" s="465">
        <f t="shared" si="82"/>
        <v>0</v>
      </c>
      <c r="S464" s="468">
        <f>IF(S463=0,0,(S457-S461*S462)/S463)</f>
        <v>40.701747899159663</v>
      </c>
      <c r="T464" s="468">
        <f>IF(T463=0,0,(T457-T461*T462)/T463)</f>
        <v>58.062823999999999</v>
      </c>
      <c r="U464" s="468">
        <f>IF(U463=0,0,(U457-U461*U462)/U463)</f>
        <v>42.206361697478997</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19.981512605042017</v>
      </c>
      <c r="P466" s="468">
        <f>IF(P460=0,0,P457/P460)</f>
        <v>19.898069747899157</v>
      </c>
      <c r="Q466" s="468">
        <f>IF(Q460=0,0,Q457/Q460)</f>
        <v>19.898069747899157</v>
      </c>
      <c r="R466" s="465">
        <f t="shared" si="82"/>
        <v>0</v>
      </c>
      <c r="S466" s="468">
        <f>IF(S460=0,0,S457/S460)</f>
        <v>20.350873949579832</v>
      </c>
      <c r="T466" s="468">
        <f>IF(T460=0,0,T457/T460)</f>
        <v>29.031412</v>
      </c>
      <c r="U466" s="468">
        <f>IF(U460=0,0,U457/U460)</f>
        <v>21.103180848739498</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419.61176470588236</v>
      </c>
      <c r="P467" s="476">
        <f>IF(P460=0,0,P457/P460*P468)</f>
        <v>417.85946470588232</v>
      </c>
      <c r="Q467" s="476">
        <f>IF(Q460=0,0,Q457/Q460*Q468)</f>
        <v>417.85946470588232</v>
      </c>
      <c r="R467" s="476">
        <f>R469*R470+R471*R472</f>
        <v>0</v>
      </c>
      <c r="S467" s="476">
        <f>IF(S460=0,0,S457/S460*S468)</f>
        <v>427.36835294117645</v>
      </c>
      <c r="T467" s="476">
        <f>IF(T460=0,0,T457/T460*T468)</f>
        <v>609.65965199999994</v>
      </c>
      <c r="U467" s="476">
        <f>IF(U460=0,0,U457/U460*U468)</f>
        <v>443.16679782352946</v>
      </c>
      <c r="V467" s="464">
        <f>IF(S467=0,0,(U467-S467)/S467*100)</f>
        <v>3.6966810419225236</v>
      </c>
      <c r="W467" s="478"/>
      <c r="X467" s="478"/>
      <c r="Y467" s="478"/>
    </row>
    <row r="468" spans="1:27" s="479" customFormat="1" ht="15" outlineLevel="1">
      <c r="A468" s="550" t="str">
        <f t="shared" si="83"/>
        <v>1</v>
      </c>
      <c r="B468" s="103" t="s">
        <v>993</v>
      </c>
      <c r="L468" s="469" t="s">
        <v>139</v>
      </c>
      <c r="M468" s="474" t="s">
        <v>489</v>
      </c>
      <c r="N468" s="473" t="s">
        <v>314</v>
      </c>
      <c r="O468" s="503">
        <f>SUMIFS(Баланс!O$16:O$57,Баланс!$A$16:$A$57,$A468,Баланс!$B$16:$B$57,"население")</f>
        <v>21</v>
      </c>
      <c r="P468" s="503">
        <f>SUMIFS(Баланс!P$16:P$57,Баланс!$A$16:$A$57,$A468,Баланс!$B$16:$B$57,"население")</f>
        <v>21</v>
      </c>
      <c r="Q468" s="503">
        <f>SUMIFS(Баланс!Q$16:Q$57,Баланс!$A$16:$A$57,$A468,Баланс!$B$16:$B$57,"население")</f>
        <v>21</v>
      </c>
      <c r="R468" s="503">
        <f>Q468-P468</f>
        <v>0</v>
      </c>
      <c r="S468" s="503">
        <f>SUMIFS(Баланс!R$16:R$57,Баланс!$A$16:$A$57,$A468,Баланс!$B$16:$B$57,"население")</f>
        <v>21</v>
      </c>
      <c r="T468" s="503">
        <f>SUMIFS(Баланс!S$16:S$57,Баланс!$A$16:$A$57,$A468,Баланс!$B$16:$B$57,"население")</f>
        <v>21</v>
      </c>
      <c r="U468" s="503">
        <f>SUMIFS(Баланс!T$16:T$57,Баланс!$A$16:$A$57,$A468,Баланс!$B$16:$B$57,"население")</f>
        <v>21</v>
      </c>
      <c r="V468" s="502"/>
      <c r="W468" s="478"/>
      <c r="X468" s="478"/>
      <c r="Y468" s="478"/>
    </row>
    <row r="469" spans="1:27" s="459" customFormat="1" ht="15" outlineLevel="1">
      <c r="A469" s="549" t="str">
        <f t="shared" si="83"/>
        <v>1</v>
      </c>
      <c r="B469" s="103" t="s">
        <v>990</v>
      </c>
      <c r="L469" s="466" t="s">
        <v>1174</v>
      </c>
      <c r="M469" s="467" t="s">
        <v>976</v>
      </c>
      <c r="N469" s="470" t="s">
        <v>314</v>
      </c>
      <c r="O469" s="504">
        <f>O468/2</f>
        <v>10.5</v>
      </c>
      <c r="P469" s="504">
        <f>P468/2</f>
        <v>10.5</v>
      </c>
      <c r="Q469" s="504">
        <f>Q468/2</f>
        <v>10.5</v>
      </c>
      <c r="R469" s="505">
        <f>Q469-P469</f>
        <v>0</v>
      </c>
      <c r="S469" s="504">
        <f>S468/2</f>
        <v>10.5</v>
      </c>
      <c r="T469" s="504">
        <f>T468/2</f>
        <v>10.5</v>
      </c>
      <c r="U469" s="504">
        <f>U468/2</f>
        <v>10.5</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10.5</v>
      </c>
      <c r="P471" s="505">
        <f>P468-P469</f>
        <v>10.5</v>
      </c>
      <c r="Q471" s="505">
        <f>Q468-Q469</f>
        <v>10.5</v>
      </c>
      <c r="R471" s="505">
        <f>Q471-P471</f>
        <v>0</v>
      </c>
      <c r="S471" s="505">
        <f>S468-S469</f>
        <v>10.5</v>
      </c>
      <c r="T471" s="505">
        <f>T468-T469</f>
        <v>10.5</v>
      </c>
      <c r="U471" s="505">
        <f>U468-U469</f>
        <v>10.5</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39.963025210084034</v>
      </c>
      <c r="P472" s="468">
        <f>IF(P468=0,0,P464*IF(plat_nds="да",1.2,1) )</f>
        <v>39.796139495798315</v>
      </c>
      <c r="Q472" s="468">
        <f>IF(Q468=0,0,Q464*IF(plat_nds="да",1.2,1) )</f>
        <v>39.796139495798315</v>
      </c>
      <c r="R472" s="465">
        <f>Q472-P472</f>
        <v>0</v>
      </c>
      <c r="S472" s="468">
        <f>IF(S468=0,0,S464*IF(plat_nds="да",1.2,1) )</f>
        <v>40.701747899159663</v>
      </c>
      <c r="T472" s="468">
        <f>IF(T468=0,0,T464*IF(plat_nds="да",1.2,1) )</f>
        <v>58.062823999999999</v>
      </c>
      <c r="U472" s="468">
        <f>IF(U468=0,0,U464*IF(plat_nds="да",1.2,1) )</f>
        <v>42.206361697478997</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4" t="s">
        <v>15</v>
      </c>
      <c r="M478" s="605"/>
      <c r="N478" s="334" t="str">
        <f>"Тариф " &amp; A478</f>
        <v>Тариф 1</v>
      </c>
      <c r="O478" s="335"/>
      <c r="P478" s="533"/>
    </row>
    <row r="479" spans="1:27" s="281" customFormat="1" outlineLevel="1">
      <c r="A479" s="539" t="str">
        <f>A478</f>
        <v>1</v>
      </c>
      <c r="L479" s="601" t="s">
        <v>491</v>
      </c>
      <c r="M479" s="602"/>
      <c r="N479" s="334" t="str">
        <f>INDEX('Общие сведения'!$K$110:$K$123,MATCH($A479,'Общие сведения'!$D$110:$D$123,0))</f>
        <v>без дифференциации</v>
      </c>
      <c r="O479" s="336"/>
      <c r="P479" s="534"/>
    </row>
    <row r="480" spans="1:27" s="281" customFormat="1" outlineLevel="1">
      <c r="A480" s="539" t="str">
        <f t="shared" ref="A480:A517" si="84">A479</f>
        <v>1</v>
      </c>
      <c r="L480" s="601" t="s">
        <v>492</v>
      </c>
      <c r="M480" s="602"/>
      <c r="N480" s="334" t="str">
        <f>INDEX('Общие сведения'!$L$110:$L$123,MATCH($A480,'Общие сведения'!$D$110:$D$123,0))</f>
        <v>тариф на водоотведение</v>
      </c>
      <c r="O480" s="336"/>
      <c r="P480" s="534"/>
    </row>
    <row r="481" spans="1:16" s="281" customFormat="1" outlineLevel="1">
      <c r="A481" s="539" t="str">
        <f t="shared" si="84"/>
        <v>1</v>
      </c>
      <c r="L481" s="601" t="s">
        <v>267</v>
      </c>
      <c r="M481" s="602"/>
      <c r="N481" s="334">
        <f>INDEX('Общие сведения'!$M$110:$M$123,MATCH($A481,'Общие сведения'!$D$110:$D$123,0))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SUMIFS(INDEX(Калькуляция!$T$15:$AM$96,,MATCH(N$3,Калькуляция!$T$3:$AM$3,0)),Калькуляция!$A$15:$A$96,$A483,Калькуляция!$B$15:$B$96,$B483)</f>
        <v>#N/A</v>
      </c>
      <c r="O483" s="343" t="e">
        <f>SUMIFS(INDEX(Калькуляция!$T$15:$AM$96,,MATCH(O$3,Калькуляция!$T$3:$AM$3,0)),Калькуляция!$A$15:$A$96,$A483,Калькуляция!$B$15:$B$96,$B483)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SUMIFS(INDEX(Калькуляция!$T$15:$AM$96,,MATCH(N$3,Калькуляция!$T$3:$AM$3,0)),Калькуляция!$A$15:$A$96,$A484,Калькуляция!$B$15:$B$96,$B484)</f>
        <v>#N/A</v>
      </c>
      <c r="O484" s="343" t="e">
        <f>SUMIFS(INDEX(Калькуляция!$T$15:$AM$96,,MATCH(O$3,Калькуляция!$T$3:$AM$3,0)),Калькуляция!$A$15:$A$96,$A484,Калькуляция!$B$15:$B$96,$B484)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SUMIFS(INDEX(Калькуляция!$T$15:$AM$96,,MATCH(N$3,Калькуляция!$T$3:$AM$3,0)),Калькуляция!$A$15:$A$96,$A486,Калькуляция!$B$15:$B$96,$B486)</f>
        <v>#N/A</v>
      </c>
      <c r="O486" s="529" t="e">
        <f>SUMIFS(INDEX(Калькуляция!$T$15:$AM$96,,MATCH(O$3,Калькуляция!$T$3:$AM$3,0)),Калькуляция!$A$15:$A$96,$A486,Калькуляция!$B$15:$B$96,$B486)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SUMIFS(INDEX(Калькуляция!$T$15:$AM$96,,MATCH(N$3,Калькуляция!$T$3:$AM$3,0)),Калькуляция!$A$15:$A$96,$A487,Калькуляция!$B$15:$B$96,$B487)</f>
        <v>#N/A</v>
      </c>
      <c r="O487" s="343" t="e">
        <f>SUMIFS(INDEX(Калькуляция!$T$15:$AM$96,,MATCH(O$3,Калькуляция!$T$3:$AM$3,0)),Калькуляция!$A$15:$A$96,$A487,Калькуляция!$B$15:$B$96,$B487)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SUMIFS(INDEX(Калькуляция!$T$15:$AM$96,,MATCH(N$3,Калькуляция!$T$3:$AM$3,0)),Калькуляция!$A$15:$A$96,$A488,Калькуляция!$B$15:$B$96,$B488)</f>
        <v>#N/A</v>
      </c>
      <c r="O488" s="343" t="e">
        <f>SUMIFS(INDEX(Калькуляция!$T$15:$AM$96,,MATCH(O$3,Калькуляция!$T$3:$AM$3,0)),Калькуляция!$A$15:$A$96,$A488,Калькуляция!$B$15:$B$96,$B488)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SUMIFS(INDEX(Калькуляция!$T$15:$AM$96,,MATCH(N$3,Калькуляция!$T$3:$AM$3,0)),Калькуляция!$A$15:$A$96,$A490,Калькуляция!$B$15:$B$96,$B490)</f>
        <v>#N/A</v>
      </c>
      <c r="O490" s="529" t="e">
        <f>SUMIFS(INDEX(Калькуляция!$T$15:$AM$96,,MATCH(O$3,Калькуляция!$T$3:$AM$3,0)),Калькуляция!$A$15:$A$96,$A490,Калькуляция!$B$15:$B$96,$B490)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SUMIFS(INDEX(Калькуляция!$T$15:$AM$96,,MATCH(N$3,Калькуляция!$T$3:$AM$3,0)),Калькуляция!$A$15:$A$96,$A496,Калькуляция!$B$15:$B$96,$B496)</f>
        <v>#N/A</v>
      </c>
      <c r="O496" s="529" t="e">
        <f>SUMIFS(INDEX(Калькуляция!$T$15:$AM$96,,MATCH(O$3,Калькуляция!$T$3:$AM$3,0)),Калькуляция!$A$15:$A$96,$A496,Калькуляция!$B$15:$B$96,$B496)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SUMIFS(INDEX(Калькуляция!$T$15:$AM$96,,MATCH(N$3,Калькуляция!$T$3:$AM$3,0)),Калькуляция!$A$15:$A$96,$A502,Калькуляция!$B$15:$B$96,$B502)</f>
        <v>#N/A</v>
      </c>
      <c r="O502" s="529" t="e">
        <f>SUMIFS(INDEX(Калькуляция!$T$15:$AM$96,,MATCH(O$3,Калькуляция!$T$3:$AM$3,0)),Калькуляция!$A$15:$A$96,$A502,Калькуляция!$B$15:$B$96,$B502)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SUMIFS(INDEX(Калькуляция!$T$15:$AM$96,,MATCH(N$3,Калькуляция!$T$3:$AM$3,0)),Калькуляция!$A$15:$A$96,$A508,Калькуляция!$B$15:$B$96,$B508)</f>
        <v>#N/A</v>
      </c>
      <c r="O508" s="529" t="e">
        <f>SUMIFS(INDEX(Калькуляция!$T$15:$AM$96,,MATCH(O$3,Калькуляция!$T$3:$AM$3,0)),Калькуляция!$A$15:$A$96,$A508,Калькуляция!$B$15:$B$96,$B508)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SUMIFS(INDEX(Калькуляция!$T$15:$AM$96,,MATCH(N$3,Калькуляция!$T$3:$AM$3,0)),Калькуляция!$A$15:$A$96,$A514,Калькуляция!$B$15:$B$96,$B514)</f>
        <v>#N/A</v>
      </c>
      <c r="O514" s="529" t="e">
        <f>SUMIFS(INDEX(Калькуляция!$T$15:$AM$96,,MATCH(O$3,Калькуляция!$T$3:$AM$3,0)),Калькуляция!$A$15:$A$96,$A514,Калькуляция!$B$15:$B$96,$B514)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6" t="s">
        <v>15</v>
      </c>
      <c r="M519" s="607"/>
      <c r="N519" s="334" t="str">
        <f>"Тариф " &amp; A519</f>
        <v>Тариф 1</v>
      </c>
      <c r="O519" s="335"/>
      <c r="P519" s="533"/>
    </row>
    <row r="520" spans="1:16" s="281" customFormat="1" outlineLevel="1">
      <c r="A520" s="539" t="str">
        <f t="shared" ref="A520:A526" si="85">A519</f>
        <v>1</v>
      </c>
      <c r="L520" s="601" t="s">
        <v>491</v>
      </c>
      <c r="M520" s="602"/>
      <c r="N520" s="334" t="str">
        <f>INDEX('Общие сведения'!$K$110:$K$123,MATCH($A520,'Общие сведения'!$D$110:$D$123,0))</f>
        <v>без дифференциации</v>
      </c>
      <c r="O520" s="336"/>
      <c r="P520" s="534"/>
    </row>
    <row r="521" spans="1:16" s="281" customFormat="1" outlineLevel="1">
      <c r="A521" s="539" t="str">
        <f t="shared" si="85"/>
        <v>1</v>
      </c>
      <c r="L521" s="601" t="s">
        <v>492</v>
      </c>
      <c r="M521" s="602"/>
      <c r="N521" s="334" t="str">
        <f>INDEX('Общие сведения'!$L$110:$L$123,MATCH($A521,'Общие сведения'!$D$110:$D$123,0))</f>
        <v>тариф на водоотведение</v>
      </c>
      <c r="O521" s="336"/>
      <c r="P521" s="534"/>
    </row>
    <row r="522" spans="1:16" s="281" customFormat="1" outlineLevel="1">
      <c r="A522" s="539" t="str">
        <f t="shared" si="85"/>
        <v>1</v>
      </c>
      <c r="L522" s="609" t="s">
        <v>267</v>
      </c>
      <c r="M522" s="610"/>
      <c r="N522" s="334">
        <f>INDEX('Общие сведения'!$M$110:$M$123,MATCH($A522,'Общие сведения'!$D$110:$D$123,0))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11"/>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11"/>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11"/>
      <c r="K531" s="135" t="s">
        <v>268</v>
      </c>
      <c r="L531" s="540"/>
      <c r="M531" s="536"/>
      <c r="N531" s="537"/>
      <c r="O531" s="538"/>
      <c r="P531" s="538"/>
    </row>
    <row r="532" spans="1:27" s="281" customFormat="1" ht="22.5" outlineLevel="1">
      <c r="A532" s="539" t="str">
        <f t="shared" ca="1" si="86"/>
        <v>et_List16_line_d</v>
      </c>
      <c r="G532" s="281">
        <f t="shared" ca="1" si="87"/>
        <v>0</v>
      </c>
      <c r="J532" s="611"/>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11"/>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11"/>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11"/>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11"/>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(Водоотведение) - тариф на водоотведение</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608"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608"/>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608"/>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(Водоотведение) - тариф на водоотведение</v>
      </c>
      <c r="M566" s="145"/>
      <c r="N566" s="145"/>
      <c r="O566" s="365">
        <f t="shared" ref="O566:T566" si="90">O567+O568+O569+O577+O578+O579+O580+O581</f>
        <v>0</v>
      </c>
      <c r="P566" s="365">
        <f t="shared" si="90"/>
        <v>0</v>
      </c>
      <c r="Q566" s="365">
        <f t="shared" si="90"/>
        <v>0</v>
      </c>
      <c r="R566" s="365">
        <f t="shared" si="90"/>
        <v>0</v>
      </c>
      <c r="S566" s="365">
        <f t="shared" si="90"/>
        <v>0</v>
      </c>
      <c r="T566" s="365">
        <f t="shared" si="90"/>
        <v>0</v>
      </c>
      <c r="U566" s="202"/>
    </row>
    <row r="567" spans="1:27" s="415" customFormat="1" ht="22.5" outlineLevel="1">
      <c r="A567" s="552" t="str">
        <f>A566</f>
        <v>1</v>
      </c>
      <c r="L567" s="444">
        <v>1</v>
      </c>
      <c r="M567" s="410" t="s">
        <v>1087</v>
      </c>
      <c r="N567" s="424" t="s">
        <v>355</v>
      </c>
      <c r="O567" s="446">
        <f>SUMIFS(ФОТ!O$15:O$32,ФОТ!$A$15:$A$32,$A567,ФОТ!$M$15:$M$32,$M567)</f>
        <v>0</v>
      </c>
      <c r="P567" s="446">
        <f>SUMIFS(ФОТ!P$15:P$32,ФОТ!$A$15:$A$32,$A567,ФОТ!$M$15:$M$32,$M567)</f>
        <v>0</v>
      </c>
      <c r="Q567" s="446">
        <f>SUMIFS(ФОТ!Q$15:Q$32,ФОТ!$A$15:$A$32,$A567,ФОТ!$M$15:$M$32,$M567)</f>
        <v>0</v>
      </c>
      <c r="R567" s="446">
        <f>SUMIFS(ФОТ!R$15:R$32,ФОТ!$A$15:$A$32,$A567,ФОТ!$M$15:$M$32,$M567)</f>
        <v>0</v>
      </c>
      <c r="S567" s="446">
        <f>SUMIFS(ФОТ!S$15:S$32,ФОТ!$A$15:$A$32,$A567,ФОТ!$M$15:$M$32,$M567)</f>
        <v>0</v>
      </c>
      <c r="T567" s="446">
        <f>SUMIFS(ФОТ!T$15:T$32,ФОТ!$A$15:$A$32,$A567,ФОТ!$M$15:$M$32,$M567)</f>
        <v>0</v>
      </c>
      <c r="U567" s="495"/>
    </row>
    <row r="568" spans="1:27" s="415" customFormat="1" ht="22.5" outlineLevel="1">
      <c r="A568" s="552" t="str">
        <f t="shared" ref="A568:A584" si="91">A567</f>
        <v>1</v>
      </c>
      <c r="L568" s="444" t="s">
        <v>101</v>
      </c>
      <c r="M568" s="410" t="s">
        <v>1088</v>
      </c>
      <c r="N568" s="424" t="s">
        <v>355</v>
      </c>
      <c r="O568" s="446">
        <f>SUMIFS(ФОТ!O$15:O$32,ФОТ!$A$15:$A$32,$A568,ФОТ!$M$15:$M$32,$M568)</f>
        <v>0</v>
      </c>
      <c r="P568" s="446">
        <f>SUMIFS(ФОТ!P$15:P$32,ФОТ!$A$15:$A$32,$A568,ФОТ!$M$15:$M$32,$M568)</f>
        <v>0</v>
      </c>
      <c r="Q568" s="446">
        <f>SUMIFS(ФОТ!Q$15:Q$32,ФОТ!$A$15:$A$32,$A568,ФОТ!$M$15:$M$32,$M568)</f>
        <v>0</v>
      </c>
      <c r="R568" s="446">
        <f>SUMIFS(ФОТ!R$15:R$32,ФОТ!$A$15:$A$32,$A568,ФОТ!$M$15:$M$32,$M568)</f>
        <v>0</v>
      </c>
      <c r="S568" s="446">
        <f>SUMIFS(ФОТ!S$15:S$32,ФОТ!$A$15:$A$32,$A568,ФОТ!$M$15:$M$32,$M568)</f>
        <v>0</v>
      </c>
      <c r="T568" s="446">
        <f>SUMIFS(ФОТ!T$15:T$32,ФОТ!$A$15:$A$32,$A568,ФОТ!$M$15:$M$32,$M568)</f>
        <v>0</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(Водоотведение) - тариф на водоотведение</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SUMIFS(ФОТ!O$15:O$32,ФОТ!$A$15:$A$32,$A594,ФОТ!$B$15:$B$32,"СП")+SUMIFS(ФОТ!O$15:O$32,ФОТ!$A$15:$A$32,$A594,ФОТ!$B$15:$B$32,"СОЦ_СП")</f>
        <v>0</v>
      </c>
      <c r="P594" s="515">
        <f>SUMIFS(ФОТ!P$15:P$32,ФОТ!$A$15:$A$32,$A594,ФОТ!$B$15:$B$32,"СП")+SUMIFS(ФОТ!P$15:P$32,ФОТ!$A$15:$A$32,$A594,ФОТ!$B$15:$B$32,"СОЦ_СП")</f>
        <v>0</v>
      </c>
      <c r="Q594" s="515">
        <f>SUMIFS(ФОТ!Q$15:Q$32,ФОТ!$A$15:$A$32,$A594,ФОТ!$B$15:$B$32,"СП")+SUMIFS(ФОТ!Q$15:Q$32,ФОТ!$A$15:$A$32,$A594,ФОТ!$B$15:$B$32,"СОЦ_СП")</f>
        <v>0</v>
      </c>
      <c r="R594" s="515">
        <f>SUMIFS(ФОТ!R$15:R$32,ФОТ!$A$15:$A$32,$A594,ФОТ!$B$15:$B$32,"СП")+SUMIFS(ФОТ!R$15:R$32,ФОТ!$A$15:$A$32,$A594,ФОТ!$B$15:$B$32,"СОЦ_СП")</f>
        <v>0</v>
      </c>
      <c r="S594" s="515">
        <f>SUMIFS(ФОТ!S$15:S$32,ФОТ!$A$15:$A$32,$A594,ФОТ!$B$15:$B$32,"СП")+SUMIFS(ФОТ!S$15:S$32,ФОТ!$A$15:$A$32,$A594,ФОТ!$B$15:$B$32,"СОЦ_СП")</f>
        <v>0</v>
      </c>
      <c r="T594" s="515">
        <f>SUMIFS(ФОТ!T$15:T$32,ФОТ!$A$15:$A$32,$A594,ФОТ!$B$15:$B$32,"СП")+SUMIFS(ФОТ!T$15:T$32,ФОТ!$A$15:$A$32,$A594,ФОТ!$B$15:$B$32,"СОЦ_СП")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J560:J562"/>
    <mergeCell ref="J215:J217"/>
    <mergeCell ref="L521:M521"/>
    <mergeCell ref="L522:M522"/>
    <mergeCell ref="J335:J337"/>
    <mergeCell ref="J528:J529"/>
    <mergeCell ref="J531:J536"/>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5"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4"/>
  <sheetViews>
    <sheetView showGridLines="0" view="pageBreakPreview" topLeftCell="K23" zoomScaleNormal="90" zoomScaleSheetLayoutView="100" workbookViewId="0">
      <selection activeCell="L38" sqref="L38:U38"/>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84"/>
      <c r="B1" s="885"/>
      <c r="C1" s="884"/>
      <c r="D1" s="884"/>
      <c r="E1" s="884"/>
      <c r="F1" s="884"/>
      <c r="G1" s="884"/>
      <c r="H1" s="884"/>
      <c r="I1" s="884"/>
      <c r="J1" s="884"/>
      <c r="K1" s="884"/>
      <c r="L1" s="884"/>
      <c r="M1" s="884"/>
      <c r="N1" s="884"/>
      <c r="O1" s="884">
        <v>2022</v>
      </c>
      <c r="P1" s="884">
        <v>2022</v>
      </c>
      <c r="Q1" s="884">
        <v>2022</v>
      </c>
      <c r="R1" s="884">
        <v>2023</v>
      </c>
      <c r="S1" s="884">
        <v>2024</v>
      </c>
      <c r="T1" s="884">
        <v>2024</v>
      </c>
      <c r="U1" s="884"/>
    </row>
    <row r="2" spans="1:21" hidden="1">
      <c r="A2" s="884"/>
      <c r="B2" s="885"/>
      <c r="C2" s="884"/>
      <c r="D2" s="884"/>
      <c r="E2" s="884"/>
      <c r="F2" s="884"/>
      <c r="G2" s="884"/>
      <c r="H2" s="884"/>
      <c r="I2" s="884"/>
      <c r="J2" s="884"/>
      <c r="K2" s="884"/>
      <c r="L2" s="884"/>
      <c r="M2" s="884"/>
      <c r="N2" s="884"/>
      <c r="O2" s="751" t="s">
        <v>271</v>
      </c>
      <c r="P2" s="751" t="s">
        <v>309</v>
      </c>
      <c r="Q2" s="751" t="s">
        <v>289</v>
      </c>
      <c r="R2" s="751" t="s">
        <v>271</v>
      </c>
      <c r="S2" s="751" t="s">
        <v>272</v>
      </c>
      <c r="T2" s="751" t="s">
        <v>271</v>
      </c>
      <c r="U2" s="884"/>
    </row>
    <row r="3" spans="1:21" hidden="1">
      <c r="A3" s="884"/>
      <c r="B3" s="885"/>
      <c r="C3" s="884"/>
      <c r="D3" s="884"/>
      <c r="E3" s="884"/>
      <c r="F3" s="884"/>
      <c r="G3" s="884"/>
      <c r="H3" s="884"/>
      <c r="I3" s="884"/>
      <c r="J3" s="884"/>
      <c r="K3" s="884"/>
      <c r="L3" s="884"/>
      <c r="M3" s="884"/>
      <c r="N3" s="884"/>
      <c r="O3" s="751" t="s">
        <v>2427</v>
      </c>
      <c r="P3" s="751" t="s">
        <v>2428</v>
      </c>
      <c r="Q3" s="751" t="s">
        <v>2429</v>
      </c>
      <c r="R3" s="751" t="s">
        <v>2431</v>
      </c>
      <c r="S3" s="751" t="s">
        <v>2432</v>
      </c>
      <c r="T3" s="751" t="s">
        <v>2433</v>
      </c>
      <c r="U3" s="884"/>
    </row>
    <row r="4" spans="1:21" hidden="1">
      <c r="A4" s="884"/>
      <c r="B4" s="885"/>
      <c r="C4" s="884"/>
      <c r="D4" s="884"/>
      <c r="E4" s="884"/>
      <c r="F4" s="884"/>
      <c r="G4" s="884"/>
      <c r="H4" s="884"/>
      <c r="I4" s="884"/>
      <c r="J4" s="884"/>
      <c r="K4" s="884"/>
      <c r="L4" s="884"/>
      <c r="M4" s="884"/>
      <c r="N4" s="884"/>
      <c r="O4" s="884"/>
      <c r="P4" s="884"/>
      <c r="Q4" s="884"/>
      <c r="R4" s="884"/>
      <c r="S4" s="884"/>
      <c r="T4" s="884"/>
      <c r="U4" s="884"/>
    </row>
    <row r="5" spans="1:21" hidden="1">
      <c r="A5" s="884"/>
      <c r="B5" s="885"/>
      <c r="C5" s="884"/>
      <c r="D5" s="884"/>
      <c r="E5" s="884"/>
      <c r="F5" s="884"/>
      <c r="G5" s="884"/>
      <c r="H5" s="884"/>
      <c r="I5" s="884"/>
      <c r="J5" s="884"/>
      <c r="K5" s="884"/>
      <c r="L5" s="884"/>
      <c r="M5" s="884"/>
      <c r="N5" s="884"/>
      <c r="O5" s="884"/>
      <c r="P5" s="884"/>
      <c r="Q5" s="884"/>
      <c r="R5" s="884"/>
      <c r="S5" s="884"/>
      <c r="T5" s="884"/>
      <c r="U5" s="884"/>
    </row>
    <row r="6" spans="1:21" hidden="1">
      <c r="A6" s="884"/>
      <c r="B6" s="885"/>
      <c r="C6" s="884"/>
      <c r="D6" s="884"/>
      <c r="E6" s="884"/>
      <c r="F6" s="884"/>
      <c r="G6" s="884"/>
      <c r="H6" s="884"/>
      <c r="I6" s="884"/>
      <c r="J6" s="884"/>
      <c r="K6" s="884"/>
      <c r="L6" s="884"/>
      <c r="M6" s="884"/>
      <c r="N6" s="884"/>
      <c r="O6" s="884"/>
      <c r="P6" s="884"/>
      <c r="Q6" s="884"/>
      <c r="R6" s="884"/>
      <c r="S6" s="884"/>
      <c r="T6" s="884"/>
      <c r="U6" s="884"/>
    </row>
    <row r="7" spans="1:21" hidden="1">
      <c r="A7" s="884"/>
      <c r="B7" s="885"/>
      <c r="C7" s="884"/>
      <c r="D7" s="884"/>
      <c r="E7" s="884"/>
      <c r="F7" s="884"/>
      <c r="G7" s="884"/>
      <c r="H7" s="884"/>
      <c r="I7" s="884"/>
      <c r="J7" s="884"/>
      <c r="K7" s="884"/>
      <c r="L7" s="884"/>
      <c r="M7" s="884"/>
      <c r="N7" s="884"/>
      <c r="O7" s="716" t="b">
        <v>1</v>
      </c>
      <c r="P7" s="716" t="b">
        <v>1</v>
      </c>
      <c r="Q7" s="716" t="b">
        <v>1</v>
      </c>
      <c r="R7" s="716" t="b">
        <v>1</v>
      </c>
      <c r="S7" s="751"/>
      <c r="T7" s="751"/>
      <c r="U7" s="884"/>
    </row>
    <row r="8" spans="1:21" hidden="1">
      <c r="A8" s="884"/>
      <c r="B8" s="885"/>
      <c r="C8" s="884"/>
      <c r="D8" s="884"/>
      <c r="E8" s="884"/>
      <c r="F8" s="884"/>
      <c r="G8" s="884"/>
      <c r="H8" s="884"/>
      <c r="I8" s="884"/>
      <c r="J8" s="884"/>
      <c r="K8" s="884"/>
      <c r="L8" s="884"/>
      <c r="M8" s="884"/>
      <c r="N8" s="884"/>
      <c r="O8" s="884"/>
      <c r="P8" s="884"/>
      <c r="Q8" s="884"/>
      <c r="R8" s="884"/>
      <c r="S8" s="884"/>
      <c r="T8" s="884"/>
      <c r="U8" s="884"/>
    </row>
    <row r="9" spans="1:21" hidden="1">
      <c r="A9" s="884"/>
      <c r="B9" s="885"/>
      <c r="C9" s="884"/>
      <c r="D9" s="884"/>
      <c r="E9" s="884"/>
      <c r="F9" s="884"/>
      <c r="G9" s="884"/>
      <c r="H9" s="884"/>
      <c r="I9" s="884"/>
      <c r="J9" s="884"/>
      <c r="K9" s="884"/>
      <c r="L9" s="884"/>
      <c r="M9" s="884"/>
      <c r="N9" s="884"/>
      <c r="O9" s="884"/>
      <c r="P9" s="884"/>
      <c r="Q9" s="884"/>
      <c r="R9" s="884"/>
      <c r="S9" s="884"/>
      <c r="T9" s="884"/>
      <c r="U9" s="884"/>
    </row>
    <row r="10" spans="1:21" hidden="1">
      <c r="A10" s="884"/>
      <c r="B10" s="885"/>
      <c r="C10" s="884"/>
      <c r="D10" s="884"/>
      <c r="E10" s="884"/>
      <c r="F10" s="884"/>
      <c r="G10" s="884"/>
      <c r="H10" s="884"/>
      <c r="I10" s="884"/>
      <c r="J10" s="884"/>
      <c r="K10" s="884"/>
      <c r="L10" s="884"/>
      <c r="M10" s="884"/>
      <c r="N10" s="884"/>
      <c r="O10" s="884"/>
      <c r="P10" s="884"/>
      <c r="Q10" s="884"/>
      <c r="R10" s="884"/>
      <c r="S10" s="884"/>
      <c r="T10" s="884"/>
      <c r="U10" s="884"/>
    </row>
    <row r="11" spans="1:21" ht="15" hidden="1" customHeight="1">
      <c r="A11" s="884"/>
      <c r="B11" s="885"/>
      <c r="C11" s="884"/>
      <c r="D11" s="884"/>
      <c r="E11" s="884"/>
      <c r="F11" s="884"/>
      <c r="G11" s="884"/>
      <c r="H11" s="884"/>
      <c r="I11" s="884"/>
      <c r="J11" s="884"/>
      <c r="K11" s="884"/>
      <c r="L11" s="884"/>
      <c r="M11" s="697"/>
      <c r="N11" s="884"/>
      <c r="O11" s="884"/>
      <c r="P11" s="884"/>
      <c r="Q11" s="884"/>
      <c r="R11" s="884"/>
      <c r="S11" s="884"/>
      <c r="T11" s="884"/>
      <c r="U11" s="884"/>
    </row>
    <row r="12" spans="1:21" s="282" customFormat="1" ht="20.100000000000001" customHeight="1">
      <c r="A12" s="886"/>
      <c r="B12" s="887"/>
      <c r="C12" s="886"/>
      <c r="D12" s="886"/>
      <c r="E12" s="886"/>
      <c r="F12" s="886"/>
      <c r="G12" s="886"/>
      <c r="H12" s="886"/>
      <c r="I12" s="886"/>
      <c r="J12" s="886"/>
      <c r="K12" s="886"/>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88"/>
      <c r="B14" s="885"/>
      <c r="C14" s="888"/>
      <c r="D14" s="888"/>
      <c r="E14" s="888"/>
      <c r="F14" s="888"/>
      <c r="G14" s="888"/>
      <c r="H14" s="888"/>
      <c r="I14" s="888"/>
      <c r="J14" s="888"/>
      <c r="K14" s="888"/>
      <c r="L14" s="869" t="s">
        <v>359</v>
      </c>
      <c r="M14" s="870" t="s">
        <v>216</v>
      </c>
      <c r="N14" s="869" t="s">
        <v>141</v>
      </c>
      <c r="O14" s="804" t="s">
        <v>2424</v>
      </c>
      <c r="P14" s="804" t="s">
        <v>2424</v>
      </c>
      <c r="Q14" s="804" t="s">
        <v>2424</v>
      </c>
      <c r="R14" s="805" t="s">
        <v>2425</v>
      </c>
      <c r="S14" s="806" t="s">
        <v>2426</v>
      </c>
      <c r="T14" s="806" t="s">
        <v>2426</v>
      </c>
      <c r="U14" s="802" t="s">
        <v>308</v>
      </c>
    </row>
    <row r="15" spans="1:21" s="408" customFormat="1" ht="45" customHeight="1">
      <c r="A15" s="888"/>
      <c r="B15" s="885"/>
      <c r="C15" s="888"/>
      <c r="D15" s="888"/>
      <c r="E15" s="888"/>
      <c r="F15" s="888"/>
      <c r="G15" s="888"/>
      <c r="H15" s="888"/>
      <c r="I15" s="888"/>
      <c r="J15" s="888"/>
      <c r="K15" s="888"/>
      <c r="L15" s="871"/>
      <c r="M15" s="871"/>
      <c r="N15" s="871"/>
      <c r="O15" s="809" t="s">
        <v>271</v>
      </c>
      <c r="P15" s="809" t="s">
        <v>309</v>
      </c>
      <c r="Q15" s="809" t="s">
        <v>289</v>
      </c>
      <c r="R15" s="809" t="s">
        <v>271</v>
      </c>
      <c r="S15" s="806" t="s">
        <v>272</v>
      </c>
      <c r="T15" s="806" t="s">
        <v>271</v>
      </c>
      <c r="U15" s="871"/>
    </row>
    <row r="16" spans="1:21" s="409" customFormat="1">
      <c r="A16" s="818" t="s">
        <v>17</v>
      </c>
      <c r="B16" s="889"/>
      <c r="C16" s="889"/>
      <c r="D16" s="889"/>
      <c r="E16" s="889"/>
      <c r="F16" s="889"/>
      <c r="G16" s="889"/>
      <c r="H16" s="889"/>
      <c r="I16" s="889"/>
      <c r="J16" s="889"/>
      <c r="K16" s="889"/>
      <c r="L16" s="872" t="s">
        <v>2422</v>
      </c>
      <c r="M16" s="706"/>
      <c r="N16" s="706"/>
      <c r="O16" s="873">
        <v>418.57</v>
      </c>
      <c r="P16" s="873">
        <v>439.46405999999996</v>
      </c>
      <c r="Q16" s="873">
        <v>439.46405999999996</v>
      </c>
      <c r="R16" s="873">
        <v>475.75079999999997</v>
      </c>
      <c r="S16" s="873">
        <v>657.48760560000005</v>
      </c>
      <c r="T16" s="873">
        <v>493.1157042000001</v>
      </c>
      <c r="U16" s="873"/>
    </row>
    <row r="17" spans="1:21" s="409" customFormat="1" ht="22.5">
      <c r="A17" s="890" t="s">
        <v>17</v>
      </c>
      <c r="B17" s="885" t="s">
        <v>1178</v>
      </c>
      <c r="C17" s="889"/>
      <c r="D17" s="889"/>
      <c r="E17" s="889"/>
      <c r="F17" s="889"/>
      <c r="G17" s="889"/>
      <c r="H17" s="889"/>
      <c r="I17" s="889"/>
      <c r="J17" s="889"/>
      <c r="K17" s="889"/>
      <c r="L17" s="891">
        <v>1</v>
      </c>
      <c r="M17" s="892" t="s">
        <v>1079</v>
      </c>
      <c r="N17" s="893" t="s">
        <v>355</v>
      </c>
      <c r="O17" s="894">
        <v>337.53</v>
      </c>
      <c r="P17" s="894">
        <v>337.53</v>
      </c>
      <c r="Q17" s="894">
        <v>337.53</v>
      </c>
      <c r="R17" s="894">
        <v>365.4</v>
      </c>
      <c r="S17" s="876">
        <v>504.98280000000005</v>
      </c>
      <c r="T17" s="876">
        <v>378.73710000000005</v>
      </c>
      <c r="U17" s="895"/>
    </row>
    <row r="18" spans="1:21" s="409" customFormat="1">
      <c r="A18" s="890" t="s">
        <v>17</v>
      </c>
      <c r="B18" s="885"/>
      <c r="C18" s="889"/>
      <c r="D18" s="889"/>
      <c r="E18" s="889"/>
      <c r="F18" s="889"/>
      <c r="G18" s="889"/>
      <c r="H18" s="889"/>
      <c r="I18" s="889"/>
      <c r="J18" s="889">
        <v>1</v>
      </c>
      <c r="K18" s="889"/>
      <c r="L18" s="891"/>
      <c r="M18" s="892"/>
      <c r="N18" s="893"/>
      <c r="O18" s="439"/>
      <c r="P18" s="439"/>
      <c r="Q18" s="439"/>
      <c r="R18" s="439"/>
      <c r="S18" s="216"/>
      <c r="T18" s="216"/>
      <c r="U18" s="493"/>
    </row>
    <row r="19" spans="1:21" s="409" customFormat="1" ht="14.25">
      <c r="A19" s="708">
        <v>1</v>
      </c>
      <c r="B19" s="889"/>
      <c r="C19" s="889"/>
      <c r="D19" s="889"/>
      <c r="E19" s="889"/>
      <c r="F19" s="889"/>
      <c r="G19" s="889"/>
      <c r="H19" s="889"/>
      <c r="I19" s="889"/>
      <c r="J19" s="896" t="s">
        <v>154</v>
      </c>
      <c r="K19" s="679"/>
      <c r="L19" s="891" t="s">
        <v>154</v>
      </c>
      <c r="M19" s="897" t="s">
        <v>2381</v>
      </c>
      <c r="N19" s="893" t="s">
        <v>355</v>
      </c>
      <c r="O19" s="898">
        <v>337.53131999999999</v>
      </c>
      <c r="P19" s="898">
        <v>337.53131999999999</v>
      </c>
      <c r="Q19" s="898">
        <v>337.53131999999999</v>
      </c>
      <c r="R19" s="898">
        <v>365.4</v>
      </c>
      <c r="S19" s="899">
        <v>504.98280000000005</v>
      </c>
      <c r="T19" s="899">
        <v>378.73710000000005</v>
      </c>
      <c r="U19" s="895"/>
    </row>
    <row r="20" spans="1:21" s="409" customFormat="1">
      <c r="A20" s="852">
        <v>1</v>
      </c>
      <c r="B20" s="889"/>
      <c r="C20" s="889"/>
      <c r="D20" s="889"/>
      <c r="E20" s="889"/>
      <c r="F20" s="889"/>
      <c r="G20" s="889"/>
      <c r="H20" s="889"/>
      <c r="I20" s="889"/>
      <c r="J20" s="896"/>
      <c r="K20" s="889"/>
      <c r="L20" s="900" t="s">
        <v>397</v>
      </c>
      <c r="M20" s="901" t="s">
        <v>1080</v>
      </c>
      <c r="N20" s="893" t="s">
        <v>1081</v>
      </c>
      <c r="O20" s="902">
        <v>1.5</v>
      </c>
      <c r="P20" s="902">
        <v>1.5</v>
      </c>
      <c r="Q20" s="902">
        <v>1.5</v>
      </c>
      <c r="R20" s="902">
        <v>1.5</v>
      </c>
      <c r="S20" s="894">
        <v>2</v>
      </c>
      <c r="T20" s="894">
        <v>1.5</v>
      </c>
      <c r="U20" s="895"/>
    </row>
    <row r="21" spans="1:21" s="409" customFormat="1">
      <c r="A21" s="852">
        <v>1</v>
      </c>
      <c r="B21" s="889"/>
      <c r="C21" s="889"/>
      <c r="D21" s="889"/>
      <c r="E21" s="889"/>
      <c r="F21" s="889"/>
      <c r="G21" s="889"/>
      <c r="H21" s="889"/>
      <c r="I21" s="889"/>
      <c r="J21" s="896"/>
      <c r="K21" s="889"/>
      <c r="L21" s="900" t="s">
        <v>399</v>
      </c>
      <c r="M21" s="901" t="s">
        <v>1082</v>
      </c>
      <c r="N21" s="893" t="s">
        <v>1083</v>
      </c>
      <c r="O21" s="559">
        <v>18751.740000000002</v>
      </c>
      <c r="P21" s="559">
        <v>18751.740000000002</v>
      </c>
      <c r="Q21" s="559">
        <v>18751.740000000002</v>
      </c>
      <c r="R21" s="902">
        <v>20300</v>
      </c>
      <c r="S21" s="894">
        <v>21040.95</v>
      </c>
      <c r="T21" s="894">
        <v>21040.95</v>
      </c>
      <c r="U21" s="895"/>
    </row>
    <row r="22" spans="1:21" s="409" customFormat="1" ht="22.5">
      <c r="A22" s="890" t="s">
        <v>17</v>
      </c>
      <c r="B22" s="885" t="s">
        <v>1179</v>
      </c>
      <c r="C22" s="889"/>
      <c r="D22" s="889"/>
      <c r="E22" s="889"/>
      <c r="F22" s="889"/>
      <c r="G22" s="889"/>
      <c r="H22" s="889"/>
      <c r="I22" s="889"/>
      <c r="J22" s="889"/>
      <c r="K22" s="889"/>
      <c r="L22" s="891" t="s">
        <v>101</v>
      </c>
      <c r="M22" s="892" t="s">
        <v>1084</v>
      </c>
      <c r="N22" s="893" t="s">
        <v>355</v>
      </c>
      <c r="O22" s="894">
        <v>81.040000000000006</v>
      </c>
      <c r="P22" s="894">
        <v>101.93405999999999</v>
      </c>
      <c r="Q22" s="894">
        <v>101.93405999999999</v>
      </c>
      <c r="R22" s="894">
        <v>110.35079999999999</v>
      </c>
      <c r="S22" s="894">
        <v>152.50480560000003</v>
      </c>
      <c r="T22" s="894">
        <v>114.37860420000001</v>
      </c>
      <c r="U22" s="895"/>
    </row>
    <row r="23" spans="1:21" s="409" customFormat="1">
      <c r="A23" s="890" t="s">
        <v>17</v>
      </c>
      <c r="B23" s="885" t="s">
        <v>1180</v>
      </c>
      <c r="C23" s="889"/>
      <c r="D23" s="889"/>
      <c r="E23" s="889"/>
      <c r="F23" s="889"/>
      <c r="G23" s="889"/>
      <c r="H23" s="889"/>
      <c r="I23" s="889"/>
      <c r="J23" s="889"/>
      <c r="K23" s="889"/>
      <c r="L23" s="891" t="s">
        <v>102</v>
      </c>
      <c r="M23" s="892" t="s">
        <v>1085</v>
      </c>
      <c r="N23" s="893" t="s">
        <v>355</v>
      </c>
      <c r="O23" s="894"/>
      <c r="P23" s="894"/>
      <c r="Q23" s="894"/>
      <c r="R23" s="894"/>
      <c r="S23" s="876">
        <v>0</v>
      </c>
      <c r="T23" s="876">
        <v>0</v>
      </c>
      <c r="U23" s="895"/>
    </row>
    <row r="24" spans="1:21" s="409" customFormat="1">
      <c r="A24" s="890" t="s">
        <v>17</v>
      </c>
      <c r="B24" s="885"/>
      <c r="C24" s="889"/>
      <c r="D24" s="889"/>
      <c r="E24" s="889"/>
      <c r="F24" s="889"/>
      <c r="G24" s="889"/>
      <c r="H24" s="889"/>
      <c r="I24" s="889"/>
      <c r="J24" s="889">
        <v>3</v>
      </c>
      <c r="K24" s="889"/>
      <c r="L24" s="891"/>
      <c r="M24" s="892"/>
      <c r="N24" s="893"/>
      <c r="O24" s="439"/>
      <c r="P24" s="439"/>
      <c r="Q24" s="439"/>
      <c r="R24" s="439"/>
      <c r="S24" s="216"/>
      <c r="T24" s="216"/>
      <c r="U24" s="493"/>
    </row>
    <row r="25" spans="1:21" s="409" customFormat="1">
      <c r="A25" s="890" t="s">
        <v>17</v>
      </c>
      <c r="B25" s="885" t="s">
        <v>1181</v>
      </c>
      <c r="C25" s="889"/>
      <c r="D25" s="889"/>
      <c r="E25" s="889"/>
      <c r="F25" s="889"/>
      <c r="G25" s="889"/>
      <c r="H25" s="889"/>
      <c r="I25" s="889"/>
      <c r="J25" s="889"/>
      <c r="K25" s="889"/>
      <c r="L25" s="891" t="s">
        <v>103</v>
      </c>
      <c r="M25" s="892" t="s">
        <v>1086</v>
      </c>
      <c r="N25" s="893" t="s">
        <v>355</v>
      </c>
      <c r="O25" s="894">
        <v>0</v>
      </c>
      <c r="P25" s="894">
        <v>0</v>
      </c>
      <c r="Q25" s="894">
        <v>0</v>
      </c>
      <c r="R25" s="894">
        <v>0</v>
      </c>
      <c r="S25" s="894">
        <v>0</v>
      </c>
      <c r="T25" s="894">
        <v>0</v>
      </c>
      <c r="U25" s="895"/>
    </row>
    <row r="26" spans="1:21" s="409" customFormat="1" ht="22.5">
      <c r="A26" s="890" t="s">
        <v>17</v>
      </c>
      <c r="B26" s="885" t="s">
        <v>1182</v>
      </c>
      <c r="C26" s="889"/>
      <c r="D26" s="889"/>
      <c r="E26" s="889"/>
      <c r="F26" s="889"/>
      <c r="G26" s="889"/>
      <c r="H26" s="889"/>
      <c r="I26" s="889"/>
      <c r="J26" s="889"/>
      <c r="K26" s="889"/>
      <c r="L26" s="891" t="s">
        <v>119</v>
      </c>
      <c r="M26" s="892" t="s">
        <v>1087</v>
      </c>
      <c r="N26" s="893" t="s">
        <v>355</v>
      </c>
      <c r="O26" s="894"/>
      <c r="P26" s="894"/>
      <c r="Q26" s="894"/>
      <c r="R26" s="894"/>
      <c r="S26" s="876">
        <v>0</v>
      </c>
      <c r="T26" s="876">
        <v>0</v>
      </c>
      <c r="U26" s="895"/>
    </row>
    <row r="27" spans="1:21" s="409" customFormat="1">
      <c r="A27" s="890" t="s">
        <v>17</v>
      </c>
      <c r="B27" s="885"/>
      <c r="C27" s="889"/>
      <c r="D27" s="889"/>
      <c r="E27" s="889"/>
      <c r="F27" s="889"/>
      <c r="G27" s="889"/>
      <c r="H27" s="889"/>
      <c r="I27" s="889"/>
      <c r="J27" s="889">
        <v>5</v>
      </c>
      <c r="K27" s="889"/>
      <c r="L27" s="891"/>
      <c r="M27" s="892"/>
      <c r="N27" s="893"/>
      <c r="O27" s="439"/>
      <c r="P27" s="439"/>
      <c r="Q27" s="439"/>
      <c r="R27" s="439"/>
      <c r="S27" s="216"/>
      <c r="T27" s="216"/>
      <c r="U27" s="493"/>
    </row>
    <row r="28" spans="1:21" s="409" customFormat="1" ht="22.5">
      <c r="A28" s="890" t="s">
        <v>17</v>
      </c>
      <c r="B28" s="885" t="s">
        <v>1183</v>
      </c>
      <c r="C28" s="889"/>
      <c r="D28" s="889"/>
      <c r="E28" s="889"/>
      <c r="F28" s="889"/>
      <c r="G28" s="889"/>
      <c r="H28" s="889"/>
      <c r="I28" s="889"/>
      <c r="J28" s="889"/>
      <c r="K28" s="889"/>
      <c r="L28" s="891" t="s">
        <v>123</v>
      </c>
      <c r="M28" s="892" t="s">
        <v>1088</v>
      </c>
      <c r="N28" s="893" t="s">
        <v>355</v>
      </c>
      <c r="O28" s="894">
        <v>0</v>
      </c>
      <c r="P28" s="894">
        <v>0</v>
      </c>
      <c r="Q28" s="894">
        <v>0</v>
      </c>
      <c r="R28" s="894">
        <v>0</v>
      </c>
      <c r="S28" s="894">
        <v>0</v>
      </c>
      <c r="T28" s="894">
        <v>0</v>
      </c>
      <c r="U28" s="895"/>
    </row>
    <row r="29" spans="1:21" s="409" customFormat="1">
      <c r="A29" s="890" t="s">
        <v>17</v>
      </c>
      <c r="B29" s="885" t="s">
        <v>1223</v>
      </c>
      <c r="C29" s="889"/>
      <c r="D29" s="889"/>
      <c r="E29" s="889"/>
      <c r="F29" s="889"/>
      <c r="G29" s="889"/>
      <c r="H29" s="889"/>
      <c r="I29" s="889"/>
      <c r="J29" s="889"/>
      <c r="K29" s="889"/>
      <c r="L29" s="891" t="s">
        <v>124</v>
      </c>
      <c r="M29" s="892" t="s">
        <v>1225</v>
      </c>
      <c r="N29" s="893" t="s">
        <v>355</v>
      </c>
      <c r="O29" s="894"/>
      <c r="P29" s="894"/>
      <c r="Q29" s="894"/>
      <c r="R29" s="894"/>
      <c r="S29" s="876">
        <v>0</v>
      </c>
      <c r="T29" s="876">
        <v>0</v>
      </c>
      <c r="U29" s="895"/>
    </row>
    <row r="30" spans="1:21" s="409" customFormat="1">
      <c r="A30" s="890" t="s">
        <v>17</v>
      </c>
      <c r="B30" s="885"/>
      <c r="C30" s="889"/>
      <c r="D30" s="889"/>
      <c r="E30" s="889"/>
      <c r="F30" s="889"/>
      <c r="G30" s="889"/>
      <c r="H30" s="889"/>
      <c r="I30" s="889"/>
      <c r="J30" s="889">
        <v>7</v>
      </c>
      <c r="K30" s="889"/>
      <c r="L30" s="891"/>
      <c r="M30" s="892"/>
      <c r="N30" s="893"/>
      <c r="O30" s="439"/>
      <c r="P30" s="439"/>
      <c r="Q30" s="439"/>
      <c r="R30" s="439"/>
      <c r="S30" s="216"/>
      <c r="T30" s="216"/>
      <c r="U30" s="493"/>
    </row>
    <row r="31" spans="1:21" s="409" customFormat="1">
      <c r="A31" s="890" t="s">
        <v>17</v>
      </c>
      <c r="B31" s="885" t="s">
        <v>1224</v>
      </c>
      <c r="C31" s="889"/>
      <c r="D31" s="889"/>
      <c r="E31" s="889"/>
      <c r="F31" s="889"/>
      <c r="G31" s="889"/>
      <c r="H31" s="889"/>
      <c r="I31" s="889"/>
      <c r="J31" s="889"/>
      <c r="K31" s="889"/>
      <c r="L31" s="891" t="s">
        <v>125</v>
      </c>
      <c r="M31" s="892" t="s">
        <v>1226</v>
      </c>
      <c r="N31" s="893" t="s">
        <v>355</v>
      </c>
      <c r="O31" s="894">
        <v>0</v>
      </c>
      <c r="P31" s="894">
        <v>0</v>
      </c>
      <c r="Q31" s="894">
        <v>0</v>
      </c>
      <c r="R31" s="894">
        <v>0</v>
      </c>
      <c r="S31" s="894">
        <v>0</v>
      </c>
      <c r="T31" s="894">
        <v>0</v>
      </c>
      <c r="U31" s="895"/>
    </row>
    <row r="32" spans="1:21">
      <c r="A32" s="884"/>
      <c r="B32" s="885"/>
      <c r="C32" s="884"/>
      <c r="D32" s="884"/>
      <c r="E32" s="884"/>
      <c r="F32" s="884"/>
      <c r="G32" s="884"/>
      <c r="H32" s="884"/>
      <c r="I32" s="884"/>
      <c r="J32" s="884"/>
      <c r="K32" s="884"/>
      <c r="L32" s="884"/>
      <c r="M32" s="884"/>
      <c r="N32" s="884"/>
      <c r="O32" s="884"/>
      <c r="P32" s="884"/>
      <c r="Q32" s="884"/>
      <c r="R32" s="884"/>
      <c r="S32" s="884"/>
      <c r="T32" s="884"/>
      <c r="U32" s="884"/>
    </row>
    <row r="33" spans="1:21" s="88" customFormat="1" ht="15" customHeight="1">
      <c r="A33" s="716"/>
      <c r="B33" s="852"/>
      <c r="C33" s="716"/>
      <c r="D33" s="716"/>
      <c r="E33" s="716"/>
      <c r="F33" s="716"/>
      <c r="G33" s="716"/>
      <c r="H33" s="716"/>
      <c r="I33" s="716"/>
      <c r="J33" s="716"/>
      <c r="K33" s="716"/>
      <c r="L33" s="847" t="s">
        <v>1274</v>
      </c>
      <c r="M33" s="847"/>
      <c r="N33" s="847"/>
      <c r="O33" s="847"/>
      <c r="P33" s="847"/>
      <c r="Q33" s="847"/>
      <c r="R33" s="847"/>
      <c r="S33" s="848"/>
      <c r="T33" s="848"/>
      <c r="U33" s="848"/>
    </row>
    <row r="34" spans="1:21" s="88" customFormat="1" ht="199.5" customHeight="1">
      <c r="A34" s="716"/>
      <c r="B34" s="852"/>
      <c r="C34" s="716"/>
      <c r="D34" s="716"/>
      <c r="E34" s="716"/>
      <c r="F34" s="716"/>
      <c r="G34" s="716"/>
      <c r="H34" s="716"/>
      <c r="I34" s="716"/>
      <c r="J34" s="716"/>
      <c r="K34" s="679"/>
      <c r="L34" s="903" t="s">
        <v>2402</v>
      </c>
      <c r="M34" s="849"/>
      <c r="N34" s="849"/>
      <c r="O34" s="849"/>
      <c r="P34" s="849"/>
      <c r="Q34" s="849"/>
      <c r="R34" s="849"/>
      <c r="S34" s="850"/>
      <c r="T34" s="850"/>
      <c r="U34" s="850"/>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1" zoomScaleNormal="90" zoomScaleSheetLayoutView="100" workbookViewId="0">
      <selection activeCell="R47" sqref="R47"/>
    </sheetView>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904"/>
      <c r="B1" s="905"/>
      <c r="C1" s="904"/>
      <c r="D1" s="904"/>
      <c r="E1" s="904"/>
      <c r="F1" s="904"/>
      <c r="G1" s="904"/>
      <c r="H1" s="904"/>
      <c r="I1" s="904"/>
      <c r="J1" s="904"/>
      <c r="K1" s="904"/>
      <c r="L1" s="904"/>
      <c r="M1" s="904"/>
      <c r="N1" s="904"/>
      <c r="O1" s="904"/>
      <c r="P1" s="904"/>
      <c r="Q1" s="904"/>
      <c r="R1" s="904"/>
      <c r="S1" s="904"/>
      <c r="T1" s="904"/>
      <c r="U1" s="904"/>
    </row>
    <row r="2" spans="1:21" hidden="1">
      <c r="A2" s="904"/>
      <c r="B2" s="905"/>
      <c r="C2" s="904"/>
      <c r="D2" s="904"/>
      <c r="E2" s="904"/>
      <c r="F2" s="904"/>
      <c r="G2" s="904"/>
      <c r="H2" s="904"/>
      <c r="I2" s="904"/>
      <c r="J2" s="904"/>
      <c r="K2" s="904"/>
      <c r="L2" s="904"/>
      <c r="M2" s="904"/>
      <c r="N2" s="904"/>
      <c r="O2" s="904"/>
      <c r="P2" s="904"/>
      <c r="Q2" s="904"/>
      <c r="R2" s="904"/>
      <c r="S2" s="904"/>
      <c r="T2" s="904"/>
      <c r="U2" s="904"/>
    </row>
    <row r="3" spans="1:21" hidden="1">
      <c r="A3" s="904"/>
      <c r="B3" s="905"/>
      <c r="C3" s="904"/>
      <c r="D3" s="904"/>
      <c r="E3" s="904"/>
      <c r="F3" s="904"/>
      <c r="G3" s="904"/>
      <c r="H3" s="904"/>
      <c r="I3" s="904"/>
      <c r="J3" s="904"/>
      <c r="K3" s="904"/>
      <c r="L3" s="904"/>
      <c r="M3" s="904"/>
      <c r="N3" s="904"/>
      <c r="O3" s="904"/>
      <c r="P3" s="904"/>
      <c r="Q3" s="904"/>
      <c r="R3" s="904"/>
      <c r="S3" s="904"/>
      <c r="T3" s="904"/>
      <c r="U3" s="904"/>
    </row>
    <row r="4" spans="1:21" hidden="1">
      <c r="A4" s="904"/>
      <c r="B4" s="905"/>
      <c r="C4" s="904"/>
      <c r="D4" s="904"/>
      <c r="E4" s="904"/>
      <c r="F4" s="904"/>
      <c r="G4" s="904"/>
      <c r="H4" s="904"/>
      <c r="I4" s="904"/>
      <c r="J4" s="904"/>
      <c r="K4" s="904"/>
      <c r="L4" s="904"/>
      <c r="M4" s="904"/>
      <c r="N4" s="904"/>
      <c r="O4" s="904"/>
      <c r="P4" s="904"/>
      <c r="Q4" s="904"/>
      <c r="R4" s="904"/>
      <c r="S4" s="904"/>
      <c r="T4" s="904"/>
      <c r="U4" s="904"/>
    </row>
    <row r="5" spans="1:21" hidden="1">
      <c r="A5" s="904"/>
      <c r="B5" s="905"/>
      <c r="C5" s="904"/>
      <c r="D5" s="904"/>
      <c r="E5" s="904"/>
      <c r="F5" s="904"/>
      <c r="G5" s="904"/>
      <c r="H5" s="904"/>
      <c r="I5" s="904"/>
      <c r="J5" s="904"/>
      <c r="K5" s="904"/>
      <c r="L5" s="904"/>
      <c r="M5" s="904"/>
      <c r="N5" s="904"/>
      <c r="O5" s="904"/>
      <c r="P5" s="904"/>
      <c r="Q5" s="904"/>
      <c r="R5" s="904"/>
      <c r="S5" s="904"/>
      <c r="T5" s="904"/>
      <c r="U5" s="904"/>
    </row>
    <row r="6" spans="1:21" hidden="1">
      <c r="A6" s="904"/>
      <c r="B6" s="905"/>
      <c r="C6" s="904"/>
      <c r="D6" s="904"/>
      <c r="E6" s="904"/>
      <c r="F6" s="904"/>
      <c r="G6" s="904"/>
      <c r="H6" s="904"/>
      <c r="I6" s="904"/>
      <c r="J6" s="904"/>
      <c r="K6" s="904"/>
      <c r="L6" s="904"/>
      <c r="M6" s="904"/>
      <c r="N6" s="904"/>
      <c r="O6" s="904"/>
      <c r="P6" s="904"/>
      <c r="Q6" s="904"/>
      <c r="R6" s="904"/>
      <c r="S6" s="904"/>
      <c r="T6" s="904"/>
      <c r="U6" s="904"/>
    </row>
    <row r="7" spans="1:21" hidden="1">
      <c r="A7" s="904"/>
      <c r="B7" s="905"/>
      <c r="C7" s="904"/>
      <c r="D7" s="904"/>
      <c r="E7" s="904"/>
      <c r="F7" s="904"/>
      <c r="G7" s="904"/>
      <c r="H7" s="904"/>
      <c r="I7" s="904"/>
      <c r="J7" s="904"/>
      <c r="K7" s="904"/>
      <c r="L7" s="904"/>
      <c r="M7" s="904"/>
      <c r="N7" s="904"/>
      <c r="O7" s="716" t="b">
        <v>1</v>
      </c>
      <c r="P7" s="716" t="b">
        <v>1</v>
      </c>
      <c r="Q7" s="716" t="b">
        <v>1</v>
      </c>
      <c r="R7" s="716" t="b">
        <v>1</v>
      </c>
      <c r="S7" s="751"/>
      <c r="T7" s="751"/>
      <c r="U7" s="904"/>
    </row>
    <row r="8" spans="1:21" hidden="1">
      <c r="A8" s="904"/>
      <c r="B8" s="905"/>
      <c r="C8" s="904"/>
      <c r="D8" s="904"/>
      <c r="E8" s="904"/>
      <c r="F8" s="904"/>
      <c r="G8" s="904"/>
      <c r="H8" s="904"/>
      <c r="I8" s="904"/>
      <c r="J8" s="904"/>
      <c r="K8" s="904"/>
      <c r="L8" s="904"/>
      <c r="M8" s="904"/>
      <c r="N8" s="904"/>
      <c r="O8" s="904"/>
      <c r="P8" s="904"/>
      <c r="Q8" s="904"/>
      <c r="R8" s="904"/>
      <c r="S8" s="904"/>
      <c r="T8" s="904"/>
      <c r="U8" s="904"/>
    </row>
    <row r="9" spans="1:21" hidden="1">
      <c r="A9" s="904"/>
      <c r="B9" s="905"/>
      <c r="C9" s="904"/>
      <c r="D9" s="904"/>
      <c r="E9" s="904"/>
      <c r="F9" s="904"/>
      <c r="G9" s="904"/>
      <c r="H9" s="904"/>
      <c r="I9" s="904"/>
      <c r="J9" s="904"/>
      <c r="K9" s="904"/>
      <c r="L9" s="904"/>
      <c r="M9" s="904"/>
      <c r="N9" s="904"/>
      <c r="O9" s="904"/>
      <c r="P9" s="904"/>
      <c r="Q9" s="904"/>
      <c r="R9" s="904"/>
      <c r="S9" s="904"/>
      <c r="T9" s="904"/>
      <c r="U9" s="904"/>
    </row>
    <row r="10" spans="1:21" hidden="1">
      <c r="A10" s="904"/>
      <c r="B10" s="905"/>
      <c r="C10" s="904"/>
      <c r="D10" s="904"/>
      <c r="E10" s="904"/>
      <c r="F10" s="904"/>
      <c r="G10" s="904"/>
      <c r="H10" s="904"/>
      <c r="I10" s="904"/>
      <c r="J10" s="904"/>
      <c r="K10" s="904"/>
      <c r="L10" s="904"/>
      <c r="M10" s="904"/>
      <c r="N10" s="904"/>
      <c r="O10" s="904"/>
      <c r="P10" s="904"/>
      <c r="Q10" s="904"/>
      <c r="R10" s="904"/>
      <c r="S10" s="904"/>
      <c r="T10" s="904"/>
      <c r="U10" s="904"/>
    </row>
    <row r="11" spans="1:21" ht="15" hidden="1" customHeight="1">
      <c r="A11" s="904"/>
      <c r="B11" s="905"/>
      <c r="C11" s="904"/>
      <c r="D11" s="904"/>
      <c r="E11" s="904"/>
      <c r="F11" s="904"/>
      <c r="G11" s="904"/>
      <c r="H11" s="904"/>
      <c r="I11" s="904"/>
      <c r="J11" s="904"/>
      <c r="K11" s="904"/>
      <c r="L11" s="904"/>
      <c r="M11" s="697"/>
      <c r="N11" s="904"/>
      <c r="O11" s="904"/>
      <c r="P11" s="904"/>
      <c r="Q11" s="904"/>
      <c r="R11" s="904"/>
      <c r="S11" s="904"/>
      <c r="T11" s="904"/>
      <c r="U11" s="904"/>
    </row>
    <row r="12" spans="1:21" s="282" customFormat="1" ht="20.25" customHeight="1">
      <c r="A12" s="886"/>
      <c r="B12" s="887"/>
      <c r="C12" s="886"/>
      <c r="D12" s="886"/>
      <c r="E12" s="886"/>
      <c r="F12" s="886"/>
      <c r="G12" s="886"/>
      <c r="H12" s="886"/>
      <c r="I12" s="886"/>
      <c r="J12" s="886"/>
      <c r="K12" s="886"/>
      <c r="L12" s="441" t="s">
        <v>1089</v>
      </c>
      <c r="M12" s="440"/>
      <c r="N12" s="440"/>
      <c r="O12" s="440"/>
      <c r="P12" s="440"/>
      <c r="Q12" s="440"/>
      <c r="R12" s="440"/>
      <c r="S12" s="440"/>
      <c r="T12" s="440"/>
      <c r="U12" s="440"/>
    </row>
    <row r="13" spans="1:21" s="282" customFormat="1">
      <c r="A13" s="886"/>
      <c r="B13" s="887"/>
      <c r="C13" s="886"/>
      <c r="D13" s="886"/>
      <c r="E13" s="886"/>
      <c r="F13" s="886"/>
      <c r="G13" s="886"/>
      <c r="H13" s="886"/>
      <c r="I13" s="886"/>
      <c r="J13" s="886"/>
      <c r="K13" s="886"/>
      <c r="L13" s="442"/>
      <c r="M13" s="443"/>
      <c r="N13" s="443"/>
      <c r="O13" s="443"/>
      <c r="P13" s="443"/>
      <c r="Q13" s="443"/>
      <c r="R13" s="443"/>
      <c r="S13" s="443"/>
      <c r="T13" s="443"/>
      <c r="U13" s="443"/>
    </row>
    <row r="14" spans="1:21" s="414" customFormat="1" ht="31.5" customHeight="1">
      <c r="A14" s="906"/>
      <c r="B14" s="905"/>
      <c r="C14" s="906"/>
      <c r="D14" s="906"/>
      <c r="E14" s="906"/>
      <c r="F14" s="906"/>
      <c r="G14" s="906"/>
      <c r="H14" s="906"/>
      <c r="I14" s="906"/>
      <c r="J14" s="906"/>
      <c r="K14" s="906"/>
      <c r="L14" s="869" t="s">
        <v>359</v>
      </c>
      <c r="M14" s="870" t="s">
        <v>216</v>
      </c>
      <c r="N14" s="869" t="s">
        <v>141</v>
      </c>
      <c r="O14" s="804" t="s">
        <v>2424</v>
      </c>
      <c r="P14" s="804" t="s">
        <v>2424</v>
      </c>
      <c r="Q14" s="804" t="s">
        <v>2424</v>
      </c>
      <c r="R14" s="805" t="s">
        <v>2425</v>
      </c>
      <c r="S14" s="806" t="s">
        <v>2426</v>
      </c>
      <c r="T14" s="806" t="s">
        <v>2426</v>
      </c>
      <c r="U14" s="802" t="s">
        <v>308</v>
      </c>
    </row>
    <row r="15" spans="1:21" s="414" customFormat="1" ht="54" customHeight="1">
      <c r="A15" s="906"/>
      <c r="B15" s="905"/>
      <c r="C15" s="906"/>
      <c r="D15" s="906"/>
      <c r="E15" s="906"/>
      <c r="F15" s="906"/>
      <c r="G15" s="906"/>
      <c r="H15" s="906"/>
      <c r="I15" s="906"/>
      <c r="J15" s="906"/>
      <c r="K15" s="906"/>
      <c r="L15" s="871"/>
      <c r="M15" s="871"/>
      <c r="N15" s="871"/>
      <c r="O15" s="809" t="s">
        <v>271</v>
      </c>
      <c r="P15" s="809" t="s">
        <v>309</v>
      </c>
      <c r="Q15" s="809" t="s">
        <v>289</v>
      </c>
      <c r="R15" s="809" t="s">
        <v>271</v>
      </c>
      <c r="S15" s="806" t="s">
        <v>272</v>
      </c>
      <c r="T15" s="806" t="s">
        <v>271</v>
      </c>
      <c r="U15" s="871"/>
    </row>
    <row r="16" spans="1:21" s="415" customFormat="1">
      <c r="A16" s="818" t="s">
        <v>17</v>
      </c>
      <c r="B16" s="907"/>
      <c r="C16" s="907"/>
      <c r="D16" s="907"/>
      <c r="E16" s="907"/>
      <c r="F16" s="907"/>
      <c r="G16" s="907"/>
      <c r="H16" s="907"/>
      <c r="I16" s="907"/>
      <c r="J16" s="907"/>
      <c r="K16" s="907"/>
      <c r="L16" s="872" t="s">
        <v>2422</v>
      </c>
      <c r="M16" s="706"/>
      <c r="N16" s="706"/>
      <c r="O16" s="873">
        <v>23</v>
      </c>
      <c r="P16" s="873">
        <v>23</v>
      </c>
      <c r="Q16" s="873">
        <v>23</v>
      </c>
      <c r="R16" s="873">
        <v>0</v>
      </c>
      <c r="S16" s="873">
        <v>24.55</v>
      </c>
      <c r="T16" s="873">
        <v>9.14</v>
      </c>
      <c r="U16" s="851"/>
    </row>
    <row r="17" spans="1:21" s="415" customFormat="1" ht="22.5">
      <c r="A17" s="890" t="s">
        <v>17</v>
      </c>
      <c r="B17" s="907"/>
      <c r="C17" s="907"/>
      <c r="D17" s="907"/>
      <c r="E17" s="907"/>
      <c r="F17" s="907"/>
      <c r="G17" s="907"/>
      <c r="H17" s="907"/>
      <c r="I17" s="907"/>
      <c r="J17" s="907"/>
      <c r="K17" s="907"/>
      <c r="L17" s="908">
        <v>1</v>
      </c>
      <c r="M17" s="892" t="s">
        <v>1087</v>
      </c>
      <c r="N17" s="893" t="s">
        <v>355</v>
      </c>
      <c r="O17" s="909">
        <v>0</v>
      </c>
      <c r="P17" s="909">
        <v>0</v>
      </c>
      <c r="Q17" s="909">
        <v>0</v>
      </c>
      <c r="R17" s="909">
        <v>0</v>
      </c>
      <c r="S17" s="909">
        <v>0</v>
      </c>
      <c r="T17" s="909">
        <v>0</v>
      </c>
      <c r="U17" s="910"/>
    </row>
    <row r="18" spans="1:21" s="415" customFormat="1" ht="22.5">
      <c r="A18" s="890" t="s">
        <v>17</v>
      </c>
      <c r="B18" s="907"/>
      <c r="C18" s="907"/>
      <c r="D18" s="907"/>
      <c r="E18" s="907"/>
      <c r="F18" s="907"/>
      <c r="G18" s="907"/>
      <c r="H18" s="907"/>
      <c r="I18" s="907"/>
      <c r="J18" s="907"/>
      <c r="K18" s="907"/>
      <c r="L18" s="908" t="s">
        <v>101</v>
      </c>
      <c r="M18" s="892" t="s">
        <v>1088</v>
      </c>
      <c r="N18" s="893" t="s">
        <v>355</v>
      </c>
      <c r="O18" s="909">
        <v>0</v>
      </c>
      <c r="P18" s="909">
        <v>0</v>
      </c>
      <c r="Q18" s="909">
        <v>0</v>
      </c>
      <c r="R18" s="909">
        <v>0</v>
      </c>
      <c r="S18" s="909">
        <v>0</v>
      </c>
      <c r="T18" s="909">
        <v>0</v>
      </c>
      <c r="U18" s="910"/>
    </row>
    <row r="19" spans="1:21" s="415" customFormat="1" ht="33.75">
      <c r="A19" s="890" t="s">
        <v>17</v>
      </c>
      <c r="B19" s="905" t="s">
        <v>1184</v>
      </c>
      <c r="C19" s="907"/>
      <c r="D19" s="907"/>
      <c r="E19" s="907"/>
      <c r="F19" s="907"/>
      <c r="G19" s="907"/>
      <c r="H19" s="907"/>
      <c r="I19" s="907"/>
      <c r="J19" s="907"/>
      <c r="K19" s="907"/>
      <c r="L19" s="908" t="s">
        <v>102</v>
      </c>
      <c r="M19" s="892" t="s">
        <v>1090</v>
      </c>
      <c r="N19" s="893" t="s">
        <v>355</v>
      </c>
      <c r="O19" s="899">
        <v>23</v>
      </c>
      <c r="P19" s="899">
        <v>23</v>
      </c>
      <c r="Q19" s="899">
        <v>23</v>
      </c>
      <c r="R19" s="899">
        <v>0</v>
      </c>
      <c r="S19" s="899">
        <v>24.55</v>
      </c>
      <c r="T19" s="899">
        <v>9.14</v>
      </c>
      <c r="U19" s="910"/>
    </row>
    <row r="20" spans="1:21" s="415" customFormat="1">
      <c r="A20" s="890" t="s">
        <v>17</v>
      </c>
      <c r="B20" s="905"/>
      <c r="C20" s="907"/>
      <c r="D20" s="907"/>
      <c r="E20" s="907"/>
      <c r="F20" s="907"/>
      <c r="G20" s="907"/>
      <c r="H20" s="907"/>
      <c r="I20" s="907"/>
      <c r="J20" s="907"/>
      <c r="K20" s="907"/>
      <c r="L20" s="908" t="s">
        <v>158</v>
      </c>
      <c r="M20" s="911" t="s">
        <v>468</v>
      </c>
      <c r="N20" s="893" t="s">
        <v>355</v>
      </c>
      <c r="O20" s="912"/>
      <c r="P20" s="912"/>
      <c r="Q20" s="912"/>
      <c r="R20" s="912"/>
      <c r="S20" s="912"/>
      <c r="T20" s="912"/>
      <c r="U20" s="910"/>
    </row>
    <row r="21" spans="1:21" s="415" customFormat="1">
      <c r="A21" s="890" t="s">
        <v>17</v>
      </c>
      <c r="B21" s="905"/>
      <c r="C21" s="907"/>
      <c r="D21" s="907"/>
      <c r="E21" s="907"/>
      <c r="F21" s="907"/>
      <c r="G21" s="907"/>
      <c r="H21" s="907"/>
      <c r="I21" s="907"/>
      <c r="J21" s="907"/>
      <c r="K21" s="907"/>
      <c r="L21" s="908" t="s">
        <v>159</v>
      </c>
      <c r="M21" s="911" t="s">
        <v>469</v>
      </c>
      <c r="N21" s="893" t="s">
        <v>355</v>
      </c>
      <c r="O21" s="912">
        <v>23</v>
      </c>
      <c r="P21" s="912">
        <v>23</v>
      </c>
      <c r="Q21" s="912">
        <v>23</v>
      </c>
      <c r="R21" s="912">
        <v>0</v>
      </c>
      <c r="S21" s="912">
        <v>24.55</v>
      </c>
      <c r="T21" s="912">
        <v>9.14</v>
      </c>
      <c r="U21" s="910"/>
    </row>
    <row r="22" spans="1:21" s="415" customFormat="1">
      <c r="A22" s="890" t="s">
        <v>17</v>
      </c>
      <c r="B22" s="905"/>
      <c r="C22" s="907"/>
      <c r="D22" s="907"/>
      <c r="E22" s="907"/>
      <c r="F22" s="907"/>
      <c r="G22" s="907"/>
      <c r="H22" s="907"/>
      <c r="I22" s="907"/>
      <c r="J22" s="907"/>
      <c r="K22" s="907"/>
      <c r="L22" s="908" t="s">
        <v>372</v>
      </c>
      <c r="M22" s="911" t="s">
        <v>470</v>
      </c>
      <c r="N22" s="893" t="s">
        <v>355</v>
      </c>
      <c r="O22" s="912"/>
      <c r="P22" s="912"/>
      <c r="Q22" s="912"/>
      <c r="R22" s="912"/>
      <c r="S22" s="912"/>
      <c r="T22" s="912"/>
      <c r="U22" s="910"/>
    </row>
    <row r="23" spans="1:21" s="415" customFormat="1">
      <c r="A23" s="890" t="s">
        <v>17</v>
      </c>
      <c r="B23" s="905"/>
      <c r="C23" s="907"/>
      <c r="D23" s="907"/>
      <c r="E23" s="907"/>
      <c r="F23" s="907"/>
      <c r="G23" s="907"/>
      <c r="H23" s="907"/>
      <c r="I23" s="907"/>
      <c r="J23" s="907"/>
      <c r="K23" s="907"/>
      <c r="L23" s="908" t="s">
        <v>373</v>
      </c>
      <c r="M23" s="911" t="s">
        <v>471</v>
      </c>
      <c r="N23" s="893" t="s">
        <v>355</v>
      </c>
      <c r="O23" s="912"/>
      <c r="P23" s="912"/>
      <c r="Q23" s="912"/>
      <c r="R23" s="912"/>
      <c r="S23" s="912"/>
      <c r="T23" s="912"/>
      <c r="U23" s="910"/>
    </row>
    <row r="24" spans="1:21" s="415" customFormat="1">
      <c r="A24" s="890" t="s">
        <v>17</v>
      </c>
      <c r="B24" s="905"/>
      <c r="C24" s="907"/>
      <c r="D24" s="907"/>
      <c r="E24" s="907"/>
      <c r="F24" s="907"/>
      <c r="G24" s="907"/>
      <c r="H24" s="907"/>
      <c r="I24" s="907"/>
      <c r="J24" s="907"/>
      <c r="K24" s="907"/>
      <c r="L24" s="908" t="s">
        <v>374</v>
      </c>
      <c r="M24" s="911" t="s">
        <v>472</v>
      </c>
      <c r="N24" s="893" t="s">
        <v>355</v>
      </c>
      <c r="O24" s="912"/>
      <c r="P24" s="912"/>
      <c r="Q24" s="912"/>
      <c r="R24" s="912"/>
      <c r="S24" s="912"/>
      <c r="T24" s="912"/>
      <c r="U24" s="910"/>
    </row>
    <row r="25" spans="1:21" s="415" customFormat="1">
      <c r="A25" s="890" t="s">
        <v>17</v>
      </c>
      <c r="B25" s="905"/>
      <c r="C25" s="907"/>
      <c r="D25" s="907"/>
      <c r="E25" s="907"/>
      <c r="F25" s="907"/>
      <c r="G25" s="907"/>
      <c r="H25" s="907"/>
      <c r="I25" s="907"/>
      <c r="J25" s="907"/>
      <c r="K25" s="907"/>
      <c r="L25" s="908" t="s">
        <v>1091</v>
      </c>
      <c r="M25" s="911" t="s">
        <v>473</v>
      </c>
      <c r="N25" s="893" t="s">
        <v>355</v>
      </c>
      <c r="O25" s="912"/>
      <c r="P25" s="912"/>
      <c r="Q25" s="912"/>
      <c r="R25" s="912"/>
      <c r="S25" s="912"/>
      <c r="T25" s="912"/>
      <c r="U25" s="910"/>
    </row>
    <row r="26" spans="1:21" s="415" customFormat="1">
      <c r="A26" s="890" t="s">
        <v>17</v>
      </c>
      <c r="B26" s="905" t="s">
        <v>1305</v>
      </c>
      <c r="C26" s="907"/>
      <c r="D26" s="907"/>
      <c r="E26" s="907"/>
      <c r="F26" s="907"/>
      <c r="G26" s="907"/>
      <c r="H26" s="907"/>
      <c r="I26" s="907"/>
      <c r="J26" s="907"/>
      <c r="K26" s="907"/>
      <c r="L26" s="908" t="s">
        <v>1092</v>
      </c>
      <c r="M26" s="911" t="s">
        <v>1306</v>
      </c>
      <c r="N26" s="893" t="s">
        <v>355</v>
      </c>
      <c r="O26" s="912"/>
      <c r="P26" s="912"/>
      <c r="Q26" s="912"/>
      <c r="R26" s="912"/>
      <c r="S26" s="912"/>
      <c r="T26" s="912"/>
      <c r="U26" s="910"/>
    </row>
    <row r="27" spans="1:21" s="415" customFormat="1" ht="45">
      <c r="A27" s="890" t="s">
        <v>17</v>
      </c>
      <c r="B27" s="905" t="s">
        <v>1185</v>
      </c>
      <c r="C27" s="907"/>
      <c r="D27" s="907"/>
      <c r="E27" s="907"/>
      <c r="F27" s="907"/>
      <c r="G27" s="907"/>
      <c r="H27" s="907"/>
      <c r="I27" s="907"/>
      <c r="J27" s="907"/>
      <c r="K27" s="907"/>
      <c r="L27" s="908" t="s">
        <v>103</v>
      </c>
      <c r="M27" s="892" t="s">
        <v>1093</v>
      </c>
      <c r="N27" s="893" t="s">
        <v>355</v>
      </c>
      <c r="O27" s="912"/>
      <c r="P27" s="912"/>
      <c r="Q27" s="912"/>
      <c r="R27" s="912"/>
      <c r="S27" s="912"/>
      <c r="T27" s="912"/>
      <c r="U27" s="910"/>
    </row>
    <row r="28" spans="1:21" s="415" customFormat="1">
      <c r="A28" s="890" t="s">
        <v>17</v>
      </c>
      <c r="B28" s="905" t="s">
        <v>1186</v>
      </c>
      <c r="C28" s="907"/>
      <c r="D28" s="907"/>
      <c r="E28" s="907"/>
      <c r="F28" s="907"/>
      <c r="G28" s="907"/>
      <c r="H28" s="907"/>
      <c r="I28" s="907"/>
      <c r="J28" s="907"/>
      <c r="K28" s="907"/>
      <c r="L28" s="908" t="s">
        <v>119</v>
      </c>
      <c r="M28" s="892" t="s">
        <v>1094</v>
      </c>
      <c r="N28" s="893" t="s">
        <v>355</v>
      </c>
      <c r="O28" s="912"/>
      <c r="P28" s="912"/>
      <c r="Q28" s="912"/>
      <c r="R28" s="912"/>
      <c r="S28" s="912"/>
      <c r="T28" s="912"/>
      <c r="U28" s="910"/>
    </row>
    <row r="29" spans="1:21" s="415" customFormat="1">
      <c r="A29" s="890" t="s">
        <v>17</v>
      </c>
      <c r="B29" s="905" t="s">
        <v>1187</v>
      </c>
      <c r="C29" s="907"/>
      <c r="D29" s="907"/>
      <c r="E29" s="907"/>
      <c r="F29" s="907"/>
      <c r="G29" s="907"/>
      <c r="H29" s="907"/>
      <c r="I29" s="907"/>
      <c r="J29" s="907"/>
      <c r="K29" s="907"/>
      <c r="L29" s="908" t="s">
        <v>123</v>
      </c>
      <c r="M29" s="892" t="s">
        <v>1095</v>
      </c>
      <c r="N29" s="893" t="s">
        <v>355</v>
      </c>
      <c r="O29" s="912"/>
      <c r="P29" s="912"/>
      <c r="Q29" s="912"/>
      <c r="R29" s="912"/>
      <c r="S29" s="912"/>
      <c r="T29" s="912"/>
      <c r="U29" s="910"/>
    </row>
    <row r="30" spans="1:21" s="415" customFormat="1">
      <c r="A30" s="890" t="s">
        <v>17</v>
      </c>
      <c r="B30" s="905" t="s">
        <v>1188</v>
      </c>
      <c r="C30" s="907"/>
      <c r="D30" s="907"/>
      <c r="E30" s="907"/>
      <c r="F30" s="907"/>
      <c r="G30" s="907"/>
      <c r="H30" s="907"/>
      <c r="I30" s="907"/>
      <c r="J30" s="907"/>
      <c r="K30" s="907"/>
      <c r="L30" s="908" t="s">
        <v>124</v>
      </c>
      <c r="M30" s="892" t="s">
        <v>1096</v>
      </c>
      <c r="N30" s="893" t="s">
        <v>355</v>
      </c>
      <c r="O30" s="912"/>
      <c r="P30" s="912"/>
      <c r="Q30" s="912"/>
      <c r="R30" s="912"/>
      <c r="S30" s="912"/>
      <c r="T30" s="912"/>
      <c r="U30" s="910"/>
    </row>
    <row r="31" spans="1:21" s="415" customFormat="1">
      <c r="A31" s="890" t="s">
        <v>17</v>
      </c>
      <c r="B31" s="905" t="s">
        <v>1189</v>
      </c>
      <c r="C31" s="907"/>
      <c r="D31" s="907"/>
      <c r="E31" s="907"/>
      <c r="F31" s="907"/>
      <c r="G31" s="907"/>
      <c r="H31" s="907"/>
      <c r="I31" s="907"/>
      <c r="J31" s="907"/>
      <c r="K31" s="907"/>
      <c r="L31" s="908" t="s">
        <v>125</v>
      </c>
      <c r="M31" s="892" t="s">
        <v>1097</v>
      </c>
      <c r="N31" s="893" t="s">
        <v>355</v>
      </c>
      <c r="O31" s="899">
        <v>0</v>
      </c>
      <c r="P31" s="899">
        <v>0</v>
      </c>
      <c r="Q31" s="899">
        <v>0</v>
      </c>
      <c r="R31" s="899">
        <v>0</v>
      </c>
      <c r="S31" s="899">
        <v>0</v>
      </c>
      <c r="T31" s="899">
        <v>0</v>
      </c>
      <c r="U31" s="910"/>
    </row>
    <row r="32" spans="1:21" s="415" customFormat="1">
      <c r="A32" s="890" t="s">
        <v>17</v>
      </c>
      <c r="B32" s="905" t="s">
        <v>1190</v>
      </c>
      <c r="C32" s="907"/>
      <c r="D32" s="907"/>
      <c r="E32" s="907"/>
      <c r="F32" s="907"/>
      <c r="G32" s="907"/>
      <c r="H32" s="907"/>
      <c r="I32" s="907"/>
      <c r="J32" s="907"/>
      <c r="K32" s="907"/>
      <c r="L32" s="908" t="s">
        <v>146</v>
      </c>
      <c r="M32" s="911" t="s">
        <v>1098</v>
      </c>
      <c r="N32" s="893" t="s">
        <v>355</v>
      </c>
      <c r="O32" s="912"/>
      <c r="P32" s="912"/>
      <c r="Q32" s="912"/>
      <c r="R32" s="912"/>
      <c r="S32" s="912"/>
      <c r="T32" s="912"/>
      <c r="U32" s="910"/>
    </row>
    <row r="33" spans="1:21" s="415" customFormat="1" ht="45">
      <c r="A33" s="890" t="s">
        <v>17</v>
      </c>
      <c r="B33" s="905" t="s">
        <v>1191</v>
      </c>
      <c r="C33" s="907"/>
      <c r="D33" s="907"/>
      <c r="E33" s="907"/>
      <c r="F33" s="907"/>
      <c r="G33" s="907"/>
      <c r="H33" s="907"/>
      <c r="I33" s="907"/>
      <c r="J33" s="907"/>
      <c r="K33" s="907"/>
      <c r="L33" s="908" t="s">
        <v>187</v>
      </c>
      <c r="M33" s="911" t="s">
        <v>1099</v>
      </c>
      <c r="N33" s="893" t="s">
        <v>355</v>
      </c>
      <c r="O33" s="912"/>
      <c r="P33" s="912"/>
      <c r="Q33" s="912"/>
      <c r="R33" s="912"/>
      <c r="S33" s="912"/>
      <c r="T33" s="912"/>
      <c r="U33" s="910"/>
    </row>
    <row r="34" spans="1:21" s="415" customFormat="1">
      <c r="A34" s="890" t="s">
        <v>17</v>
      </c>
      <c r="B34" s="905" t="s">
        <v>1307</v>
      </c>
      <c r="C34" s="907"/>
      <c r="D34" s="907"/>
      <c r="E34" s="907"/>
      <c r="F34" s="907"/>
      <c r="G34" s="907"/>
      <c r="H34" s="907"/>
      <c r="I34" s="907"/>
      <c r="J34" s="907"/>
      <c r="K34" s="907"/>
      <c r="L34" s="908" t="s">
        <v>393</v>
      </c>
      <c r="M34" s="911" t="s">
        <v>1308</v>
      </c>
      <c r="N34" s="893" t="s">
        <v>355</v>
      </c>
      <c r="O34" s="912"/>
      <c r="P34" s="912"/>
      <c r="Q34" s="912"/>
      <c r="R34" s="912"/>
      <c r="S34" s="912"/>
      <c r="T34" s="912"/>
      <c r="U34" s="910"/>
    </row>
    <row r="35" spans="1:21">
      <c r="A35" s="904"/>
      <c r="B35" s="905"/>
      <c r="C35" s="904"/>
      <c r="D35" s="904"/>
      <c r="E35" s="904"/>
      <c r="F35" s="904"/>
      <c r="G35" s="904"/>
      <c r="H35" s="904"/>
      <c r="I35" s="904"/>
      <c r="J35" s="904"/>
      <c r="K35" s="904"/>
      <c r="L35" s="904"/>
      <c r="M35" s="904"/>
      <c r="N35" s="904"/>
      <c r="O35" s="904"/>
      <c r="P35" s="904"/>
      <c r="Q35" s="904"/>
      <c r="R35" s="904"/>
      <c r="S35" s="904"/>
      <c r="T35" s="904"/>
      <c r="U35" s="904"/>
    </row>
    <row r="36" spans="1:21" s="88" customFormat="1" ht="15" customHeight="1">
      <c r="A36" s="716"/>
      <c r="B36" s="852"/>
      <c r="C36" s="716"/>
      <c r="D36" s="716"/>
      <c r="E36" s="716"/>
      <c r="F36" s="716"/>
      <c r="G36" s="716"/>
      <c r="H36" s="716"/>
      <c r="I36" s="716"/>
      <c r="J36" s="716"/>
      <c r="K36" s="716"/>
      <c r="L36" s="847" t="s">
        <v>1274</v>
      </c>
      <c r="M36" s="847"/>
      <c r="N36" s="847"/>
      <c r="O36" s="847"/>
      <c r="P36" s="847"/>
      <c r="Q36" s="847"/>
      <c r="R36" s="847"/>
      <c r="S36" s="848"/>
      <c r="T36" s="848"/>
      <c r="U36" s="848"/>
    </row>
    <row r="37" spans="1:21" s="88" customFormat="1" ht="15" customHeight="1">
      <c r="A37" s="716"/>
      <c r="B37" s="852"/>
      <c r="C37" s="716"/>
      <c r="D37" s="716"/>
      <c r="E37" s="716"/>
      <c r="F37" s="716"/>
      <c r="G37" s="716"/>
      <c r="H37" s="716"/>
      <c r="I37" s="716"/>
      <c r="J37" s="716"/>
      <c r="K37" s="679"/>
      <c r="L37" s="903" t="s">
        <v>2403</v>
      </c>
      <c r="M37" s="849"/>
      <c r="N37" s="849"/>
      <c r="O37" s="849"/>
      <c r="P37" s="849"/>
      <c r="Q37" s="849"/>
      <c r="R37" s="849"/>
      <c r="S37" s="850"/>
      <c r="T37" s="850"/>
      <c r="U37" s="850"/>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28"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81"/>
      <c r="B1" s="881"/>
      <c r="C1" s="881"/>
      <c r="D1" s="881"/>
      <c r="E1" s="881"/>
      <c r="F1" s="881"/>
      <c r="G1" s="881"/>
      <c r="H1" s="881"/>
      <c r="I1" s="881"/>
      <c r="J1" s="881"/>
      <c r="K1" s="881"/>
      <c r="L1" s="881"/>
      <c r="M1" s="881"/>
      <c r="N1" s="880"/>
      <c r="O1" s="880"/>
      <c r="P1" s="880"/>
      <c r="Q1" s="880"/>
      <c r="R1" s="880"/>
      <c r="S1" s="716">
        <v>2024</v>
      </c>
      <c r="T1" s="716">
        <v>2024</v>
      </c>
      <c r="U1" s="881"/>
    </row>
    <row r="2" spans="1:21" hidden="1">
      <c r="A2" s="881"/>
      <c r="B2" s="881"/>
      <c r="C2" s="881"/>
      <c r="D2" s="881"/>
      <c r="E2" s="881"/>
      <c r="F2" s="881"/>
      <c r="G2" s="881"/>
      <c r="H2" s="881"/>
      <c r="I2" s="881"/>
      <c r="J2" s="881"/>
      <c r="K2" s="881"/>
      <c r="L2" s="881"/>
      <c r="M2" s="881"/>
      <c r="N2" s="880"/>
      <c r="O2" s="880"/>
      <c r="P2" s="880"/>
      <c r="Q2" s="880"/>
      <c r="R2" s="880"/>
      <c r="S2" s="716"/>
      <c r="T2" s="716"/>
      <c r="U2" s="881"/>
    </row>
    <row r="3" spans="1:21" hidden="1">
      <c r="A3" s="881"/>
      <c r="B3" s="881"/>
      <c r="C3" s="881"/>
      <c r="D3" s="881"/>
      <c r="E3" s="881"/>
      <c r="F3" s="881"/>
      <c r="G3" s="881"/>
      <c r="H3" s="881"/>
      <c r="I3" s="881"/>
      <c r="J3" s="881"/>
      <c r="K3" s="881"/>
      <c r="L3" s="881"/>
      <c r="M3" s="881"/>
      <c r="N3" s="880"/>
      <c r="O3" s="880"/>
      <c r="P3" s="880"/>
      <c r="Q3" s="880"/>
      <c r="R3" s="880"/>
      <c r="S3" s="716"/>
      <c r="T3" s="716"/>
      <c r="U3" s="881"/>
    </row>
    <row r="4" spans="1:21" hidden="1">
      <c r="A4" s="881"/>
      <c r="B4" s="881"/>
      <c r="C4" s="881"/>
      <c r="D4" s="881"/>
      <c r="E4" s="881"/>
      <c r="F4" s="881"/>
      <c r="G4" s="881"/>
      <c r="H4" s="881"/>
      <c r="I4" s="881"/>
      <c r="J4" s="881"/>
      <c r="K4" s="881"/>
      <c r="L4" s="881"/>
      <c r="M4" s="881"/>
      <c r="N4" s="880"/>
      <c r="O4" s="880"/>
      <c r="P4" s="880"/>
      <c r="Q4" s="880"/>
      <c r="R4" s="880"/>
      <c r="S4" s="716"/>
      <c r="T4" s="716"/>
      <c r="U4" s="881"/>
    </row>
    <row r="5" spans="1:21" hidden="1">
      <c r="A5" s="881"/>
      <c r="B5" s="881"/>
      <c r="C5" s="881"/>
      <c r="D5" s="881"/>
      <c r="E5" s="881"/>
      <c r="F5" s="881"/>
      <c r="G5" s="881"/>
      <c r="H5" s="881"/>
      <c r="I5" s="881"/>
      <c r="J5" s="881"/>
      <c r="K5" s="881"/>
      <c r="L5" s="881"/>
      <c r="M5" s="881"/>
      <c r="N5" s="880"/>
      <c r="O5" s="880"/>
      <c r="P5" s="880"/>
      <c r="Q5" s="880"/>
      <c r="R5" s="880"/>
      <c r="S5" s="716"/>
      <c r="T5" s="716"/>
      <c r="U5" s="881"/>
    </row>
    <row r="6" spans="1:21" hidden="1">
      <c r="A6" s="881"/>
      <c r="B6" s="881"/>
      <c r="C6" s="881"/>
      <c r="D6" s="881"/>
      <c r="E6" s="881"/>
      <c r="F6" s="881"/>
      <c r="G6" s="881"/>
      <c r="H6" s="881"/>
      <c r="I6" s="881"/>
      <c r="J6" s="881"/>
      <c r="K6" s="881"/>
      <c r="L6" s="881"/>
      <c r="M6" s="881"/>
      <c r="N6" s="880"/>
      <c r="O6" s="880"/>
      <c r="P6" s="880"/>
      <c r="Q6" s="880"/>
      <c r="R6" s="880"/>
      <c r="S6" s="716"/>
      <c r="T6" s="716"/>
      <c r="U6" s="881"/>
    </row>
    <row r="7" spans="1:21" hidden="1">
      <c r="A7" s="881"/>
      <c r="B7" s="881"/>
      <c r="C7" s="881"/>
      <c r="D7" s="881"/>
      <c r="E7" s="881"/>
      <c r="F7" s="881"/>
      <c r="G7" s="881"/>
      <c r="H7" s="881"/>
      <c r="I7" s="881"/>
      <c r="J7" s="881"/>
      <c r="K7" s="881"/>
      <c r="L7" s="881"/>
      <c r="M7" s="881"/>
      <c r="N7" s="880"/>
      <c r="O7" s="716" t="b">
        <v>1</v>
      </c>
      <c r="P7" s="716" t="b">
        <v>1</v>
      </c>
      <c r="Q7" s="716" t="b">
        <v>1</v>
      </c>
      <c r="R7" s="716" t="b">
        <v>1</v>
      </c>
      <c r="S7" s="751"/>
      <c r="T7" s="751"/>
      <c r="U7" s="716"/>
    </row>
    <row r="8" spans="1:21" hidden="1">
      <c r="A8" s="881"/>
      <c r="B8" s="881"/>
      <c r="C8" s="881"/>
      <c r="D8" s="881"/>
      <c r="E8" s="881"/>
      <c r="F8" s="881"/>
      <c r="G8" s="881"/>
      <c r="H8" s="881"/>
      <c r="I8" s="881"/>
      <c r="J8" s="881"/>
      <c r="K8" s="881"/>
      <c r="L8" s="881"/>
      <c r="M8" s="881"/>
      <c r="N8" s="880"/>
      <c r="O8" s="880"/>
      <c r="P8" s="880"/>
      <c r="Q8" s="880"/>
      <c r="R8" s="880"/>
      <c r="S8" s="880"/>
      <c r="T8" s="880"/>
      <c r="U8" s="881"/>
    </row>
    <row r="9" spans="1:21" hidden="1">
      <c r="A9" s="881"/>
      <c r="B9" s="881"/>
      <c r="C9" s="881"/>
      <c r="D9" s="881"/>
      <c r="E9" s="881"/>
      <c r="F9" s="881"/>
      <c r="G9" s="881"/>
      <c r="H9" s="881"/>
      <c r="I9" s="881"/>
      <c r="J9" s="881"/>
      <c r="K9" s="881"/>
      <c r="L9" s="881"/>
      <c r="M9" s="881"/>
      <c r="N9" s="880"/>
      <c r="O9" s="880"/>
      <c r="P9" s="880"/>
      <c r="Q9" s="880"/>
      <c r="R9" s="880"/>
      <c r="S9" s="880"/>
      <c r="T9" s="880"/>
      <c r="U9" s="881"/>
    </row>
    <row r="10" spans="1:21" hidden="1">
      <c r="A10" s="881"/>
      <c r="B10" s="881"/>
      <c r="C10" s="881"/>
      <c r="D10" s="881"/>
      <c r="E10" s="881"/>
      <c r="F10" s="881"/>
      <c r="G10" s="881"/>
      <c r="H10" s="881"/>
      <c r="I10" s="881"/>
      <c r="J10" s="881"/>
      <c r="K10" s="881"/>
      <c r="L10" s="881"/>
      <c r="M10" s="881"/>
      <c r="N10" s="880"/>
      <c r="O10" s="880"/>
      <c r="P10" s="880"/>
      <c r="Q10" s="880"/>
      <c r="R10" s="880"/>
      <c r="S10" s="880"/>
      <c r="T10" s="880"/>
      <c r="U10" s="881"/>
    </row>
    <row r="11" spans="1:21" ht="15" hidden="1" customHeight="1">
      <c r="A11" s="881"/>
      <c r="B11" s="881"/>
      <c r="C11" s="881"/>
      <c r="D11" s="881"/>
      <c r="E11" s="881"/>
      <c r="F11" s="881"/>
      <c r="G11" s="881"/>
      <c r="H11" s="881"/>
      <c r="I11" s="881"/>
      <c r="J11" s="881"/>
      <c r="K11" s="881"/>
      <c r="L11" s="881"/>
      <c r="M11" s="697"/>
      <c r="N11" s="880"/>
      <c r="O11" s="880"/>
      <c r="P11" s="880"/>
      <c r="Q11" s="880"/>
      <c r="R11" s="880"/>
      <c r="S11" s="880"/>
      <c r="T11" s="880"/>
      <c r="U11" s="881"/>
    </row>
    <row r="12" spans="1:21" s="203" customFormat="1" ht="20.100000000000001" customHeight="1">
      <c r="A12" s="913"/>
      <c r="B12" s="913"/>
      <c r="C12" s="913"/>
      <c r="D12" s="913"/>
      <c r="E12" s="913"/>
      <c r="F12" s="913"/>
      <c r="G12" s="913"/>
      <c r="H12" s="913"/>
      <c r="I12" s="913"/>
      <c r="J12" s="913"/>
      <c r="K12" s="913"/>
      <c r="L12" s="372" t="s">
        <v>1105</v>
      </c>
      <c r="M12" s="204"/>
      <c r="N12" s="206"/>
      <c r="O12" s="204"/>
      <c r="P12" s="204"/>
      <c r="Q12" s="204"/>
      <c r="R12" s="204"/>
      <c r="S12" s="204"/>
      <c r="T12" s="204"/>
      <c r="U12" s="205"/>
    </row>
    <row r="13" spans="1:21" s="203" customFormat="1">
      <c r="A13" s="913"/>
      <c r="B13" s="913"/>
      <c r="C13" s="913"/>
      <c r="D13" s="913"/>
      <c r="E13" s="913"/>
      <c r="F13" s="913"/>
      <c r="G13" s="913"/>
      <c r="H13" s="913"/>
      <c r="I13" s="913"/>
      <c r="J13" s="913"/>
      <c r="K13" s="913"/>
      <c r="L13" s="914"/>
      <c r="M13" s="914"/>
      <c r="N13" s="914"/>
      <c r="O13" s="914"/>
      <c r="P13" s="914"/>
      <c r="Q13" s="914"/>
      <c r="R13" s="914"/>
      <c r="S13" s="914"/>
      <c r="T13" s="914"/>
      <c r="U13" s="913"/>
    </row>
    <row r="14" spans="1:21" ht="15" customHeight="1">
      <c r="A14" s="881"/>
      <c r="B14" s="881"/>
      <c r="C14" s="881"/>
      <c r="D14" s="881"/>
      <c r="E14" s="881"/>
      <c r="F14" s="881"/>
      <c r="G14" s="881"/>
      <c r="H14" s="881"/>
      <c r="I14" s="881"/>
      <c r="J14" s="881"/>
      <c r="K14" s="881"/>
      <c r="L14" s="869" t="s">
        <v>359</v>
      </c>
      <c r="M14" s="870" t="s">
        <v>216</v>
      </c>
      <c r="N14" s="869" t="s">
        <v>141</v>
      </c>
      <c r="O14" s="804" t="s">
        <v>2424</v>
      </c>
      <c r="P14" s="804" t="s">
        <v>2424</v>
      </c>
      <c r="Q14" s="804" t="s">
        <v>2424</v>
      </c>
      <c r="R14" s="805" t="s">
        <v>2425</v>
      </c>
      <c r="S14" s="806" t="s">
        <v>2426</v>
      </c>
      <c r="T14" s="806" t="s">
        <v>2426</v>
      </c>
      <c r="U14" s="915" t="s">
        <v>308</v>
      </c>
    </row>
    <row r="15" spans="1:21" ht="50.1" customHeight="1">
      <c r="A15" s="881"/>
      <c r="B15" s="881"/>
      <c r="C15" s="881"/>
      <c r="D15" s="881"/>
      <c r="E15" s="881"/>
      <c r="F15" s="881"/>
      <c r="G15" s="881"/>
      <c r="H15" s="881"/>
      <c r="I15" s="881"/>
      <c r="J15" s="881"/>
      <c r="K15" s="881"/>
      <c r="L15" s="869"/>
      <c r="M15" s="870"/>
      <c r="N15" s="869"/>
      <c r="O15" s="809" t="s">
        <v>271</v>
      </c>
      <c r="P15" s="809" t="s">
        <v>309</v>
      </c>
      <c r="Q15" s="809" t="s">
        <v>289</v>
      </c>
      <c r="R15" s="809" t="s">
        <v>271</v>
      </c>
      <c r="S15" s="806" t="s">
        <v>272</v>
      </c>
      <c r="T15" s="806" t="s">
        <v>271</v>
      </c>
      <c r="U15" s="916"/>
    </row>
    <row r="16" spans="1:21">
      <c r="A16" s="818" t="s">
        <v>17</v>
      </c>
      <c r="B16" s="881"/>
      <c r="C16" s="881"/>
      <c r="D16" s="881"/>
      <c r="E16" s="881"/>
      <c r="F16" s="881"/>
      <c r="G16" s="881"/>
      <c r="H16" s="881"/>
      <c r="I16" s="881"/>
      <c r="J16" s="881"/>
      <c r="K16" s="881"/>
      <c r="L16" s="872" t="s">
        <v>2422</v>
      </c>
      <c r="M16" s="706"/>
      <c r="N16" s="707"/>
      <c r="O16" s="707"/>
      <c r="P16" s="707"/>
      <c r="Q16" s="707"/>
      <c r="R16" s="707"/>
      <c r="S16" s="707"/>
      <c r="T16" s="707"/>
      <c r="U16" s="917"/>
    </row>
    <row r="17" spans="1:21" s="95" customFormat="1" ht="22.5">
      <c r="A17" s="852">
        <v>1</v>
      </c>
      <c r="B17" s="918"/>
      <c r="C17" s="918"/>
      <c r="D17" s="918"/>
      <c r="E17" s="918"/>
      <c r="F17" s="918"/>
      <c r="G17" s="918"/>
      <c r="H17" s="918"/>
      <c r="I17" s="918"/>
      <c r="J17" s="918"/>
      <c r="K17" s="918"/>
      <c r="L17" s="875">
        <v>1</v>
      </c>
      <c r="M17" s="209" t="s">
        <v>360</v>
      </c>
      <c r="N17" s="853" t="s">
        <v>355</v>
      </c>
      <c r="O17" s="876">
        <v>0</v>
      </c>
      <c r="P17" s="876">
        <v>0</v>
      </c>
      <c r="Q17" s="876">
        <v>0</v>
      </c>
      <c r="R17" s="876">
        <v>0</v>
      </c>
      <c r="S17" s="876">
        <v>0</v>
      </c>
      <c r="T17" s="876">
        <v>0</v>
      </c>
      <c r="U17" s="846"/>
    </row>
    <row r="18" spans="1:21">
      <c r="A18" s="852">
        <v>1</v>
      </c>
      <c r="B18" s="881"/>
      <c r="C18" s="881"/>
      <c r="D18" s="881"/>
      <c r="E18" s="881"/>
      <c r="F18" s="881"/>
      <c r="G18" s="881"/>
      <c r="H18" s="881"/>
      <c r="I18" s="881"/>
      <c r="J18" s="881"/>
      <c r="K18" s="881"/>
      <c r="L18" s="919">
        <v>1.1000000000000001</v>
      </c>
      <c r="M18" s="213" t="s">
        <v>361</v>
      </c>
      <c r="N18" s="853" t="s">
        <v>355</v>
      </c>
      <c r="O18" s="898"/>
      <c r="P18" s="898"/>
      <c r="Q18" s="898"/>
      <c r="R18" s="898"/>
      <c r="S18" s="898"/>
      <c r="T18" s="898"/>
      <c r="U18" s="846"/>
    </row>
    <row r="19" spans="1:21">
      <c r="A19" s="852">
        <v>1</v>
      </c>
      <c r="B19" s="881"/>
      <c r="C19" s="881"/>
      <c r="D19" s="881"/>
      <c r="E19" s="881"/>
      <c r="F19" s="881"/>
      <c r="G19" s="881"/>
      <c r="H19" s="881"/>
      <c r="I19" s="881"/>
      <c r="J19" s="881"/>
      <c r="K19" s="881"/>
      <c r="L19" s="919">
        <v>1.2</v>
      </c>
      <c r="M19" s="213" t="s">
        <v>362</v>
      </c>
      <c r="N19" s="853" t="s">
        <v>355</v>
      </c>
      <c r="O19" s="898"/>
      <c r="P19" s="898"/>
      <c r="Q19" s="898"/>
      <c r="R19" s="898"/>
      <c r="S19" s="898"/>
      <c r="T19" s="898"/>
      <c r="U19" s="846"/>
    </row>
    <row r="20" spans="1:21">
      <c r="A20" s="852">
        <v>1</v>
      </c>
      <c r="B20" s="881"/>
      <c r="C20" s="881"/>
      <c r="D20" s="881"/>
      <c r="E20" s="881"/>
      <c r="F20" s="881"/>
      <c r="G20" s="881"/>
      <c r="H20" s="881"/>
      <c r="I20" s="881"/>
      <c r="J20" s="881"/>
      <c r="K20" s="881"/>
      <c r="L20" s="919">
        <v>1.3</v>
      </c>
      <c r="M20" s="213" t="s">
        <v>364</v>
      </c>
      <c r="N20" s="853" t="s">
        <v>355</v>
      </c>
      <c r="O20" s="898"/>
      <c r="P20" s="898"/>
      <c r="Q20" s="898"/>
      <c r="R20" s="898"/>
      <c r="S20" s="898"/>
      <c r="T20" s="898"/>
      <c r="U20" s="846"/>
    </row>
    <row r="21" spans="1:21">
      <c r="A21" s="852">
        <v>1</v>
      </c>
      <c r="B21" s="881"/>
      <c r="C21" s="881"/>
      <c r="D21" s="881"/>
      <c r="E21" s="881"/>
      <c r="F21" s="881"/>
      <c r="G21" s="881"/>
      <c r="H21" s="881"/>
      <c r="I21" s="881"/>
      <c r="J21" s="881"/>
      <c r="K21" s="881"/>
      <c r="L21" s="919">
        <v>1.4</v>
      </c>
      <c r="M21" s="213" t="s">
        <v>366</v>
      </c>
      <c r="N21" s="853" t="s">
        <v>355</v>
      </c>
      <c r="O21" s="898"/>
      <c r="P21" s="898"/>
      <c r="Q21" s="898"/>
      <c r="R21" s="898"/>
      <c r="S21" s="898"/>
      <c r="T21" s="898"/>
      <c r="U21" s="846"/>
    </row>
    <row r="22" spans="1:21">
      <c r="A22" s="852">
        <v>1</v>
      </c>
      <c r="B22" s="881"/>
      <c r="C22" s="881"/>
      <c r="D22" s="881"/>
      <c r="E22" s="881"/>
      <c r="F22" s="881"/>
      <c r="G22" s="881"/>
      <c r="H22" s="881"/>
      <c r="I22" s="881"/>
      <c r="J22" s="881"/>
      <c r="K22" s="881"/>
      <c r="L22" s="919">
        <v>1.5</v>
      </c>
      <c r="M22" s="213" t="s">
        <v>368</v>
      </c>
      <c r="N22" s="853" t="s">
        <v>355</v>
      </c>
      <c r="O22" s="898"/>
      <c r="P22" s="898"/>
      <c r="Q22" s="898"/>
      <c r="R22" s="898"/>
      <c r="S22" s="898"/>
      <c r="T22" s="898"/>
      <c r="U22" s="846"/>
    </row>
    <row r="23" spans="1:21" s="95" customFormat="1">
      <c r="A23" s="852">
        <v>1</v>
      </c>
      <c r="B23" s="918"/>
      <c r="C23" s="918"/>
      <c r="D23" s="918"/>
      <c r="E23" s="918"/>
      <c r="F23" s="918"/>
      <c r="G23" s="918"/>
      <c r="H23" s="918"/>
      <c r="I23" s="918"/>
      <c r="J23" s="918"/>
      <c r="K23" s="918"/>
      <c r="L23" s="875">
        <v>2</v>
      </c>
      <c r="M23" s="209" t="s">
        <v>369</v>
      </c>
      <c r="N23" s="853" t="s">
        <v>355</v>
      </c>
      <c r="O23" s="876">
        <v>0</v>
      </c>
      <c r="P23" s="876">
        <v>0</v>
      </c>
      <c r="Q23" s="876">
        <v>0</v>
      </c>
      <c r="R23" s="876">
        <v>0</v>
      </c>
      <c r="S23" s="876">
        <v>0</v>
      </c>
      <c r="T23" s="876">
        <v>0</v>
      </c>
      <c r="U23" s="846"/>
    </row>
    <row r="24" spans="1:21">
      <c r="A24" s="852">
        <v>1</v>
      </c>
      <c r="B24" s="881"/>
      <c r="C24" s="881"/>
      <c r="D24" s="881"/>
      <c r="E24" s="881"/>
      <c r="F24" s="881"/>
      <c r="G24" s="881"/>
      <c r="H24" s="881"/>
      <c r="I24" s="881"/>
      <c r="J24" s="881"/>
      <c r="K24" s="881"/>
      <c r="L24" s="919">
        <v>2.1</v>
      </c>
      <c r="M24" s="213" t="s">
        <v>361</v>
      </c>
      <c r="N24" s="853" t="s">
        <v>355</v>
      </c>
      <c r="O24" s="898"/>
      <c r="P24" s="898"/>
      <c r="Q24" s="898"/>
      <c r="R24" s="898"/>
      <c r="S24" s="898"/>
      <c r="T24" s="898"/>
      <c r="U24" s="846"/>
    </row>
    <row r="25" spans="1:21">
      <c r="A25" s="852">
        <v>1</v>
      </c>
      <c r="B25" s="881"/>
      <c r="C25" s="881"/>
      <c r="D25" s="881"/>
      <c r="E25" s="881"/>
      <c r="F25" s="881"/>
      <c r="G25" s="881"/>
      <c r="H25" s="881"/>
      <c r="I25" s="881"/>
      <c r="J25" s="881"/>
      <c r="K25" s="881"/>
      <c r="L25" s="919">
        <v>2.2000000000000002</v>
      </c>
      <c r="M25" s="213" t="s">
        <v>362</v>
      </c>
      <c r="N25" s="853" t="s">
        <v>355</v>
      </c>
      <c r="O25" s="898"/>
      <c r="P25" s="898"/>
      <c r="Q25" s="898"/>
      <c r="R25" s="898"/>
      <c r="S25" s="898"/>
      <c r="T25" s="898"/>
      <c r="U25" s="846"/>
    </row>
    <row r="26" spans="1:21">
      <c r="A26" s="852">
        <v>1</v>
      </c>
      <c r="B26" s="881"/>
      <c r="C26" s="881"/>
      <c r="D26" s="881"/>
      <c r="E26" s="881"/>
      <c r="F26" s="881"/>
      <c r="G26" s="881"/>
      <c r="H26" s="881"/>
      <c r="I26" s="881"/>
      <c r="J26" s="881"/>
      <c r="K26" s="881"/>
      <c r="L26" s="919">
        <v>2.2999999999999998</v>
      </c>
      <c r="M26" s="213" t="s">
        <v>364</v>
      </c>
      <c r="N26" s="853" t="s">
        <v>355</v>
      </c>
      <c r="O26" s="898"/>
      <c r="P26" s="898"/>
      <c r="Q26" s="898"/>
      <c r="R26" s="898"/>
      <c r="S26" s="898"/>
      <c r="T26" s="898"/>
      <c r="U26" s="846"/>
    </row>
    <row r="27" spans="1:21">
      <c r="A27" s="852">
        <v>1</v>
      </c>
      <c r="B27" s="881"/>
      <c r="C27" s="881"/>
      <c r="D27" s="881"/>
      <c r="E27" s="881"/>
      <c r="F27" s="881"/>
      <c r="G27" s="881"/>
      <c r="H27" s="881"/>
      <c r="I27" s="881"/>
      <c r="J27" s="881"/>
      <c r="K27" s="881"/>
      <c r="L27" s="919">
        <v>2.4</v>
      </c>
      <c r="M27" s="213" t="s">
        <v>366</v>
      </c>
      <c r="N27" s="853" t="s">
        <v>355</v>
      </c>
      <c r="O27" s="898"/>
      <c r="P27" s="898"/>
      <c r="Q27" s="898"/>
      <c r="R27" s="898"/>
      <c r="S27" s="898"/>
      <c r="T27" s="898"/>
      <c r="U27" s="846"/>
    </row>
    <row r="28" spans="1:21">
      <c r="A28" s="852">
        <v>1</v>
      </c>
      <c r="B28" s="881"/>
      <c r="C28" s="881"/>
      <c r="D28" s="881"/>
      <c r="E28" s="881"/>
      <c r="F28" s="881"/>
      <c r="G28" s="881"/>
      <c r="H28" s="881"/>
      <c r="I28" s="881"/>
      <c r="J28" s="881"/>
      <c r="K28" s="881"/>
      <c r="L28" s="919">
        <v>2.5</v>
      </c>
      <c r="M28" s="213" t="s">
        <v>368</v>
      </c>
      <c r="N28" s="853" t="s">
        <v>355</v>
      </c>
      <c r="O28" s="898"/>
      <c r="P28" s="898"/>
      <c r="Q28" s="898"/>
      <c r="R28" s="898"/>
      <c r="S28" s="898"/>
      <c r="T28" s="898"/>
      <c r="U28" s="846"/>
    </row>
    <row r="29" spans="1:21" s="95" customFormat="1">
      <c r="A29" s="852">
        <v>1</v>
      </c>
      <c r="B29" s="918"/>
      <c r="C29" s="918"/>
      <c r="D29" s="918"/>
      <c r="E29" s="918"/>
      <c r="F29" s="918"/>
      <c r="G29" s="918"/>
      <c r="H29" s="918"/>
      <c r="I29" s="918"/>
      <c r="J29" s="918"/>
      <c r="K29" s="918"/>
      <c r="L29" s="875">
        <v>3</v>
      </c>
      <c r="M29" s="209" t="s">
        <v>371</v>
      </c>
      <c r="N29" s="853" t="s">
        <v>355</v>
      </c>
      <c r="O29" s="876">
        <v>0</v>
      </c>
      <c r="P29" s="876">
        <v>0</v>
      </c>
      <c r="Q29" s="876">
        <v>0</v>
      </c>
      <c r="R29" s="876">
        <v>0</v>
      </c>
      <c r="S29" s="876">
        <v>0</v>
      </c>
      <c r="T29" s="876">
        <v>0</v>
      </c>
      <c r="U29" s="846"/>
    </row>
    <row r="30" spans="1:21">
      <c r="A30" s="852">
        <v>1</v>
      </c>
      <c r="B30" s="881"/>
      <c r="C30" s="881"/>
      <c r="D30" s="881"/>
      <c r="E30" s="881"/>
      <c r="F30" s="881"/>
      <c r="G30" s="881"/>
      <c r="H30" s="881"/>
      <c r="I30" s="881"/>
      <c r="J30" s="881"/>
      <c r="K30" s="881"/>
      <c r="L30" s="919">
        <v>3.1</v>
      </c>
      <c r="M30" s="213" t="s">
        <v>361</v>
      </c>
      <c r="N30" s="853" t="s">
        <v>355</v>
      </c>
      <c r="O30" s="898"/>
      <c r="P30" s="898"/>
      <c r="Q30" s="898"/>
      <c r="R30" s="898"/>
      <c r="S30" s="898"/>
      <c r="T30" s="898"/>
      <c r="U30" s="846"/>
    </row>
    <row r="31" spans="1:21">
      <c r="A31" s="852">
        <v>1</v>
      </c>
      <c r="B31" s="881"/>
      <c r="C31" s="881"/>
      <c r="D31" s="881"/>
      <c r="E31" s="881"/>
      <c r="F31" s="881"/>
      <c r="G31" s="881"/>
      <c r="H31" s="881"/>
      <c r="I31" s="881"/>
      <c r="J31" s="881"/>
      <c r="K31" s="881"/>
      <c r="L31" s="919">
        <v>3.2</v>
      </c>
      <c r="M31" s="213" t="s">
        <v>362</v>
      </c>
      <c r="N31" s="853" t="s">
        <v>355</v>
      </c>
      <c r="O31" s="898"/>
      <c r="P31" s="898"/>
      <c r="Q31" s="898"/>
      <c r="R31" s="898"/>
      <c r="S31" s="898"/>
      <c r="T31" s="898"/>
      <c r="U31" s="846"/>
    </row>
    <row r="32" spans="1:21">
      <c r="A32" s="852">
        <v>1</v>
      </c>
      <c r="B32" s="881"/>
      <c r="C32" s="881"/>
      <c r="D32" s="881"/>
      <c r="E32" s="881"/>
      <c r="F32" s="881"/>
      <c r="G32" s="881"/>
      <c r="H32" s="881"/>
      <c r="I32" s="881"/>
      <c r="J32" s="881"/>
      <c r="K32" s="881"/>
      <c r="L32" s="919">
        <v>3.3</v>
      </c>
      <c r="M32" s="213" t="s">
        <v>364</v>
      </c>
      <c r="N32" s="853" t="s">
        <v>355</v>
      </c>
      <c r="O32" s="898"/>
      <c r="P32" s="898"/>
      <c r="Q32" s="898"/>
      <c r="R32" s="898"/>
      <c r="S32" s="898"/>
      <c r="T32" s="898"/>
      <c r="U32" s="846"/>
    </row>
    <row r="33" spans="1:21">
      <c r="A33" s="852">
        <v>1</v>
      </c>
      <c r="B33" s="881"/>
      <c r="C33" s="881"/>
      <c r="D33" s="881"/>
      <c r="E33" s="881"/>
      <c r="F33" s="881"/>
      <c r="G33" s="881"/>
      <c r="H33" s="881"/>
      <c r="I33" s="881"/>
      <c r="J33" s="881"/>
      <c r="K33" s="881"/>
      <c r="L33" s="919">
        <v>3.4</v>
      </c>
      <c r="M33" s="213" t="s">
        <v>366</v>
      </c>
      <c r="N33" s="853" t="s">
        <v>355</v>
      </c>
      <c r="O33" s="898"/>
      <c r="P33" s="898"/>
      <c r="Q33" s="898"/>
      <c r="R33" s="898"/>
      <c r="S33" s="898"/>
      <c r="T33" s="898"/>
      <c r="U33" s="846"/>
    </row>
    <row r="34" spans="1:21">
      <c r="A34" s="852">
        <v>1</v>
      </c>
      <c r="B34" s="881"/>
      <c r="C34" s="881"/>
      <c r="D34" s="881"/>
      <c r="E34" s="881"/>
      <c r="F34" s="881"/>
      <c r="G34" s="881"/>
      <c r="H34" s="881"/>
      <c r="I34" s="881"/>
      <c r="J34" s="881"/>
      <c r="K34" s="881"/>
      <c r="L34" s="919">
        <v>3.5</v>
      </c>
      <c r="M34" s="213" t="s">
        <v>368</v>
      </c>
      <c r="N34" s="853" t="s">
        <v>355</v>
      </c>
      <c r="O34" s="898"/>
      <c r="P34" s="898"/>
      <c r="Q34" s="898"/>
      <c r="R34" s="898"/>
      <c r="S34" s="898"/>
      <c r="T34" s="898"/>
      <c r="U34" s="846"/>
    </row>
    <row r="35" spans="1:21" s="95" customFormat="1" ht="22.5">
      <c r="A35" s="852">
        <v>1</v>
      </c>
      <c r="B35" s="918"/>
      <c r="C35" s="918"/>
      <c r="D35" s="918"/>
      <c r="E35" s="918"/>
      <c r="F35" s="918"/>
      <c r="G35" s="918"/>
      <c r="H35" s="918"/>
      <c r="I35" s="918"/>
      <c r="J35" s="918"/>
      <c r="K35" s="918"/>
      <c r="L35" s="875">
        <v>4</v>
      </c>
      <c r="M35" s="209" t="s">
        <v>375</v>
      </c>
      <c r="N35" s="853" t="s">
        <v>355</v>
      </c>
      <c r="O35" s="876">
        <v>0</v>
      </c>
      <c r="P35" s="876">
        <v>0</v>
      </c>
      <c r="Q35" s="876">
        <v>0</v>
      </c>
      <c r="R35" s="876">
        <v>0</v>
      </c>
      <c r="S35" s="876">
        <v>0</v>
      </c>
      <c r="T35" s="876">
        <v>0</v>
      </c>
      <c r="U35" s="846"/>
    </row>
    <row r="36" spans="1:21">
      <c r="A36" s="852">
        <v>1</v>
      </c>
      <c r="B36" s="881"/>
      <c r="C36" s="881"/>
      <c r="D36" s="881"/>
      <c r="E36" s="881"/>
      <c r="F36" s="881"/>
      <c r="G36" s="881"/>
      <c r="H36" s="881"/>
      <c r="I36" s="881"/>
      <c r="J36" s="881"/>
      <c r="K36" s="881"/>
      <c r="L36" s="919">
        <v>4.0999999999999996</v>
      </c>
      <c r="M36" s="213" t="s">
        <v>361</v>
      </c>
      <c r="N36" s="853" t="s">
        <v>355</v>
      </c>
      <c r="O36" s="898">
        <v>0</v>
      </c>
      <c r="P36" s="898">
        <v>0</v>
      </c>
      <c r="Q36" s="898">
        <v>0</v>
      </c>
      <c r="R36" s="898">
        <v>0</v>
      </c>
      <c r="S36" s="898">
        <v>0</v>
      </c>
      <c r="T36" s="898">
        <v>0</v>
      </c>
      <c r="U36" s="846"/>
    </row>
    <row r="37" spans="1:21">
      <c r="A37" s="852">
        <v>1</v>
      </c>
      <c r="B37" s="881"/>
      <c r="C37" s="881"/>
      <c r="D37" s="881"/>
      <c r="E37" s="881"/>
      <c r="F37" s="881"/>
      <c r="G37" s="881"/>
      <c r="H37" s="881"/>
      <c r="I37" s="881"/>
      <c r="J37" s="881"/>
      <c r="K37" s="881"/>
      <c r="L37" s="919">
        <v>4.2</v>
      </c>
      <c r="M37" s="213" t="s">
        <v>362</v>
      </c>
      <c r="N37" s="853" t="s">
        <v>355</v>
      </c>
      <c r="O37" s="898">
        <v>0</v>
      </c>
      <c r="P37" s="898">
        <v>0</v>
      </c>
      <c r="Q37" s="898">
        <v>0</v>
      </c>
      <c r="R37" s="898">
        <v>0</v>
      </c>
      <c r="S37" s="898">
        <v>0</v>
      </c>
      <c r="T37" s="898">
        <v>0</v>
      </c>
      <c r="U37" s="846"/>
    </row>
    <row r="38" spans="1:21">
      <c r="A38" s="852">
        <v>1</v>
      </c>
      <c r="B38" s="881"/>
      <c r="C38" s="881"/>
      <c r="D38" s="881"/>
      <c r="E38" s="881"/>
      <c r="F38" s="881"/>
      <c r="G38" s="881"/>
      <c r="H38" s="881"/>
      <c r="I38" s="881"/>
      <c r="J38" s="881"/>
      <c r="K38" s="881"/>
      <c r="L38" s="919">
        <v>4.3</v>
      </c>
      <c r="M38" s="213" t="s">
        <v>364</v>
      </c>
      <c r="N38" s="853" t="s">
        <v>355</v>
      </c>
      <c r="O38" s="898">
        <v>0</v>
      </c>
      <c r="P38" s="898">
        <v>0</v>
      </c>
      <c r="Q38" s="898">
        <v>0</v>
      </c>
      <c r="R38" s="898">
        <v>0</v>
      </c>
      <c r="S38" s="898">
        <v>0</v>
      </c>
      <c r="T38" s="898">
        <v>0</v>
      </c>
      <c r="U38" s="846"/>
    </row>
    <row r="39" spans="1:21">
      <c r="A39" s="852">
        <v>1</v>
      </c>
      <c r="B39" s="881"/>
      <c r="C39" s="881"/>
      <c r="D39" s="881"/>
      <c r="E39" s="881"/>
      <c r="F39" s="881"/>
      <c r="G39" s="881"/>
      <c r="H39" s="881"/>
      <c r="I39" s="881"/>
      <c r="J39" s="881"/>
      <c r="K39" s="881"/>
      <c r="L39" s="919">
        <v>4.4000000000000004</v>
      </c>
      <c r="M39" s="213" t="s">
        <v>366</v>
      </c>
      <c r="N39" s="853" t="s">
        <v>355</v>
      </c>
      <c r="O39" s="898">
        <v>0</v>
      </c>
      <c r="P39" s="898">
        <v>0</v>
      </c>
      <c r="Q39" s="898">
        <v>0</v>
      </c>
      <c r="R39" s="898">
        <v>0</v>
      </c>
      <c r="S39" s="898">
        <v>0</v>
      </c>
      <c r="T39" s="898">
        <v>0</v>
      </c>
      <c r="U39" s="846"/>
    </row>
    <row r="40" spans="1:21">
      <c r="A40" s="852">
        <v>1</v>
      </c>
      <c r="B40" s="881"/>
      <c r="C40" s="881"/>
      <c r="D40" s="881"/>
      <c r="E40" s="881"/>
      <c r="F40" s="881"/>
      <c r="G40" s="881"/>
      <c r="H40" s="881"/>
      <c r="I40" s="881"/>
      <c r="J40" s="881"/>
      <c r="K40" s="881"/>
      <c r="L40" s="919">
        <v>4.5</v>
      </c>
      <c r="M40" s="213" t="s">
        <v>368</v>
      </c>
      <c r="N40" s="853" t="s">
        <v>355</v>
      </c>
      <c r="O40" s="898">
        <v>0</v>
      </c>
      <c r="P40" s="898">
        <v>0</v>
      </c>
      <c r="Q40" s="898">
        <v>0</v>
      </c>
      <c r="R40" s="898">
        <v>0</v>
      </c>
      <c r="S40" s="898">
        <v>0</v>
      </c>
      <c r="T40" s="898">
        <v>0</v>
      </c>
      <c r="U40" s="846"/>
    </row>
    <row r="41" spans="1:21" s="95" customFormat="1">
      <c r="A41" s="852">
        <v>1</v>
      </c>
      <c r="B41" s="918"/>
      <c r="C41" s="918"/>
      <c r="D41" s="918"/>
      <c r="E41" s="918"/>
      <c r="F41" s="918"/>
      <c r="G41" s="918"/>
      <c r="H41" s="918"/>
      <c r="I41" s="918"/>
      <c r="J41" s="918"/>
      <c r="K41" s="918"/>
      <c r="L41" s="875">
        <v>5</v>
      </c>
      <c r="M41" s="209" t="s">
        <v>380</v>
      </c>
      <c r="N41" s="853" t="s">
        <v>355</v>
      </c>
      <c r="O41" s="876">
        <v>0</v>
      </c>
      <c r="P41" s="876">
        <v>0</v>
      </c>
      <c r="Q41" s="876">
        <v>0</v>
      </c>
      <c r="R41" s="876">
        <v>0</v>
      </c>
      <c r="S41" s="876">
        <v>0</v>
      </c>
      <c r="T41" s="876">
        <v>0</v>
      </c>
      <c r="U41" s="846"/>
    </row>
    <row r="42" spans="1:21">
      <c r="A42" s="852">
        <v>1</v>
      </c>
      <c r="B42" s="881"/>
      <c r="C42" s="881"/>
      <c r="D42" s="881"/>
      <c r="E42" s="881"/>
      <c r="F42" s="881"/>
      <c r="G42" s="881"/>
      <c r="H42" s="881"/>
      <c r="I42" s="881"/>
      <c r="J42" s="881"/>
      <c r="K42" s="881"/>
      <c r="L42" s="919">
        <v>5.0999999999999996</v>
      </c>
      <c r="M42" s="213" t="s">
        <v>361</v>
      </c>
      <c r="N42" s="853" t="s">
        <v>355</v>
      </c>
      <c r="O42" s="898">
        <v>0</v>
      </c>
      <c r="P42" s="898">
        <v>0</v>
      </c>
      <c r="Q42" s="898">
        <v>0</v>
      </c>
      <c r="R42" s="898">
        <v>0</v>
      </c>
      <c r="S42" s="898">
        <v>0</v>
      </c>
      <c r="T42" s="898">
        <v>0</v>
      </c>
      <c r="U42" s="846"/>
    </row>
    <row r="43" spans="1:21">
      <c r="A43" s="852">
        <v>1</v>
      </c>
      <c r="B43" s="881"/>
      <c r="C43" s="881"/>
      <c r="D43" s="881"/>
      <c r="E43" s="881"/>
      <c r="F43" s="881"/>
      <c r="G43" s="881"/>
      <c r="H43" s="881"/>
      <c r="I43" s="881"/>
      <c r="J43" s="881"/>
      <c r="K43" s="881"/>
      <c r="L43" s="919">
        <v>5.2</v>
      </c>
      <c r="M43" s="213" t="s">
        <v>362</v>
      </c>
      <c r="N43" s="853" t="s">
        <v>355</v>
      </c>
      <c r="O43" s="898">
        <v>0</v>
      </c>
      <c r="P43" s="898">
        <v>0</v>
      </c>
      <c r="Q43" s="898">
        <v>0</v>
      </c>
      <c r="R43" s="898">
        <v>0</v>
      </c>
      <c r="S43" s="898">
        <v>0</v>
      </c>
      <c r="T43" s="898">
        <v>0</v>
      </c>
      <c r="U43" s="846"/>
    </row>
    <row r="44" spans="1:21">
      <c r="A44" s="852">
        <v>1</v>
      </c>
      <c r="B44" s="881"/>
      <c r="C44" s="881"/>
      <c r="D44" s="881"/>
      <c r="E44" s="881"/>
      <c r="F44" s="881"/>
      <c r="G44" s="881"/>
      <c r="H44" s="881"/>
      <c r="I44" s="881"/>
      <c r="J44" s="881"/>
      <c r="K44" s="881"/>
      <c r="L44" s="919">
        <v>5.3</v>
      </c>
      <c r="M44" s="213" t="s">
        <v>364</v>
      </c>
      <c r="N44" s="853" t="s">
        <v>355</v>
      </c>
      <c r="O44" s="898">
        <v>0</v>
      </c>
      <c r="P44" s="898">
        <v>0</v>
      </c>
      <c r="Q44" s="898">
        <v>0</v>
      </c>
      <c r="R44" s="898">
        <v>0</v>
      </c>
      <c r="S44" s="898">
        <v>0</v>
      </c>
      <c r="T44" s="898">
        <v>0</v>
      </c>
      <c r="U44" s="846"/>
    </row>
    <row r="45" spans="1:21">
      <c r="A45" s="852">
        <v>1</v>
      </c>
      <c r="B45" s="881"/>
      <c r="C45" s="881"/>
      <c r="D45" s="881"/>
      <c r="E45" s="881"/>
      <c r="F45" s="881"/>
      <c r="G45" s="881"/>
      <c r="H45" s="881"/>
      <c r="I45" s="881"/>
      <c r="J45" s="881"/>
      <c r="K45" s="881"/>
      <c r="L45" s="919">
        <v>5.4</v>
      </c>
      <c r="M45" s="213" t="s">
        <v>366</v>
      </c>
      <c r="N45" s="853" t="s">
        <v>355</v>
      </c>
      <c r="O45" s="898">
        <v>0</v>
      </c>
      <c r="P45" s="898">
        <v>0</v>
      </c>
      <c r="Q45" s="898">
        <v>0</v>
      </c>
      <c r="R45" s="898">
        <v>0</v>
      </c>
      <c r="S45" s="898">
        <v>0</v>
      </c>
      <c r="T45" s="898">
        <v>0</v>
      </c>
      <c r="U45" s="846"/>
    </row>
    <row r="46" spans="1:21">
      <c r="A46" s="852">
        <v>1</v>
      </c>
      <c r="B46" s="881"/>
      <c r="C46" s="881"/>
      <c r="D46" s="881"/>
      <c r="E46" s="881"/>
      <c r="F46" s="881"/>
      <c r="G46" s="881"/>
      <c r="H46" s="881"/>
      <c r="I46" s="881"/>
      <c r="J46" s="881"/>
      <c r="K46" s="881"/>
      <c r="L46" s="919">
        <v>5.5</v>
      </c>
      <c r="M46" s="213" t="s">
        <v>368</v>
      </c>
      <c r="N46" s="853" t="s">
        <v>355</v>
      </c>
      <c r="O46" s="898">
        <v>0</v>
      </c>
      <c r="P46" s="898">
        <v>0</v>
      </c>
      <c r="Q46" s="898">
        <v>0</v>
      </c>
      <c r="R46" s="898">
        <v>0</v>
      </c>
      <c r="S46" s="898">
        <v>0</v>
      </c>
      <c r="T46" s="898">
        <v>0</v>
      </c>
      <c r="U46" s="846"/>
    </row>
    <row r="47" spans="1:21" s="95" customFormat="1" ht="22.5">
      <c r="A47" s="852">
        <v>1</v>
      </c>
      <c r="B47" s="918"/>
      <c r="C47" s="918"/>
      <c r="D47" s="918"/>
      <c r="E47" s="918"/>
      <c r="F47" s="918"/>
      <c r="G47" s="918"/>
      <c r="H47" s="918"/>
      <c r="I47" s="918"/>
      <c r="J47" s="918"/>
      <c r="K47" s="918"/>
      <c r="L47" s="875">
        <v>6</v>
      </c>
      <c r="M47" s="209" t="s">
        <v>384</v>
      </c>
      <c r="N47" s="215"/>
      <c r="O47" s="216"/>
      <c r="P47" s="216"/>
      <c r="Q47" s="216"/>
      <c r="R47" s="216"/>
      <c r="S47" s="216"/>
      <c r="T47" s="216"/>
      <c r="U47" s="846"/>
    </row>
    <row r="48" spans="1:21">
      <c r="A48" s="852">
        <v>1</v>
      </c>
      <c r="B48" s="881"/>
      <c r="C48" s="881"/>
      <c r="D48" s="881"/>
      <c r="E48" s="881"/>
      <c r="F48" s="881"/>
      <c r="G48" s="881"/>
      <c r="H48" s="881"/>
      <c r="I48" s="881"/>
      <c r="J48" s="881"/>
      <c r="K48" s="881"/>
      <c r="L48" s="919">
        <v>6.1</v>
      </c>
      <c r="M48" s="213" t="s">
        <v>361</v>
      </c>
      <c r="N48" s="210" t="s">
        <v>142</v>
      </c>
      <c r="O48" s="898">
        <v>0</v>
      </c>
      <c r="P48" s="898">
        <v>0</v>
      </c>
      <c r="Q48" s="898">
        <v>0</v>
      </c>
      <c r="R48" s="898">
        <v>0</v>
      </c>
      <c r="S48" s="898">
        <v>0</v>
      </c>
      <c r="T48" s="898">
        <v>0</v>
      </c>
      <c r="U48" s="846"/>
    </row>
    <row r="49" spans="1:21">
      <c r="A49" s="852">
        <v>1</v>
      </c>
      <c r="B49" s="881"/>
      <c r="C49" s="881"/>
      <c r="D49" s="881"/>
      <c r="E49" s="881"/>
      <c r="F49" s="881"/>
      <c r="G49" s="881"/>
      <c r="H49" s="881"/>
      <c r="I49" s="881"/>
      <c r="J49" s="881"/>
      <c r="K49" s="881"/>
      <c r="L49" s="919">
        <v>6.2</v>
      </c>
      <c r="M49" s="213" t="s">
        <v>362</v>
      </c>
      <c r="N49" s="210" t="s">
        <v>142</v>
      </c>
      <c r="O49" s="898">
        <v>0</v>
      </c>
      <c r="P49" s="898">
        <v>0</v>
      </c>
      <c r="Q49" s="898">
        <v>0</v>
      </c>
      <c r="R49" s="898">
        <v>0</v>
      </c>
      <c r="S49" s="898">
        <v>0</v>
      </c>
      <c r="T49" s="898">
        <v>0</v>
      </c>
      <c r="U49" s="846"/>
    </row>
    <row r="50" spans="1:21">
      <c r="A50" s="852">
        <v>1</v>
      </c>
      <c r="B50" s="881"/>
      <c r="C50" s="881"/>
      <c r="D50" s="881"/>
      <c r="E50" s="881"/>
      <c r="F50" s="881"/>
      <c r="G50" s="881"/>
      <c r="H50" s="881"/>
      <c r="I50" s="881"/>
      <c r="J50" s="881"/>
      <c r="K50" s="881"/>
      <c r="L50" s="919">
        <v>6.3</v>
      </c>
      <c r="M50" s="213" t="s">
        <v>364</v>
      </c>
      <c r="N50" s="210" t="s">
        <v>142</v>
      </c>
      <c r="O50" s="898">
        <v>0</v>
      </c>
      <c r="P50" s="898">
        <v>0</v>
      </c>
      <c r="Q50" s="898">
        <v>0</v>
      </c>
      <c r="R50" s="898">
        <v>0</v>
      </c>
      <c r="S50" s="898">
        <v>0</v>
      </c>
      <c r="T50" s="898">
        <v>0</v>
      </c>
      <c r="U50" s="846"/>
    </row>
    <row r="51" spans="1:21">
      <c r="A51" s="852">
        <v>1</v>
      </c>
      <c r="B51" s="881"/>
      <c r="C51" s="881"/>
      <c r="D51" s="881"/>
      <c r="E51" s="881"/>
      <c r="F51" s="881"/>
      <c r="G51" s="881"/>
      <c r="H51" s="881"/>
      <c r="I51" s="881"/>
      <c r="J51" s="881"/>
      <c r="K51" s="881"/>
      <c r="L51" s="919">
        <v>6.4</v>
      </c>
      <c r="M51" s="213" t="s">
        <v>366</v>
      </c>
      <c r="N51" s="210" t="s">
        <v>142</v>
      </c>
      <c r="O51" s="898">
        <v>0</v>
      </c>
      <c r="P51" s="898">
        <v>0</v>
      </c>
      <c r="Q51" s="898">
        <v>0</v>
      </c>
      <c r="R51" s="898">
        <v>0</v>
      </c>
      <c r="S51" s="898">
        <v>0</v>
      </c>
      <c r="T51" s="898">
        <v>0</v>
      </c>
      <c r="U51" s="846"/>
    </row>
    <row r="52" spans="1:21">
      <c r="A52" s="852">
        <v>1</v>
      </c>
      <c r="B52" s="881"/>
      <c r="C52" s="881"/>
      <c r="D52" s="881"/>
      <c r="E52" s="881"/>
      <c r="F52" s="881"/>
      <c r="G52" s="881"/>
      <c r="H52" s="881"/>
      <c r="I52" s="881"/>
      <c r="J52" s="881"/>
      <c r="K52" s="881"/>
      <c r="L52" s="919">
        <v>6.5</v>
      </c>
      <c r="M52" s="213" t="s">
        <v>368</v>
      </c>
      <c r="N52" s="210" t="s">
        <v>142</v>
      </c>
      <c r="O52" s="898">
        <v>0</v>
      </c>
      <c r="P52" s="898">
        <v>0</v>
      </c>
      <c r="Q52" s="898">
        <v>0</v>
      </c>
      <c r="R52" s="898">
        <v>0</v>
      </c>
      <c r="S52" s="898">
        <v>0</v>
      </c>
      <c r="T52" s="898">
        <v>0</v>
      </c>
      <c r="U52" s="846"/>
    </row>
    <row r="53" spans="1:21" s="95" customFormat="1">
      <c r="A53" s="852">
        <v>1</v>
      </c>
      <c r="B53" s="918"/>
      <c r="C53" s="918"/>
      <c r="D53" s="918"/>
      <c r="E53" s="918"/>
      <c r="F53" s="918"/>
      <c r="G53" s="918"/>
      <c r="H53" s="918"/>
      <c r="I53" s="918"/>
      <c r="J53" s="918"/>
      <c r="K53" s="918"/>
      <c r="L53" s="875">
        <v>7</v>
      </c>
      <c r="M53" s="209" t="s">
        <v>388</v>
      </c>
      <c r="N53" s="853" t="s">
        <v>355</v>
      </c>
      <c r="O53" s="876">
        <v>0</v>
      </c>
      <c r="P53" s="876">
        <v>0</v>
      </c>
      <c r="Q53" s="876">
        <v>0</v>
      </c>
      <c r="R53" s="876">
        <v>0</v>
      </c>
      <c r="S53" s="876">
        <v>0</v>
      </c>
      <c r="T53" s="876">
        <v>0</v>
      </c>
      <c r="U53" s="846"/>
    </row>
    <row r="54" spans="1:21">
      <c r="A54" s="852">
        <v>1</v>
      </c>
      <c r="B54" s="881"/>
      <c r="C54" s="881"/>
      <c r="D54" s="881"/>
      <c r="E54" s="881"/>
      <c r="F54" s="881"/>
      <c r="G54" s="881"/>
      <c r="H54" s="881"/>
      <c r="I54" s="881"/>
      <c r="J54" s="881"/>
      <c r="K54" s="881"/>
      <c r="L54" s="919">
        <v>7.1</v>
      </c>
      <c r="M54" s="213" t="s">
        <v>361</v>
      </c>
      <c r="N54" s="853" t="s">
        <v>355</v>
      </c>
      <c r="O54" s="898"/>
      <c r="P54" s="898"/>
      <c r="Q54" s="898"/>
      <c r="R54" s="898"/>
      <c r="S54" s="898"/>
      <c r="T54" s="898"/>
      <c r="U54" s="846"/>
    </row>
    <row r="55" spans="1:21">
      <c r="A55" s="852">
        <v>1</v>
      </c>
      <c r="B55" s="881"/>
      <c r="C55" s="881"/>
      <c r="D55" s="881"/>
      <c r="E55" s="881"/>
      <c r="F55" s="881"/>
      <c r="G55" s="881"/>
      <c r="H55" s="881"/>
      <c r="I55" s="881"/>
      <c r="J55" s="881"/>
      <c r="K55" s="881"/>
      <c r="L55" s="919">
        <v>7.2</v>
      </c>
      <c r="M55" s="213" t="s">
        <v>362</v>
      </c>
      <c r="N55" s="853" t="s">
        <v>355</v>
      </c>
      <c r="O55" s="898"/>
      <c r="P55" s="898"/>
      <c r="Q55" s="898"/>
      <c r="R55" s="898"/>
      <c r="S55" s="898"/>
      <c r="T55" s="898"/>
      <c r="U55" s="846"/>
    </row>
    <row r="56" spans="1:21">
      <c r="A56" s="852">
        <v>1</v>
      </c>
      <c r="B56" s="881"/>
      <c r="C56" s="881"/>
      <c r="D56" s="881"/>
      <c r="E56" s="881"/>
      <c r="F56" s="881"/>
      <c r="G56" s="881"/>
      <c r="H56" s="881"/>
      <c r="I56" s="881"/>
      <c r="J56" s="881"/>
      <c r="K56" s="881"/>
      <c r="L56" s="919">
        <v>7.3</v>
      </c>
      <c r="M56" s="213" t="s">
        <v>364</v>
      </c>
      <c r="N56" s="853" t="s">
        <v>355</v>
      </c>
      <c r="O56" s="898"/>
      <c r="P56" s="898"/>
      <c r="Q56" s="898"/>
      <c r="R56" s="898"/>
      <c r="S56" s="898"/>
      <c r="T56" s="898"/>
      <c r="U56" s="846"/>
    </row>
    <row r="57" spans="1:21">
      <c r="A57" s="852">
        <v>1</v>
      </c>
      <c r="B57" s="881"/>
      <c r="C57" s="881"/>
      <c r="D57" s="881"/>
      <c r="E57" s="881"/>
      <c r="F57" s="881"/>
      <c r="G57" s="881"/>
      <c r="H57" s="881"/>
      <c r="I57" s="881"/>
      <c r="J57" s="881"/>
      <c r="K57" s="881"/>
      <c r="L57" s="919">
        <v>7.4</v>
      </c>
      <c r="M57" s="213" t="s">
        <v>366</v>
      </c>
      <c r="N57" s="853" t="s">
        <v>355</v>
      </c>
      <c r="O57" s="898"/>
      <c r="P57" s="898"/>
      <c r="Q57" s="898"/>
      <c r="R57" s="898"/>
      <c r="S57" s="898"/>
      <c r="T57" s="898"/>
      <c r="U57" s="846"/>
    </row>
    <row r="58" spans="1:21">
      <c r="A58" s="852">
        <v>1</v>
      </c>
      <c r="B58" s="881"/>
      <c r="C58" s="881"/>
      <c r="D58" s="881"/>
      <c r="E58" s="881"/>
      <c r="F58" s="881"/>
      <c r="G58" s="881"/>
      <c r="H58" s="881"/>
      <c r="I58" s="881"/>
      <c r="J58" s="881"/>
      <c r="K58" s="881"/>
      <c r="L58" s="919">
        <v>7.5</v>
      </c>
      <c r="M58" s="213" t="s">
        <v>368</v>
      </c>
      <c r="N58" s="853" t="s">
        <v>355</v>
      </c>
      <c r="O58" s="898"/>
      <c r="P58" s="898"/>
      <c r="Q58" s="898"/>
      <c r="R58" s="898"/>
      <c r="S58" s="898"/>
      <c r="T58" s="898"/>
      <c r="U58" s="846"/>
    </row>
    <row r="59" spans="1:21" s="95" customFormat="1">
      <c r="A59" s="852">
        <v>1</v>
      </c>
      <c r="B59" s="918"/>
      <c r="C59" s="918"/>
      <c r="D59" s="918"/>
      <c r="E59" s="918"/>
      <c r="F59" s="918"/>
      <c r="G59" s="918"/>
      <c r="H59" s="918"/>
      <c r="I59" s="918"/>
      <c r="J59" s="918"/>
      <c r="K59" s="918"/>
      <c r="L59" s="875">
        <v>8</v>
      </c>
      <c r="M59" s="209" t="s">
        <v>392</v>
      </c>
      <c r="N59" s="853" t="s">
        <v>355</v>
      </c>
      <c r="O59" s="876">
        <v>0</v>
      </c>
      <c r="P59" s="876">
        <v>0</v>
      </c>
      <c r="Q59" s="876">
        <v>0</v>
      </c>
      <c r="R59" s="876">
        <v>0</v>
      </c>
      <c r="S59" s="876">
        <v>0</v>
      </c>
      <c r="T59" s="876">
        <v>0</v>
      </c>
      <c r="U59" s="846"/>
    </row>
    <row r="60" spans="1:21">
      <c r="A60" s="852">
        <v>1</v>
      </c>
      <c r="B60" s="881"/>
      <c r="C60" s="881"/>
      <c r="D60" s="881"/>
      <c r="E60" s="881"/>
      <c r="F60" s="881"/>
      <c r="G60" s="881"/>
      <c r="H60" s="881"/>
      <c r="I60" s="881"/>
      <c r="J60" s="881"/>
      <c r="K60" s="881"/>
      <c r="L60" s="919">
        <v>8.1</v>
      </c>
      <c r="M60" s="213" t="s">
        <v>361</v>
      </c>
      <c r="N60" s="853" t="s">
        <v>355</v>
      </c>
      <c r="O60" s="898"/>
      <c r="P60" s="898"/>
      <c r="Q60" s="898"/>
      <c r="R60" s="898"/>
      <c r="S60" s="898"/>
      <c r="T60" s="898"/>
      <c r="U60" s="846"/>
    </row>
    <row r="61" spans="1:21">
      <c r="A61" s="852">
        <v>1</v>
      </c>
      <c r="B61" s="881"/>
      <c r="C61" s="881"/>
      <c r="D61" s="881"/>
      <c r="E61" s="881"/>
      <c r="F61" s="881"/>
      <c r="G61" s="881"/>
      <c r="H61" s="881"/>
      <c r="I61" s="881"/>
      <c r="J61" s="881"/>
      <c r="K61" s="881"/>
      <c r="L61" s="919">
        <v>8.1999999999999993</v>
      </c>
      <c r="M61" s="213" t="s">
        <v>362</v>
      </c>
      <c r="N61" s="853" t="s">
        <v>355</v>
      </c>
      <c r="O61" s="898"/>
      <c r="P61" s="898"/>
      <c r="Q61" s="898"/>
      <c r="R61" s="898"/>
      <c r="S61" s="898"/>
      <c r="T61" s="898"/>
      <c r="U61" s="846"/>
    </row>
    <row r="62" spans="1:21">
      <c r="A62" s="852">
        <v>1</v>
      </c>
      <c r="B62" s="881"/>
      <c r="C62" s="881"/>
      <c r="D62" s="881"/>
      <c r="E62" s="881"/>
      <c r="F62" s="881"/>
      <c r="G62" s="881"/>
      <c r="H62" s="881"/>
      <c r="I62" s="881"/>
      <c r="J62" s="881"/>
      <c r="K62" s="881"/>
      <c r="L62" s="919">
        <v>8.3000000000000007</v>
      </c>
      <c r="M62" s="213" t="s">
        <v>364</v>
      </c>
      <c r="N62" s="853" t="s">
        <v>355</v>
      </c>
      <c r="O62" s="898"/>
      <c r="P62" s="898"/>
      <c r="Q62" s="898"/>
      <c r="R62" s="898"/>
      <c r="S62" s="898"/>
      <c r="T62" s="898"/>
      <c r="U62" s="846"/>
    </row>
    <row r="63" spans="1:21">
      <c r="A63" s="852">
        <v>1</v>
      </c>
      <c r="B63" s="881"/>
      <c r="C63" s="881"/>
      <c r="D63" s="881"/>
      <c r="E63" s="881"/>
      <c r="F63" s="881"/>
      <c r="G63" s="881"/>
      <c r="H63" s="881"/>
      <c r="I63" s="881"/>
      <c r="J63" s="881"/>
      <c r="K63" s="881"/>
      <c r="L63" s="919">
        <v>8.4</v>
      </c>
      <c r="M63" s="213" t="s">
        <v>366</v>
      </c>
      <c r="N63" s="853" t="s">
        <v>355</v>
      </c>
      <c r="O63" s="898"/>
      <c r="P63" s="898"/>
      <c r="Q63" s="898"/>
      <c r="R63" s="898"/>
      <c r="S63" s="898"/>
      <c r="T63" s="898"/>
      <c r="U63" s="846"/>
    </row>
    <row r="64" spans="1:21">
      <c r="A64" s="852">
        <v>1</v>
      </c>
      <c r="B64" s="881"/>
      <c r="C64" s="881"/>
      <c r="D64" s="881"/>
      <c r="E64" s="881"/>
      <c r="F64" s="881"/>
      <c r="G64" s="881"/>
      <c r="H64" s="881"/>
      <c r="I64" s="881"/>
      <c r="J64" s="881"/>
      <c r="K64" s="881"/>
      <c r="L64" s="919">
        <v>8.5</v>
      </c>
      <c r="M64" s="213" t="s">
        <v>368</v>
      </c>
      <c r="N64" s="853" t="s">
        <v>355</v>
      </c>
      <c r="O64" s="898"/>
      <c r="P64" s="898"/>
      <c r="Q64" s="898"/>
      <c r="R64" s="898"/>
      <c r="S64" s="898"/>
      <c r="T64" s="898"/>
      <c r="U64" s="846"/>
    </row>
    <row r="65" spans="1:21">
      <c r="A65" s="881"/>
      <c r="B65" s="881"/>
      <c r="C65" s="881"/>
      <c r="D65" s="881"/>
      <c r="E65" s="881"/>
      <c r="F65" s="881"/>
      <c r="G65" s="881"/>
      <c r="H65" s="881"/>
      <c r="I65" s="881"/>
      <c r="J65" s="881"/>
      <c r="K65" s="881"/>
      <c r="L65" s="920"/>
      <c r="M65" s="921"/>
      <c r="N65" s="920"/>
      <c r="O65" s="922"/>
      <c r="P65" s="922"/>
      <c r="Q65" s="922"/>
      <c r="R65" s="922"/>
      <c r="S65" s="922"/>
      <c r="T65" s="880"/>
      <c r="U65" s="881"/>
    </row>
    <row r="66" spans="1:21" s="88" customFormat="1" ht="15" customHeight="1">
      <c r="A66" s="716"/>
      <c r="B66" s="716"/>
      <c r="C66" s="716"/>
      <c r="D66" s="716"/>
      <c r="E66" s="716"/>
      <c r="F66" s="716"/>
      <c r="G66" s="716"/>
      <c r="H66" s="716"/>
      <c r="I66" s="716"/>
      <c r="J66" s="716"/>
      <c r="K66" s="716"/>
      <c r="L66" s="847" t="s">
        <v>1274</v>
      </c>
      <c r="M66" s="847"/>
      <c r="N66" s="847"/>
      <c r="O66" s="847"/>
      <c r="P66" s="847"/>
      <c r="Q66" s="847"/>
      <c r="R66" s="847"/>
      <c r="S66" s="848"/>
      <c r="T66" s="848"/>
      <c r="U66" s="848"/>
    </row>
    <row r="67" spans="1:21" s="88" customFormat="1" ht="15" customHeight="1">
      <c r="A67" s="716"/>
      <c r="B67" s="716"/>
      <c r="C67" s="716"/>
      <c r="D67" s="716"/>
      <c r="E67" s="716"/>
      <c r="F67" s="716"/>
      <c r="G67" s="716"/>
      <c r="H67" s="716"/>
      <c r="I67" s="716"/>
      <c r="J67" s="716"/>
      <c r="K67" s="679"/>
      <c r="L67" s="849"/>
      <c r="M67" s="849"/>
      <c r="N67" s="849"/>
      <c r="O67" s="849"/>
      <c r="P67" s="849"/>
      <c r="Q67" s="849"/>
      <c r="R67" s="849"/>
      <c r="S67" s="850"/>
      <c r="T67" s="850"/>
      <c r="U67" s="850"/>
    </row>
    <row r="68" spans="1:21">
      <c r="A68" s="881"/>
      <c r="B68" s="881"/>
      <c r="C68" s="881"/>
      <c r="D68" s="881"/>
      <c r="E68" s="881"/>
      <c r="F68" s="881"/>
      <c r="G68" s="881"/>
      <c r="H68" s="881"/>
      <c r="I68" s="881"/>
      <c r="J68" s="881"/>
      <c r="K68" s="881"/>
      <c r="L68" s="881"/>
      <c r="M68" s="923"/>
      <c r="N68" s="880"/>
      <c r="O68" s="880"/>
      <c r="P68" s="880"/>
      <c r="Q68" s="880"/>
      <c r="R68" s="880"/>
      <c r="S68" s="880"/>
      <c r="T68" s="880"/>
      <c r="U68" s="881"/>
    </row>
    <row r="69" spans="1:21">
      <c r="A69" s="881"/>
      <c r="B69" s="881"/>
      <c r="C69" s="881"/>
      <c r="D69" s="881"/>
      <c r="E69" s="881"/>
      <c r="F69" s="881"/>
      <c r="G69" s="881"/>
      <c r="H69" s="881"/>
      <c r="I69" s="881"/>
      <c r="J69" s="881"/>
      <c r="K69" s="881"/>
      <c r="L69" s="881"/>
      <c r="M69" s="923"/>
      <c r="N69" s="880"/>
      <c r="O69" s="880"/>
      <c r="P69" s="880"/>
      <c r="Q69" s="880"/>
      <c r="R69" s="880"/>
      <c r="S69" s="880"/>
      <c r="T69" s="880"/>
      <c r="U69" s="881"/>
    </row>
    <row r="70" spans="1:21">
      <c r="A70" s="881"/>
      <c r="B70" s="881"/>
      <c r="C70" s="881"/>
      <c r="D70" s="881"/>
      <c r="E70" s="881"/>
      <c r="F70" s="881"/>
      <c r="G70" s="881"/>
      <c r="H70" s="881"/>
      <c r="I70" s="881"/>
      <c r="J70" s="881"/>
      <c r="K70" s="881"/>
      <c r="L70" s="881"/>
      <c r="M70" s="923"/>
      <c r="N70" s="880"/>
      <c r="O70" s="880"/>
      <c r="P70" s="880"/>
      <c r="Q70" s="880"/>
      <c r="R70" s="880"/>
      <c r="S70" s="880"/>
      <c r="T70" s="880"/>
      <c r="U70" s="881"/>
    </row>
    <row r="71" spans="1:21">
      <c r="A71" s="881"/>
      <c r="B71" s="881"/>
      <c r="C71" s="881"/>
      <c r="D71" s="881"/>
      <c r="E71" s="881"/>
      <c r="F71" s="881"/>
      <c r="G71" s="881"/>
      <c r="H71" s="881"/>
      <c r="I71" s="881"/>
      <c r="J71" s="881"/>
      <c r="K71" s="881"/>
      <c r="L71" s="881"/>
      <c r="M71" s="924"/>
      <c r="N71" s="880"/>
      <c r="O71" s="880"/>
      <c r="P71" s="880"/>
      <c r="Q71" s="880"/>
      <c r="R71" s="880"/>
      <c r="S71" s="880"/>
      <c r="T71" s="880"/>
      <c r="U71" s="881"/>
    </row>
    <row r="72" spans="1:21">
      <c r="A72" s="881"/>
      <c r="B72" s="881"/>
      <c r="C72" s="881"/>
      <c r="D72" s="881"/>
      <c r="E72" s="881"/>
      <c r="F72" s="881"/>
      <c r="G72" s="881"/>
      <c r="H72" s="881"/>
      <c r="I72" s="881"/>
      <c r="J72" s="881"/>
      <c r="K72" s="881"/>
      <c r="L72" s="881"/>
      <c r="M72" s="923"/>
      <c r="N72" s="880"/>
      <c r="O72" s="880"/>
      <c r="P72" s="880"/>
      <c r="Q72" s="880"/>
      <c r="R72" s="880"/>
      <c r="S72" s="880"/>
      <c r="T72" s="880"/>
      <c r="U72" s="881"/>
    </row>
    <row r="73" spans="1:21">
      <c r="A73" s="881"/>
      <c r="B73" s="881"/>
      <c r="C73" s="881"/>
      <c r="D73" s="881"/>
      <c r="E73" s="881"/>
      <c r="F73" s="881"/>
      <c r="G73" s="881"/>
      <c r="H73" s="881"/>
      <c r="I73" s="881"/>
      <c r="J73" s="881"/>
      <c r="K73" s="881"/>
      <c r="L73" s="881"/>
      <c r="M73" s="881"/>
      <c r="N73" s="880"/>
      <c r="O73" s="880"/>
      <c r="P73" s="880"/>
      <c r="Q73" s="880"/>
      <c r="R73" s="880"/>
      <c r="S73" s="880"/>
      <c r="T73" s="880"/>
      <c r="U73" s="881"/>
    </row>
    <row r="74" spans="1:21">
      <c r="A74" s="881"/>
      <c r="B74" s="881"/>
      <c r="C74" s="881"/>
      <c r="D74" s="881"/>
      <c r="E74" s="881"/>
      <c r="F74" s="881"/>
      <c r="G74" s="881"/>
      <c r="H74" s="881"/>
      <c r="I74" s="881"/>
      <c r="J74" s="881"/>
      <c r="K74" s="881"/>
      <c r="L74" s="881"/>
      <c r="M74" s="923"/>
      <c r="N74" s="880"/>
      <c r="O74" s="880"/>
      <c r="P74" s="880"/>
      <c r="Q74" s="880"/>
      <c r="R74" s="880"/>
      <c r="S74" s="880"/>
      <c r="T74" s="880"/>
      <c r="U74" s="881"/>
    </row>
    <row r="75" spans="1:21">
      <c r="A75" s="881"/>
      <c r="B75" s="881"/>
      <c r="C75" s="881"/>
      <c r="D75" s="881"/>
      <c r="E75" s="881"/>
      <c r="F75" s="881"/>
      <c r="G75" s="881"/>
      <c r="H75" s="881"/>
      <c r="I75" s="881"/>
      <c r="J75" s="881"/>
      <c r="K75" s="881"/>
      <c r="L75" s="881"/>
      <c r="M75" s="923"/>
      <c r="N75" s="880"/>
      <c r="O75" s="880"/>
      <c r="P75" s="880"/>
      <c r="Q75" s="880"/>
      <c r="R75" s="880"/>
      <c r="S75" s="880"/>
      <c r="T75" s="880"/>
      <c r="U75" s="881"/>
    </row>
    <row r="76" spans="1:21">
      <c r="A76" s="881"/>
      <c r="B76" s="881"/>
      <c r="C76" s="881"/>
      <c r="D76" s="881"/>
      <c r="E76" s="881"/>
      <c r="F76" s="881"/>
      <c r="G76" s="881"/>
      <c r="H76" s="881"/>
      <c r="I76" s="881"/>
      <c r="J76" s="881"/>
      <c r="K76" s="881"/>
      <c r="L76" s="881"/>
      <c r="M76" s="881"/>
      <c r="N76" s="880"/>
      <c r="O76" s="880"/>
      <c r="P76" s="880"/>
      <c r="Q76" s="880"/>
      <c r="R76" s="880"/>
      <c r="S76" s="880"/>
      <c r="T76" s="880"/>
      <c r="U76" s="881"/>
    </row>
    <row r="77" spans="1:21">
      <c r="A77" s="881"/>
      <c r="B77" s="881"/>
      <c r="C77" s="881"/>
      <c r="D77" s="881"/>
      <c r="E77" s="881"/>
      <c r="F77" s="881"/>
      <c r="G77" s="881"/>
      <c r="H77" s="881"/>
      <c r="I77" s="881"/>
      <c r="J77" s="881"/>
      <c r="K77" s="881"/>
      <c r="L77" s="881"/>
      <c r="M77" s="881"/>
      <c r="N77" s="880"/>
      <c r="O77" s="880"/>
      <c r="P77" s="880"/>
      <c r="Q77" s="880"/>
      <c r="R77" s="880"/>
      <c r="S77" s="880"/>
      <c r="T77" s="880"/>
      <c r="U77" s="881"/>
    </row>
    <row r="78" spans="1:21">
      <c r="A78" s="881"/>
      <c r="B78" s="881"/>
      <c r="C78" s="881"/>
      <c r="D78" s="881"/>
      <c r="E78" s="881"/>
      <c r="F78" s="881"/>
      <c r="G78" s="881"/>
      <c r="H78" s="881"/>
      <c r="I78" s="881"/>
      <c r="J78" s="881"/>
      <c r="K78" s="881"/>
      <c r="L78" s="881"/>
      <c r="M78" s="881"/>
      <c r="N78" s="880"/>
      <c r="O78" s="880"/>
      <c r="P78" s="880"/>
      <c r="Q78" s="880"/>
      <c r="R78" s="880"/>
      <c r="S78" s="880"/>
      <c r="T78" s="880"/>
      <c r="U78" s="881"/>
    </row>
    <row r="79" spans="1:21">
      <c r="A79" s="881"/>
      <c r="B79" s="881"/>
      <c r="C79" s="881"/>
      <c r="D79" s="881"/>
      <c r="E79" s="881"/>
      <c r="F79" s="881"/>
      <c r="G79" s="881"/>
      <c r="H79" s="881"/>
      <c r="I79" s="881"/>
      <c r="J79" s="881"/>
      <c r="K79" s="881"/>
      <c r="L79" s="881"/>
      <c r="M79" s="881"/>
      <c r="N79" s="880"/>
      <c r="O79" s="880"/>
      <c r="P79" s="880"/>
      <c r="Q79" s="880"/>
      <c r="R79" s="880"/>
      <c r="S79" s="880"/>
      <c r="T79" s="880"/>
      <c r="U79" s="881"/>
    </row>
    <row r="80" spans="1:21">
      <c r="A80" s="881"/>
      <c r="B80" s="881"/>
      <c r="C80" s="881"/>
      <c r="D80" s="881"/>
      <c r="E80" s="881"/>
      <c r="F80" s="881"/>
      <c r="G80" s="881"/>
      <c r="H80" s="881"/>
      <c r="I80" s="881"/>
      <c r="J80" s="881"/>
      <c r="K80" s="881"/>
      <c r="L80" s="881"/>
      <c r="M80" s="923"/>
      <c r="N80" s="880"/>
      <c r="O80" s="880"/>
      <c r="P80" s="880"/>
      <c r="Q80" s="880"/>
      <c r="R80" s="880"/>
      <c r="S80" s="880"/>
      <c r="T80" s="880"/>
      <c r="U80" s="881"/>
    </row>
    <row r="81" spans="1:21">
      <c r="A81" s="881"/>
      <c r="B81" s="881"/>
      <c r="C81" s="881"/>
      <c r="D81" s="881"/>
      <c r="E81" s="881"/>
      <c r="F81" s="881"/>
      <c r="G81" s="881"/>
      <c r="H81" s="881"/>
      <c r="I81" s="881"/>
      <c r="J81" s="881"/>
      <c r="K81" s="881"/>
      <c r="L81" s="881"/>
      <c r="M81" s="923"/>
      <c r="N81" s="880"/>
      <c r="O81" s="880"/>
      <c r="P81" s="880"/>
      <c r="Q81" s="880"/>
      <c r="R81" s="880"/>
      <c r="S81" s="880"/>
      <c r="T81" s="880"/>
      <c r="U81" s="881"/>
    </row>
    <row r="82" spans="1:21">
      <c r="A82" s="881"/>
      <c r="B82" s="881"/>
      <c r="C82" s="881"/>
      <c r="D82" s="881"/>
      <c r="E82" s="881"/>
      <c r="F82" s="881"/>
      <c r="G82" s="881"/>
      <c r="H82" s="881"/>
      <c r="I82" s="881"/>
      <c r="J82" s="881"/>
      <c r="K82" s="881"/>
      <c r="L82" s="881"/>
      <c r="M82" s="924"/>
      <c r="N82" s="880"/>
      <c r="O82" s="880"/>
      <c r="P82" s="880"/>
      <c r="Q82" s="880"/>
      <c r="R82" s="880"/>
      <c r="S82" s="880"/>
      <c r="T82" s="880"/>
      <c r="U82" s="881"/>
    </row>
    <row r="83" spans="1:21">
      <c r="A83" s="881"/>
      <c r="B83" s="881"/>
      <c r="C83" s="881"/>
      <c r="D83" s="881"/>
      <c r="E83" s="881"/>
      <c r="F83" s="881"/>
      <c r="G83" s="881"/>
      <c r="H83" s="881"/>
      <c r="I83" s="881"/>
      <c r="J83" s="881"/>
      <c r="K83" s="881"/>
      <c r="L83" s="881"/>
      <c r="M83" s="923"/>
      <c r="N83" s="880"/>
      <c r="O83" s="880"/>
      <c r="P83" s="880"/>
      <c r="Q83" s="880"/>
      <c r="R83" s="880"/>
      <c r="S83" s="880"/>
      <c r="T83" s="880"/>
      <c r="U83" s="881"/>
    </row>
    <row r="84" spans="1:21">
      <c r="A84" s="881"/>
      <c r="B84" s="881"/>
      <c r="C84" s="881"/>
      <c r="D84" s="881"/>
      <c r="E84" s="881"/>
      <c r="F84" s="881"/>
      <c r="G84" s="881"/>
      <c r="H84" s="881"/>
      <c r="I84" s="881"/>
      <c r="J84" s="881"/>
      <c r="K84" s="881"/>
      <c r="L84" s="881"/>
      <c r="M84" s="923"/>
      <c r="N84" s="880"/>
      <c r="O84" s="880"/>
      <c r="P84" s="880"/>
      <c r="Q84" s="880"/>
      <c r="R84" s="880"/>
      <c r="S84" s="880"/>
      <c r="T84" s="880"/>
      <c r="U84" s="881"/>
    </row>
    <row r="85" spans="1:21">
      <c r="A85" s="881"/>
      <c r="B85" s="881"/>
      <c r="C85" s="881"/>
      <c r="D85" s="881"/>
      <c r="E85" s="881"/>
      <c r="F85" s="881"/>
      <c r="G85" s="881"/>
      <c r="H85" s="881"/>
      <c r="I85" s="881"/>
      <c r="J85" s="881"/>
      <c r="K85" s="881"/>
      <c r="L85" s="881"/>
      <c r="M85" s="923"/>
      <c r="N85" s="880"/>
      <c r="O85" s="880"/>
      <c r="P85" s="880"/>
      <c r="Q85" s="880"/>
      <c r="R85" s="880"/>
      <c r="S85" s="880"/>
      <c r="T85" s="880"/>
      <c r="U85" s="881"/>
    </row>
    <row r="86" spans="1:21">
      <c r="A86" s="881"/>
      <c r="B86" s="881"/>
      <c r="C86" s="881"/>
      <c r="D86" s="881"/>
      <c r="E86" s="881"/>
      <c r="F86" s="881"/>
      <c r="G86" s="881"/>
      <c r="H86" s="881"/>
      <c r="I86" s="881"/>
      <c r="J86" s="881"/>
      <c r="K86" s="881"/>
      <c r="L86" s="881"/>
      <c r="M86" s="923"/>
      <c r="N86" s="880"/>
      <c r="O86" s="880"/>
      <c r="P86" s="880"/>
      <c r="Q86" s="880"/>
      <c r="R86" s="880"/>
      <c r="S86" s="880"/>
      <c r="T86" s="880"/>
      <c r="U86" s="881"/>
    </row>
    <row r="87" spans="1:21">
      <c r="A87" s="881"/>
      <c r="B87" s="881"/>
      <c r="C87" s="881"/>
      <c r="D87" s="881"/>
      <c r="E87" s="881"/>
      <c r="F87" s="881"/>
      <c r="G87" s="881"/>
      <c r="H87" s="881"/>
      <c r="I87" s="881"/>
      <c r="J87" s="881"/>
      <c r="K87" s="881"/>
      <c r="L87" s="881"/>
      <c r="M87" s="923"/>
      <c r="N87" s="880"/>
      <c r="O87" s="880"/>
      <c r="P87" s="880"/>
      <c r="Q87" s="880"/>
      <c r="R87" s="880"/>
      <c r="S87" s="880"/>
      <c r="T87" s="880"/>
      <c r="U87" s="881"/>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48:T52 O54:T58 O42:T46 O36:T40 O30:T34 O24:T28 O18:T22 O60:T64">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25"/>
      <c r="B1" s="925"/>
      <c r="C1" s="925"/>
      <c r="D1" s="925"/>
      <c r="E1" s="925"/>
      <c r="F1" s="925"/>
      <c r="G1" s="925"/>
      <c r="H1" s="925"/>
      <c r="I1" s="925"/>
      <c r="J1" s="925"/>
      <c r="K1" s="925"/>
      <c r="L1" s="925"/>
      <c r="M1" s="925"/>
      <c r="N1" s="925"/>
      <c r="O1" s="926"/>
      <c r="P1" s="925"/>
      <c r="Q1" s="925"/>
      <c r="R1" s="925"/>
      <c r="S1" s="716">
        <v>2024</v>
      </c>
      <c r="T1" s="716">
        <v>2024</v>
      </c>
      <c r="U1" s="925"/>
    </row>
    <row r="2" spans="1:21" hidden="1">
      <c r="A2" s="925"/>
      <c r="B2" s="925"/>
      <c r="C2" s="925"/>
      <c r="D2" s="925"/>
      <c r="E2" s="925"/>
      <c r="F2" s="925"/>
      <c r="G2" s="925"/>
      <c r="H2" s="925"/>
      <c r="I2" s="925"/>
      <c r="J2" s="925"/>
      <c r="K2" s="925"/>
      <c r="L2" s="925"/>
      <c r="M2" s="925"/>
      <c r="N2" s="925"/>
      <c r="O2" s="926"/>
      <c r="P2" s="925"/>
      <c r="Q2" s="925"/>
      <c r="R2" s="925"/>
      <c r="S2" s="716"/>
      <c r="T2" s="716"/>
      <c r="U2" s="925"/>
    </row>
    <row r="3" spans="1:21" hidden="1">
      <c r="A3" s="925"/>
      <c r="B3" s="925"/>
      <c r="C3" s="925"/>
      <c r="D3" s="925"/>
      <c r="E3" s="925"/>
      <c r="F3" s="925"/>
      <c r="G3" s="925"/>
      <c r="H3" s="925"/>
      <c r="I3" s="925"/>
      <c r="J3" s="925"/>
      <c r="K3" s="925"/>
      <c r="L3" s="925"/>
      <c r="M3" s="925"/>
      <c r="N3" s="925"/>
      <c r="O3" s="926"/>
      <c r="P3" s="925"/>
      <c r="Q3" s="925"/>
      <c r="R3" s="925"/>
      <c r="S3" s="716"/>
      <c r="T3" s="716"/>
      <c r="U3" s="925"/>
    </row>
    <row r="4" spans="1:21" hidden="1">
      <c r="A4" s="925"/>
      <c r="B4" s="925"/>
      <c r="C4" s="925"/>
      <c r="D4" s="925"/>
      <c r="E4" s="925"/>
      <c r="F4" s="925"/>
      <c r="G4" s="925"/>
      <c r="H4" s="925"/>
      <c r="I4" s="925"/>
      <c r="J4" s="925"/>
      <c r="K4" s="925"/>
      <c r="L4" s="925"/>
      <c r="M4" s="925"/>
      <c r="N4" s="925"/>
      <c r="O4" s="926"/>
      <c r="P4" s="925"/>
      <c r="Q4" s="925"/>
      <c r="R4" s="925"/>
      <c r="S4" s="716"/>
      <c r="T4" s="716"/>
      <c r="U4" s="925"/>
    </row>
    <row r="5" spans="1:21" hidden="1">
      <c r="A5" s="925"/>
      <c r="B5" s="925"/>
      <c r="C5" s="925"/>
      <c r="D5" s="925"/>
      <c r="E5" s="925"/>
      <c r="F5" s="925"/>
      <c r="G5" s="925"/>
      <c r="H5" s="925"/>
      <c r="I5" s="925"/>
      <c r="J5" s="925"/>
      <c r="K5" s="925"/>
      <c r="L5" s="925"/>
      <c r="M5" s="925"/>
      <c r="N5" s="925"/>
      <c r="O5" s="926"/>
      <c r="P5" s="925"/>
      <c r="Q5" s="925"/>
      <c r="R5" s="925"/>
      <c r="S5" s="716"/>
      <c r="T5" s="716"/>
      <c r="U5" s="925"/>
    </row>
    <row r="6" spans="1:21" hidden="1">
      <c r="A6" s="925"/>
      <c r="B6" s="925"/>
      <c r="C6" s="925"/>
      <c r="D6" s="925"/>
      <c r="E6" s="925"/>
      <c r="F6" s="925"/>
      <c r="G6" s="925"/>
      <c r="H6" s="925"/>
      <c r="I6" s="925"/>
      <c r="J6" s="925"/>
      <c r="K6" s="925"/>
      <c r="L6" s="925"/>
      <c r="M6" s="925"/>
      <c r="N6" s="925"/>
      <c r="O6" s="926"/>
      <c r="P6" s="925"/>
      <c r="Q6" s="925"/>
      <c r="R6" s="925"/>
      <c r="S6" s="716"/>
      <c r="T6" s="716"/>
      <c r="U6" s="925"/>
    </row>
    <row r="7" spans="1:21" hidden="1">
      <c r="A7" s="925"/>
      <c r="B7" s="925"/>
      <c r="C7" s="925"/>
      <c r="D7" s="925"/>
      <c r="E7" s="925"/>
      <c r="F7" s="925"/>
      <c r="G7" s="925"/>
      <c r="H7" s="925"/>
      <c r="I7" s="925"/>
      <c r="J7" s="925"/>
      <c r="K7" s="925"/>
      <c r="L7" s="925"/>
      <c r="M7" s="925"/>
      <c r="N7" s="925"/>
      <c r="O7" s="716" t="b">
        <v>1</v>
      </c>
      <c r="P7" s="716" t="b">
        <v>1</v>
      </c>
      <c r="Q7" s="716" t="b">
        <v>1</v>
      </c>
      <c r="R7" s="716" t="b">
        <v>1</v>
      </c>
      <c r="S7" s="751"/>
      <c r="T7" s="751"/>
      <c r="U7" s="716"/>
    </row>
    <row r="8" spans="1:21" hidden="1">
      <c r="A8" s="925"/>
      <c r="B8" s="925"/>
      <c r="C8" s="925"/>
      <c r="D8" s="925"/>
      <c r="E8" s="925"/>
      <c r="F8" s="925"/>
      <c r="G8" s="925"/>
      <c r="H8" s="925"/>
      <c r="I8" s="925"/>
      <c r="J8" s="925"/>
      <c r="K8" s="925"/>
      <c r="L8" s="925"/>
      <c r="M8" s="925"/>
      <c r="N8" s="925"/>
      <c r="O8" s="926"/>
      <c r="P8" s="925"/>
      <c r="Q8" s="925"/>
      <c r="R8" s="925"/>
      <c r="S8" s="925"/>
      <c r="T8" s="925"/>
      <c r="U8" s="925"/>
    </row>
    <row r="9" spans="1:21" hidden="1">
      <c r="A9" s="925"/>
      <c r="B9" s="925"/>
      <c r="C9" s="925"/>
      <c r="D9" s="925"/>
      <c r="E9" s="925"/>
      <c r="F9" s="925"/>
      <c r="G9" s="925"/>
      <c r="H9" s="925"/>
      <c r="I9" s="925"/>
      <c r="J9" s="925"/>
      <c r="K9" s="925"/>
      <c r="L9" s="925"/>
      <c r="M9" s="925"/>
      <c r="N9" s="925"/>
      <c r="O9" s="926"/>
      <c r="P9" s="925"/>
      <c r="Q9" s="925"/>
      <c r="R9" s="925"/>
      <c r="S9" s="925"/>
      <c r="T9" s="925"/>
      <c r="U9" s="925"/>
    </row>
    <row r="10" spans="1:21" hidden="1">
      <c r="A10" s="925"/>
      <c r="B10" s="925"/>
      <c r="C10" s="925"/>
      <c r="D10" s="925"/>
      <c r="E10" s="925"/>
      <c r="F10" s="925"/>
      <c r="G10" s="925"/>
      <c r="H10" s="925"/>
      <c r="I10" s="925"/>
      <c r="J10" s="925"/>
      <c r="K10" s="925"/>
      <c r="L10" s="925"/>
      <c r="M10" s="925"/>
      <c r="N10" s="925"/>
      <c r="O10" s="926"/>
      <c r="P10" s="925"/>
      <c r="Q10" s="925"/>
      <c r="R10" s="925"/>
      <c r="S10" s="925"/>
      <c r="T10" s="925"/>
      <c r="U10" s="925"/>
    </row>
    <row r="11" spans="1:21" ht="15" hidden="1" customHeight="1">
      <c r="A11" s="925"/>
      <c r="B11" s="925"/>
      <c r="C11" s="925"/>
      <c r="D11" s="925"/>
      <c r="E11" s="925"/>
      <c r="F11" s="925"/>
      <c r="G11" s="925"/>
      <c r="H11" s="925"/>
      <c r="I11" s="925"/>
      <c r="J11" s="925"/>
      <c r="K11" s="925"/>
      <c r="L11" s="925"/>
      <c r="M11" s="697"/>
      <c r="N11" s="925"/>
      <c r="O11" s="926"/>
      <c r="P11" s="925"/>
      <c r="Q11" s="925"/>
      <c r="R11" s="925"/>
      <c r="S11" s="925"/>
      <c r="T11" s="925"/>
      <c r="U11" s="925"/>
    </row>
    <row r="12" spans="1:21" s="82" customFormat="1" ht="20.100000000000001" customHeight="1">
      <c r="A12" s="793"/>
      <c r="B12" s="793"/>
      <c r="C12" s="793"/>
      <c r="D12" s="793"/>
      <c r="E12" s="793"/>
      <c r="F12" s="793"/>
      <c r="G12" s="793"/>
      <c r="H12" s="793"/>
      <c r="I12" s="793"/>
      <c r="J12" s="793"/>
      <c r="K12" s="793"/>
      <c r="L12" s="372" t="s">
        <v>1106</v>
      </c>
      <c r="M12" s="217"/>
      <c r="N12" s="217"/>
      <c r="O12" s="217"/>
      <c r="P12" s="217"/>
      <c r="Q12" s="217"/>
      <c r="R12" s="217"/>
      <c r="S12" s="217"/>
      <c r="T12" s="217"/>
      <c r="U12" s="217"/>
    </row>
    <row r="13" spans="1:21" s="82" customFormat="1" ht="11.25" customHeight="1">
      <c r="A13" s="793"/>
      <c r="B13" s="793"/>
      <c r="C13" s="793"/>
      <c r="D13" s="793"/>
      <c r="E13" s="793"/>
      <c r="F13" s="793"/>
      <c r="G13" s="793"/>
      <c r="H13" s="793"/>
      <c r="I13" s="793"/>
      <c r="J13" s="793"/>
      <c r="K13" s="793"/>
      <c r="L13" s="927"/>
      <c r="M13" s="793"/>
      <c r="N13" s="793"/>
      <c r="O13" s="928"/>
      <c r="P13" s="793"/>
      <c r="Q13" s="793"/>
      <c r="R13" s="793"/>
      <c r="S13" s="793"/>
      <c r="T13" s="793"/>
      <c r="U13" s="793"/>
    </row>
    <row r="14" spans="1:21" s="82" customFormat="1" ht="15" customHeight="1">
      <c r="A14" s="793"/>
      <c r="B14" s="793"/>
      <c r="C14" s="793"/>
      <c r="D14" s="793"/>
      <c r="E14" s="793"/>
      <c r="F14" s="793"/>
      <c r="G14" s="793"/>
      <c r="H14" s="793"/>
      <c r="I14" s="793"/>
      <c r="J14" s="793"/>
      <c r="K14" s="793"/>
      <c r="L14" s="847" t="s">
        <v>15</v>
      </c>
      <c r="M14" s="847" t="s">
        <v>120</v>
      </c>
      <c r="N14" s="847" t="s">
        <v>270</v>
      </c>
      <c r="O14" s="804" t="s">
        <v>2424</v>
      </c>
      <c r="P14" s="804" t="s">
        <v>2424</v>
      </c>
      <c r="Q14" s="804" t="s">
        <v>2424</v>
      </c>
      <c r="R14" s="805" t="s">
        <v>2425</v>
      </c>
      <c r="S14" s="806" t="s">
        <v>2426</v>
      </c>
      <c r="T14" s="806" t="s">
        <v>2426</v>
      </c>
      <c r="U14" s="802" t="s">
        <v>308</v>
      </c>
    </row>
    <row r="15" spans="1:21" s="82" customFormat="1" ht="50.1" customHeight="1">
      <c r="A15" s="793"/>
      <c r="B15" s="793"/>
      <c r="C15" s="793"/>
      <c r="D15" s="793"/>
      <c r="E15" s="793"/>
      <c r="F15" s="793"/>
      <c r="G15" s="793"/>
      <c r="H15" s="793"/>
      <c r="I15" s="793"/>
      <c r="J15" s="793"/>
      <c r="K15" s="793"/>
      <c r="L15" s="847"/>
      <c r="M15" s="847"/>
      <c r="N15" s="847"/>
      <c r="O15" s="809" t="s">
        <v>271</v>
      </c>
      <c r="P15" s="809" t="s">
        <v>309</v>
      </c>
      <c r="Q15" s="809" t="s">
        <v>289</v>
      </c>
      <c r="R15" s="809" t="s">
        <v>271</v>
      </c>
      <c r="S15" s="806" t="s">
        <v>272</v>
      </c>
      <c r="T15" s="806" t="s">
        <v>271</v>
      </c>
      <c r="U15" s="802"/>
    </row>
    <row r="16" spans="1:21" s="82" customFormat="1">
      <c r="A16" s="818" t="s">
        <v>17</v>
      </c>
      <c r="B16" s="793"/>
      <c r="C16" s="793"/>
      <c r="D16" s="793"/>
      <c r="E16" s="793"/>
      <c r="F16" s="793"/>
      <c r="G16" s="793"/>
      <c r="H16" s="793"/>
      <c r="I16" s="793"/>
      <c r="J16" s="793"/>
      <c r="K16" s="793"/>
      <c r="L16" s="872" t="s">
        <v>2422</v>
      </c>
      <c r="M16" s="706"/>
      <c r="N16" s="707"/>
      <c r="O16" s="707"/>
      <c r="P16" s="707"/>
      <c r="Q16" s="707"/>
      <c r="R16" s="707"/>
      <c r="S16" s="707"/>
      <c r="T16" s="707"/>
      <c r="U16" s="917"/>
    </row>
    <row r="17" spans="1:21" s="82" customFormat="1" ht="22.5">
      <c r="A17" s="852">
        <v>1</v>
      </c>
      <c r="B17" s="793"/>
      <c r="C17" s="793"/>
      <c r="D17" s="793"/>
      <c r="E17" s="793"/>
      <c r="F17" s="793"/>
      <c r="G17" s="793"/>
      <c r="H17" s="793"/>
      <c r="I17" s="793"/>
      <c r="J17" s="793"/>
      <c r="K17" s="793"/>
      <c r="L17" s="929" t="s">
        <v>17</v>
      </c>
      <c r="M17" s="219" t="s">
        <v>396</v>
      </c>
      <c r="N17" s="930" t="s">
        <v>355</v>
      </c>
      <c r="O17" s="931">
        <v>0</v>
      </c>
      <c r="P17" s="931">
        <v>0</v>
      </c>
      <c r="Q17" s="931">
        <v>0</v>
      </c>
      <c r="R17" s="931">
        <v>0</v>
      </c>
      <c r="S17" s="931">
        <v>0</v>
      </c>
      <c r="T17" s="931">
        <v>0</v>
      </c>
      <c r="U17" s="846"/>
    </row>
    <row r="18" spans="1:21" s="82" customFormat="1">
      <c r="A18" s="852">
        <v>1</v>
      </c>
      <c r="B18" s="793"/>
      <c r="C18" s="793"/>
      <c r="D18" s="793"/>
      <c r="E18" s="793"/>
      <c r="F18" s="793"/>
      <c r="G18" s="793"/>
      <c r="H18" s="793"/>
      <c r="I18" s="793"/>
      <c r="J18" s="793"/>
      <c r="K18" s="793"/>
      <c r="L18" s="932" t="s">
        <v>154</v>
      </c>
      <c r="M18" s="222" t="s">
        <v>12</v>
      </c>
      <c r="N18" s="853" t="s">
        <v>355</v>
      </c>
      <c r="O18" s="933">
        <v>0</v>
      </c>
      <c r="P18" s="933">
        <v>0</v>
      </c>
      <c r="Q18" s="933">
        <v>0</v>
      </c>
      <c r="R18" s="933">
        <v>0</v>
      </c>
      <c r="S18" s="933">
        <v>0</v>
      </c>
      <c r="T18" s="933">
        <v>0</v>
      </c>
      <c r="U18" s="846"/>
    </row>
    <row r="19" spans="1:21" s="82" customFormat="1" ht="22.5">
      <c r="A19" s="852">
        <v>1</v>
      </c>
      <c r="B19" s="793"/>
      <c r="C19" s="793"/>
      <c r="D19" s="793"/>
      <c r="E19" s="793"/>
      <c r="F19" s="793"/>
      <c r="G19" s="793"/>
      <c r="H19" s="793"/>
      <c r="I19" s="793"/>
      <c r="J19" s="793"/>
      <c r="K19" s="793"/>
      <c r="L19" s="932" t="s">
        <v>397</v>
      </c>
      <c r="M19" s="934" t="s">
        <v>398</v>
      </c>
      <c r="N19" s="853" t="s">
        <v>355</v>
      </c>
      <c r="O19" s="933"/>
      <c r="P19" s="933"/>
      <c r="Q19" s="933"/>
      <c r="R19" s="933"/>
      <c r="S19" s="933"/>
      <c r="T19" s="933"/>
      <c r="U19" s="846"/>
    </row>
    <row r="20" spans="1:21" s="82" customFormat="1">
      <c r="A20" s="852">
        <v>1</v>
      </c>
      <c r="B20" s="793"/>
      <c r="C20" s="793"/>
      <c r="D20" s="793"/>
      <c r="E20" s="793"/>
      <c r="F20" s="793"/>
      <c r="G20" s="793"/>
      <c r="H20" s="793"/>
      <c r="I20" s="793"/>
      <c r="J20" s="793"/>
      <c r="K20" s="793"/>
      <c r="L20" s="932" t="s">
        <v>399</v>
      </c>
      <c r="M20" s="934" t="s">
        <v>400</v>
      </c>
      <c r="N20" s="853" t="s">
        <v>355</v>
      </c>
      <c r="O20" s="933"/>
      <c r="P20" s="933"/>
      <c r="Q20" s="933"/>
      <c r="R20" s="933"/>
      <c r="S20" s="933"/>
      <c r="T20" s="933"/>
      <c r="U20" s="846"/>
    </row>
    <row r="21" spans="1:21" s="82" customFormat="1">
      <c r="A21" s="852">
        <v>1</v>
      </c>
      <c r="B21" s="793"/>
      <c r="C21" s="793"/>
      <c r="D21" s="793"/>
      <c r="E21" s="793"/>
      <c r="F21" s="793"/>
      <c r="G21" s="793"/>
      <c r="H21" s="793"/>
      <c r="I21" s="793"/>
      <c r="J21" s="793"/>
      <c r="K21" s="793"/>
      <c r="L21" s="932" t="s">
        <v>155</v>
      </c>
      <c r="M21" s="935" t="s">
        <v>401</v>
      </c>
      <c r="N21" s="853" t="s">
        <v>355</v>
      </c>
      <c r="O21" s="933"/>
      <c r="P21" s="933"/>
      <c r="Q21" s="933"/>
      <c r="R21" s="933"/>
      <c r="S21" s="933"/>
      <c r="T21" s="933"/>
      <c r="U21" s="846"/>
    </row>
    <row r="22" spans="1:21" s="82" customFormat="1">
      <c r="A22" s="852">
        <v>1</v>
      </c>
      <c r="B22" s="793"/>
      <c r="C22" s="793"/>
      <c r="D22" s="793"/>
      <c r="E22" s="793"/>
      <c r="F22" s="793"/>
      <c r="G22" s="793"/>
      <c r="H22" s="793"/>
      <c r="I22" s="793"/>
      <c r="J22" s="793"/>
      <c r="K22" s="793"/>
      <c r="L22" s="932" t="s">
        <v>363</v>
      </c>
      <c r="M22" s="936" t="s">
        <v>402</v>
      </c>
      <c r="N22" s="853" t="s">
        <v>355</v>
      </c>
      <c r="O22" s="933"/>
      <c r="P22" s="933"/>
      <c r="Q22" s="933"/>
      <c r="R22" s="933"/>
      <c r="S22" s="933"/>
      <c r="T22" s="933"/>
      <c r="U22" s="846"/>
    </row>
    <row r="23" spans="1:21" s="82" customFormat="1">
      <c r="A23" s="852">
        <v>1</v>
      </c>
      <c r="B23" s="793"/>
      <c r="C23" s="793"/>
      <c r="D23" s="793"/>
      <c r="E23" s="793"/>
      <c r="F23" s="793"/>
      <c r="G23" s="793"/>
      <c r="H23" s="793"/>
      <c r="I23" s="793"/>
      <c r="J23" s="793"/>
      <c r="K23" s="793"/>
      <c r="L23" s="932" t="s">
        <v>365</v>
      </c>
      <c r="M23" s="936" t="s">
        <v>403</v>
      </c>
      <c r="N23" s="853" t="s">
        <v>355</v>
      </c>
      <c r="O23" s="933"/>
      <c r="P23" s="933"/>
      <c r="Q23" s="933"/>
      <c r="R23" s="933"/>
      <c r="S23" s="933"/>
      <c r="T23" s="933"/>
      <c r="U23" s="846"/>
    </row>
    <row r="24" spans="1:21">
      <c r="A24" s="925"/>
      <c r="B24" s="925"/>
      <c r="C24" s="925"/>
      <c r="D24" s="925"/>
      <c r="E24" s="925"/>
      <c r="F24" s="925"/>
      <c r="G24" s="925"/>
      <c r="H24" s="925"/>
      <c r="I24" s="925"/>
      <c r="J24" s="925"/>
      <c r="K24" s="925"/>
      <c r="L24" s="925"/>
      <c r="M24" s="925"/>
      <c r="N24" s="925"/>
      <c r="O24" s="926"/>
      <c r="P24" s="925"/>
      <c r="Q24" s="925"/>
      <c r="R24" s="925"/>
      <c r="S24" s="925"/>
      <c r="T24" s="925"/>
      <c r="U24" s="925"/>
    </row>
    <row r="25" spans="1:21" s="88" customFormat="1" ht="15" customHeight="1">
      <c r="A25" s="716"/>
      <c r="B25" s="716"/>
      <c r="C25" s="716"/>
      <c r="D25" s="716"/>
      <c r="E25" s="716"/>
      <c r="F25" s="716"/>
      <c r="G25" s="716"/>
      <c r="H25" s="716"/>
      <c r="I25" s="716"/>
      <c r="J25" s="716"/>
      <c r="K25" s="716"/>
      <c r="L25" s="847" t="s">
        <v>1274</v>
      </c>
      <c r="M25" s="847"/>
      <c r="N25" s="847"/>
      <c r="O25" s="847"/>
      <c r="P25" s="847"/>
      <c r="Q25" s="847"/>
      <c r="R25" s="847"/>
      <c r="S25" s="848"/>
      <c r="T25" s="848"/>
      <c r="U25" s="848"/>
    </row>
    <row r="26" spans="1:21" s="88" customFormat="1" ht="15" customHeight="1">
      <c r="A26" s="716"/>
      <c r="B26" s="716"/>
      <c r="C26" s="716"/>
      <c r="D26" s="716"/>
      <c r="E26" s="716"/>
      <c r="F26" s="716"/>
      <c r="G26" s="716"/>
      <c r="H26" s="716"/>
      <c r="I26" s="716"/>
      <c r="J26" s="716"/>
      <c r="K26" s="679"/>
      <c r="L26" s="849"/>
      <c r="M26" s="849"/>
      <c r="N26" s="849"/>
      <c r="O26" s="849"/>
      <c r="P26" s="849"/>
      <c r="Q26" s="849"/>
      <c r="R26" s="849"/>
      <c r="S26" s="850"/>
      <c r="T26" s="850"/>
      <c r="U26" s="850"/>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K14" zoomScale="60" zoomScaleNormal="100" workbookViewId="0">
      <selection activeCell="O39" sqref="O39"/>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25"/>
      <c r="B1" s="925"/>
      <c r="C1" s="925"/>
      <c r="D1" s="925"/>
      <c r="E1" s="925"/>
      <c r="F1" s="925"/>
      <c r="G1" s="925"/>
      <c r="H1" s="925"/>
      <c r="I1" s="925"/>
      <c r="J1" s="925"/>
      <c r="K1" s="925"/>
      <c r="L1" s="925"/>
      <c r="M1" s="925"/>
      <c r="N1" s="925"/>
      <c r="O1" s="925"/>
      <c r="P1" s="925"/>
      <c r="Q1" s="925"/>
      <c r="R1" s="925"/>
      <c r="S1" s="716">
        <v>2024</v>
      </c>
      <c r="T1" s="716">
        <v>2024</v>
      </c>
      <c r="U1" s="925"/>
    </row>
    <row r="2" spans="1:21" hidden="1">
      <c r="A2" s="925"/>
      <c r="B2" s="925"/>
      <c r="C2" s="925"/>
      <c r="D2" s="925"/>
      <c r="E2" s="925"/>
      <c r="F2" s="925"/>
      <c r="G2" s="925"/>
      <c r="H2" s="925"/>
      <c r="I2" s="925"/>
      <c r="J2" s="925"/>
      <c r="K2" s="925"/>
      <c r="L2" s="925"/>
      <c r="M2" s="925"/>
      <c r="N2" s="925"/>
      <c r="O2" s="925"/>
      <c r="P2" s="925"/>
      <c r="Q2" s="925"/>
      <c r="R2" s="925"/>
      <c r="S2" s="716"/>
      <c r="T2" s="716"/>
      <c r="U2" s="925"/>
    </row>
    <row r="3" spans="1:21" hidden="1">
      <c r="A3" s="925"/>
      <c r="B3" s="925"/>
      <c r="C3" s="925"/>
      <c r="D3" s="925"/>
      <c r="E3" s="925"/>
      <c r="F3" s="925"/>
      <c r="G3" s="925"/>
      <c r="H3" s="925"/>
      <c r="I3" s="925"/>
      <c r="J3" s="925"/>
      <c r="K3" s="925"/>
      <c r="L3" s="925"/>
      <c r="M3" s="925"/>
      <c r="N3" s="925"/>
      <c r="O3" s="925"/>
      <c r="P3" s="925"/>
      <c r="Q3" s="925"/>
      <c r="R3" s="925"/>
      <c r="S3" s="716"/>
      <c r="T3" s="716"/>
      <c r="U3" s="925"/>
    </row>
    <row r="4" spans="1:21" hidden="1">
      <c r="A4" s="925"/>
      <c r="B4" s="925"/>
      <c r="C4" s="925"/>
      <c r="D4" s="925"/>
      <c r="E4" s="925"/>
      <c r="F4" s="925"/>
      <c r="G4" s="925"/>
      <c r="H4" s="925"/>
      <c r="I4" s="925"/>
      <c r="J4" s="925"/>
      <c r="K4" s="925"/>
      <c r="L4" s="925"/>
      <c r="M4" s="925"/>
      <c r="N4" s="925"/>
      <c r="O4" s="925"/>
      <c r="P4" s="925"/>
      <c r="Q4" s="925"/>
      <c r="R4" s="925"/>
      <c r="S4" s="716"/>
      <c r="T4" s="716"/>
      <c r="U4" s="925"/>
    </row>
    <row r="5" spans="1:21" hidden="1">
      <c r="A5" s="925"/>
      <c r="B5" s="925"/>
      <c r="C5" s="925"/>
      <c r="D5" s="925"/>
      <c r="E5" s="925"/>
      <c r="F5" s="925"/>
      <c r="G5" s="925"/>
      <c r="H5" s="925"/>
      <c r="I5" s="925"/>
      <c r="J5" s="925"/>
      <c r="K5" s="925"/>
      <c r="L5" s="925"/>
      <c r="M5" s="925"/>
      <c r="N5" s="925"/>
      <c r="O5" s="925"/>
      <c r="P5" s="925"/>
      <c r="Q5" s="925"/>
      <c r="R5" s="925"/>
      <c r="S5" s="716"/>
      <c r="T5" s="716"/>
      <c r="U5" s="925"/>
    </row>
    <row r="6" spans="1:21" hidden="1">
      <c r="A6" s="925"/>
      <c r="B6" s="925"/>
      <c r="C6" s="925"/>
      <c r="D6" s="925"/>
      <c r="E6" s="925"/>
      <c r="F6" s="925"/>
      <c r="G6" s="925"/>
      <c r="H6" s="925"/>
      <c r="I6" s="925"/>
      <c r="J6" s="925"/>
      <c r="K6" s="925"/>
      <c r="L6" s="925"/>
      <c r="M6" s="925"/>
      <c r="N6" s="925"/>
      <c r="O6" s="925"/>
      <c r="P6" s="925"/>
      <c r="Q6" s="925"/>
      <c r="R6" s="925"/>
      <c r="S6" s="716"/>
      <c r="T6" s="716"/>
      <c r="U6" s="925"/>
    </row>
    <row r="7" spans="1:21" hidden="1">
      <c r="A7" s="925"/>
      <c r="B7" s="925"/>
      <c r="C7" s="925"/>
      <c r="D7" s="925"/>
      <c r="E7" s="925"/>
      <c r="F7" s="925"/>
      <c r="G7" s="925"/>
      <c r="H7" s="925"/>
      <c r="I7" s="925"/>
      <c r="J7" s="925"/>
      <c r="K7" s="925"/>
      <c r="L7" s="925"/>
      <c r="M7" s="925"/>
      <c r="N7" s="925"/>
      <c r="O7" s="716" t="b">
        <v>1</v>
      </c>
      <c r="P7" s="716" t="b">
        <v>1</v>
      </c>
      <c r="Q7" s="716" t="b">
        <v>1</v>
      </c>
      <c r="R7" s="716" t="b">
        <v>1</v>
      </c>
      <c r="S7" s="751"/>
      <c r="T7" s="751"/>
      <c r="U7" s="716"/>
    </row>
    <row r="8" spans="1:21" hidden="1">
      <c r="A8" s="925"/>
      <c r="B8" s="925"/>
      <c r="C8" s="925"/>
      <c r="D8" s="925"/>
      <c r="E8" s="925"/>
      <c r="F8" s="925"/>
      <c r="G8" s="925"/>
      <c r="H8" s="925"/>
      <c r="I8" s="925"/>
      <c r="J8" s="925"/>
      <c r="K8" s="925"/>
      <c r="L8" s="925"/>
      <c r="M8" s="925"/>
      <c r="N8" s="925"/>
      <c r="O8" s="925"/>
      <c r="P8" s="925"/>
      <c r="Q8" s="925"/>
      <c r="R8" s="925"/>
      <c r="S8" s="925"/>
      <c r="T8" s="925"/>
      <c r="U8" s="925"/>
    </row>
    <row r="9" spans="1:21" hidden="1">
      <c r="A9" s="925"/>
      <c r="B9" s="925"/>
      <c r="C9" s="925"/>
      <c r="D9" s="925"/>
      <c r="E9" s="925"/>
      <c r="F9" s="925"/>
      <c r="G9" s="925"/>
      <c r="H9" s="925"/>
      <c r="I9" s="925"/>
      <c r="J9" s="925"/>
      <c r="K9" s="925"/>
      <c r="L9" s="925"/>
      <c r="M9" s="925"/>
      <c r="N9" s="925"/>
      <c r="O9" s="925"/>
      <c r="P9" s="925"/>
      <c r="Q9" s="925"/>
      <c r="R9" s="925"/>
      <c r="S9" s="925"/>
      <c r="T9" s="925"/>
      <c r="U9" s="925"/>
    </row>
    <row r="10" spans="1:21" hidden="1">
      <c r="A10" s="925"/>
      <c r="B10" s="925"/>
      <c r="C10" s="925"/>
      <c r="D10" s="925"/>
      <c r="E10" s="925"/>
      <c r="F10" s="925"/>
      <c r="G10" s="925"/>
      <c r="H10" s="925"/>
      <c r="I10" s="925"/>
      <c r="J10" s="925"/>
      <c r="K10" s="925"/>
      <c r="L10" s="925"/>
      <c r="M10" s="925"/>
      <c r="N10" s="925"/>
      <c r="O10" s="925"/>
      <c r="P10" s="925"/>
      <c r="Q10" s="925"/>
      <c r="R10" s="925"/>
      <c r="S10" s="925"/>
      <c r="T10" s="925"/>
      <c r="U10" s="925"/>
    </row>
    <row r="11" spans="1:21" ht="15" hidden="1" customHeight="1">
      <c r="A11" s="925"/>
      <c r="B11" s="925"/>
      <c r="C11" s="925"/>
      <c r="D11" s="925"/>
      <c r="E11" s="925"/>
      <c r="F11" s="925"/>
      <c r="G11" s="925"/>
      <c r="H11" s="925"/>
      <c r="I11" s="925"/>
      <c r="J11" s="925"/>
      <c r="K11" s="925"/>
      <c r="L11" s="925"/>
      <c r="M11" s="697"/>
      <c r="N11" s="925"/>
      <c r="O11" s="925"/>
      <c r="P11" s="925"/>
      <c r="Q11" s="925"/>
      <c r="R11" s="925"/>
      <c r="S11" s="925"/>
      <c r="T11" s="925"/>
      <c r="U11" s="925"/>
    </row>
    <row r="12" spans="1:21" ht="20.100000000000001" customHeight="1">
      <c r="A12" s="925"/>
      <c r="B12" s="925"/>
      <c r="C12" s="925"/>
      <c r="D12" s="925"/>
      <c r="E12" s="925"/>
      <c r="F12" s="925"/>
      <c r="G12" s="925"/>
      <c r="H12" s="925"/>
      <c r="I12" s="925"/>
      <c r="J12" s="925"/>
      <c r="K12" s="925"/>
      <c r="L12" s="372" t="s">
        <v>1107</v>
      </c>
      <c r="M12" s="239"/>
      <c r="N12" s="239"/>
      <c r="O12" s="239"/>
      <c r="P12" s="239"/>
      <c r="Q12" s="239"/>
      <c r="R12" s="239"/>
      <c r="S12" s="239"/>
      <c r="T12" s="239"/>
      <c r="U12" s="240"/>
    </row>
    <row r="13" spans="1:21">
      <c r="A13" s="925"/>
      <c r="B13" s="925"/>
      <c r="C13" s="925"/>
      <c r="D13" s="925"/>
      <c r="E13" s="925"/>
      <c r="F13" s="925"/>
      <c r="G13" s="925"/>
      <c r="H13" s="925"/>
      <c r="I13" s="925"/>
      <c r="J13" s="925"/>
      <c r="K13" s="925"/>
      <c r="L13" s="925"/>
      <c r="M13" s="925"/>
      <c r="N13" s="925"/>
      <c r="O13" s="925"/>
      <c r="P13" s="925"/>
      <c r="Q13" s="925"/>
      <c r="R13" s="925"/>
      <c r="S13" s="925"/>
      <c r="T13" s="925"/>
      <c r="U13" s="925"/>
    </row>
    <row r="14" spans="1:21" s="82" customFormat="1" ht="15" customHeight="1">
      <c r="A14" s="793"/>
      <c r="B14" s="793"/>
      <c r="C14" s="793"/>
      <c r="D14" s="793"/>
      <c r="E14" s="793"/>
      <c r="F14" s="793"/>
      <c r="G14" s="793"/>
      <c r="H14" s="793"/>
      <c r="I14" s="793"/>
      <c r="J14" s="793"/>
      <c r="K14" s="793"/>
      <c r="L14" s="847" t="s">
        <v>15</v>
      </c>
      <c r="M14" s="847" t="s">
        <v>120</v>
      </c>
      <c r="N14" s="847" t="s">
        <v>270</v>
      </c>
      <c r="O14" s="804" t="s">
        <v>2424</v>
      </c>
      <c r="P14" s="804" t="s">
        <v>2424</v>
      </c>
      <c r="Q14" s="804" t="s">
        <v>2424</v>
      </c>
      <c r="R14" s="805" t="s">
        <v>2425</v>
      </c>
      <c r="S14" s="806" t="s">
        <v>2426</v>
      </c>
      <c r="T14" s="806" t="s">
        <v>2426</v>
      </c>
      <c r="U14" s="802" t="s">
        <v>308</v>
      </c>
    </row>
    <row r="15" spans="1:21" s="82" customFormat="1" ht="50.1" customHeight="1">
      <c r="A15" s="793"/>
      <c r="B15" s="793"/>
      <c r="C15" s="793"/>
      <c r="D15" s="793"/>
      <c r="E15" s="793"/>
      <c r="F15" s="793"/>
      <c r="G15" s="793"/>
      <c r="H15" s="793"/>
      <c r="I15" s="793"/>
      <c r="J15" s="793"/>
      <c r="K15" s="793"/>
      <c r="L15" s="847"/>
      <c r="M15" s="847"/>
      <c r="N15" s="847"/>
      <c r="O15" s="809" t="s">
        <v>271</v>
      </c>
      <c r="P15" s="809" t="s">
        <v>309</v>
      </c>
      <c r="Q15" s="809" t="s">
        <v>289</v>
      </c>
      <c r="R15" s="809" t="s">
        <v>271</v>
      </c>
      <c r="S15" s="806" t="s">
        <v>272</v>
      </c>
      <c r="T15" s="806" t="s">
        <v>271</v>
      </c>
      <c r="U15" s="802"/>
    </row>
    <row r="16" spans="1:21" s="82" customFormat="1">
      <c r="A16" s="818" t="s">
        <v>17</v>
      </c>
      <c r="B16" s="793"/>
      <c r="C16" s="793"/>
      <c r="D16" s="793"/>
      <c r="E16" s="793"/>
      <c r="F16" s="793"/>
      <c r="G16" s="793"/>
      <c r="H16" s="793"/>
      <c r="I16" s="793"/>
      <c r="J16" s="793"/>
      <c r="K16" s="793"/>
      <c r="L16" s="872" t="s">
        <v>2422</v>
      </c>
      <c r="M16" s="706"/>
      <c r="N16" s="706"/>
      <c r="O16" s="706"/>
      <c r="P16" s="706"/>
      <c r="Q16" s="706"/>
      <c r="R16" s="706"/>
      <c r="S16" s="706"/>
      <c r="T16" s="706"/>
      <c r="U16" s="706"/>
    </row>
    <row r="17" spans="1:21" s="82" customFormat="1" ht="22.5">
      <c r="A17" s="852">
        <v>1</v>
      </c>
      <c r="B17" s="793"/>
      <c r="C17" s="793"/>
      <c r="D17" s="793"/>
      <c r="E17" s="793"/>
      <c r="F17" s="793"/>
      <c r="G17" s="793"/>
      <c r="H17" s="793"/>
      <c r="I17" s="793"/>
      <c r="J17" s="793"/>
      <c r="K17" s="793"/>
      <c r="L17" s="937">
        <v>0</v>
      </c>
      <c r="M17" s="219" t="s">
        <v>414</v>
      </c>
      <c r="N17" s="220" t="s">
        <v>355</v>
      </c>
      <c r="O17" s="938">
        <v>33.99</v>
      </c>
      <c r="P17" s="938">
        <v>11.110000000000001</v>
      </c>
      <c r="Q17" s="938">
        <v>11.110000000000001</v>
      </c>
      <c r="R17" s="938">
        <v>8.6</v>
      </c>
      <c r="S17" s="938">
        <v>8.91</v>
      </c>
      <c r="T17" s="938">
        <v>0</v>
      </c>
      <c r="U17" s="846"/>
    </row>
    <row r="18" spans="1:21" s="82" customFormat="1">
      <c r="A18" s="852">
        <v>1</v>
      </c>
      <c r="B18" s="793"/>
      <c r="C18" s="793"/>
      <c r="D18" s="793"/>
      <c r="E18" s="793"/>
      <c r="F18" s="793"/>
      <c r="G18" s="793"/>
      <c r="H18" s="793"/>
      <c r="I18" s="793"/>
      <c r="J18" s="793"/>
      <c r="K18" s="793"/>
      <c r="L18" s="932" t="s">
        <v>17</v>
      </c>
      <c r="M18" s="252" t="s">
        <v>415</v>
      </c>
      <c r="N18" s="223" t="s">
        <v>355</v>
      </c>
      <c r="O18" s="939"/>
      <c r="P18" s="940"/>
      <c r="Q18" s="940"/>
      <c r="R18" s="940"/>
      <c r="S18" s="940"/>
      <c r="T18" s="940"/>
      <c r="U18" s="846"/>
    </row>
    <row r="19" spans="1:21" s="82" customFormat="1">
      <c r="A19" s="852">
        <v>1</v>
      </c>
      <c r="B19" s="793"/>
      <c r="C19" s="793"/>
      <c r="D19" s="793"/>
      <c r="E19" s="793"/>
      <c r="F19" s="793"/>
      <c r="G19" s="793"/>
      <c r="H19" s="793"/>
      <c r="I19" s="793"/>
      <c r="J19" s="793"/>
      <c r="K19" s="793"/>
      <c r="L19" s="932" t="s">
        <v>101</v>
      </c>
      <c r="M19" s="252" t="s">
        <v>416</v>
      </c>
      <c r="N19" s="223" t="s">
        <v>355</v>
      </c>
      <c r="O19" s="939"/>
      <c r="P19" s="940"/>
      <c r="Q19" s="940"/>
      <c r="R19" s="940"/>
      <c r="S19" s="940"/>
      <c r="T19" s="940"/>
      <c r="U19" s="846"/>
    </row>
    <row r="20" spans="1:21" s="82" customFormat="1" ht="22.5">
      <c r="A20" s="852">
        <v>1</v>
      </c>
      <c r="B20" s="793"/>
      <c r="C20" s="793"/>
      <c r="D20" s="793"/>
      <c r="E20" s="793"/>
      <c r="F20" s="793"/>
      <c r="G20" s="793"/>
      <c r="H20" s="793"/>
      <c r="I20" s="793"/>
      <c r="J20" s="793"/>
      <c r="K20" s="793"/>
      <c r="L20" s="932" t="s">
        <v>102</v>
      </c>
      <c r="M20" s="252" t="s">
        <v>1242</v>
      </c>
      <c r="N20" s="223" t="s">
        <v>355</v>
      </c>
      <c r="O20" s="939"/>
      <c r="P20" s="940"/>
      <c r="Q20" s="940"/>
      <c r="R20" s="940"/>
      <c r="S20" s="940"/>
      <c r="T20" s="940"/>
      <c r="U20" s="846"/>
    </row>
    <row r="21" spans="1:21">
      <c r="A21" s="852">
        <v>1</v>
      </c>
      <c r="B21" s="925"/>
      <c r="C21" s="925"/>
      <c r="D21" s="925"/>
      <c r="E21" s="925"/>
      <c r="F21" s="925"/>
      <c r="G21" s="925"/>
      <c r="H21" s="925"/>
      <c r="I21" s="925"/>
      <c r="J21" s="925"/>
      <c r="K21" s="925"/>
      <c r="L21" s="941">
        <v>4</v>
      </c>
      <c r="M21" s="252" t="s">
        <v>417</v>
      </c>
      <c r="N21" s="223" t="s">
        <v>355</v>
      </c>
      <c r="O21" s="942">
        <v>33.99</v>
      </c>
      <c r="P21" s="942">
        <v>10.8</v>
      </c>
      <c r="Q21" s="942">
        <v>10.8</v>
      </c>
      <c r="R21" s="942">
        <v>8.6</v>
      </c>
      <c r="S21" s="942">
        <v>8.6</v>
      </c>
      <c r="T21" s="942">
        <v>0</v>
      </c>
      <c r="U21" s="846"/>
    </row>
    <row r="22" spans="1:21" s="82" customFormat="1">
      <c r="A22" s="852">
        <v>1</v>
      </c>
      <c r="B22" s="793"/>
      <c r="C22" s="793"/>
      <c r="D22" s="793"/>
      <c r="E22" s="793"/>
      <c r="F22" s="793"/>
      <c r="G22" s="793"/>
      <c r="H22" s="793"/>
      <c r="I22" s="793"/>
      <c r="J22" s="793"/>
      <c r="K22" s="793"/>
      <c r="L22" s="932" t="s">
        <v>119</v>
      </c>
      <c r="M22" s="252" t="s">
        <v>418</v>
      </c>
      <c r="N22" s="223" t="s">
        <v>355</v>
      </c>
      <c r="O22" s="939"/>
      <c r="P22" s="939"/>
      <c r="Q22" s="939"/>
      <c r="R22" s="939"/>
      <c r="S22" s="939"/>
      <c r="T22" s="939"/>
      <c r="U22" s="846"/>
    </row>
    <row r="23" spans="1:21" s="82" customFormat="1">
      <c r="A23" s="852">
        <v>1</v>
      </c>
      <c r="B23" s="793"/>
      <c r="C23" s="793"/>
      <c r="D23" s="793"/>
      <c r="E23" s="793"/>
      <c r="F23" s="793"/>
      <c r="G23" s="793"/>
      <c r="H23" s="793"/>
      <c r="I23" s="793"/>
      <c r="J23" s="793"/>
      <c r="K23" s="793"/>
      <c r="L23" s="932" t="s">
        <v>123</v>
      </c>
      <c r="M23" s="252" t="s">
        <v>136</v>
      </c>
      <c r="N23" s="223" t="s">
        <v>355</v>
      </c>
      <c r="O23" s="939"/>
      <c r="P23" s="939"/>
      <c r="Q23" s="939"/>
      <c r="R23" s="939"/>
      <c r="S23" s="939"/>
      <c r="T23" s="939"/>
      <c r="U23" s="846"/>
    </row>
    <row r="24" spans="1:21" s="82" customFormat="1">
      <c r="A24" s="852">
        <v>1</v>
      </c>
      <c r="B24" s="793"/>
      <c r="C24" s="793"/>
      <c r="D24" s="793"/>
      <c r="E24" s="793"/>
      <c r="F24" s="793"/>
      <c r="G24" s="793"/>
      <c r="H24" s="793"/>
      <c r="I24" s="793"/>
      <c r="J24" s="793"/>
      <c r="K24" s="793"/>
      <c r="L24" s="932" t="s">
        <v>124</v>
      </c>
      <c r="M24" s="252" t="s">
        <v>135</v>
      </c>
      <c r="N24" s="223" t="s">
        <v>355</v>
      </c>
      <c r="O24" s="939"/>
      <c r="P24" s="939">
        <v>0.31</v>
      </c>
      <c r="Q24" s="939">
        <v>0.31</v>
      </c>
      <c r="R24" s="939">
        <v>0</v>
      </c>
      <c r="S24" s="939">
        <v>0.31</v>
      </c>
      <c r="T24" s="939">
        <v>0</v>
      </c>
      <c r="U24" s="846"/>
    </row>
    <row r="25" spans="1:21" s="82" customFormat="1" ht="22.5">
      <c r="A25" s="852">
        <v>1</v>
      </c>
      <c r="B25" s="793"/>
      <c r="C25" s="793"/>
      <c r="D25" s="793"/>
      <c r="E25" s="793"/>
      <c r="F25" s="793"/>
      <c r="G25" s="793"/>
      <c r="H25" s="793"/>
      <c r="I25" s="793"/>
      <c r="J25" s="793"/>
      <c r="K25" s="793"/>
      <c r="L25" s="932" t="s">
        <v>125</v>
      </c>
      <c r="M25" s="252" t="s">
        <v>1243</v>
      </c>
      <c r="N25" s="223" t="s">
        <v>355</v>
      </c>
      <c r="O25" s="939"/>
      <c r="P25" s="939"/>
      <c r="Q25" s="939"/>
      <c r="R25" s="939"/>
      <c r="S25" s="939"/>
      <c r="T25" s="939"/>
      <c r="U25" s="846"/>
    </row>
    <row r="26" spans="1:21">
      <c r="A26" s="852">
        <v>1</v>
      </c>
      <c r="B26" s="925"/>
      <c r="C26" s="925"/>
      <c r="D26" s="925"/>
      <c r="E26" s="925"/>
      <c r="F26" s="925"/>
      <c r="G26" s="925"/>
      <c r="H26" s="925"/>
      <c r="I26" s="925"/>
      <c r="J26" s="925"/>
      <c r="K26" s="925"/>
      <c r="L26" s="941">
        <v>9</v>
      </c>
      <c r="M26" s="252" t="s">
        <v>419</v>
      </c>
      <c r="N26" s="223" t="s">
        <v>355</v>
      </c>
      <c r="O26" s="943">
        <v>0</v>
      </c>
      <c r="P26" s="943">
        <v>0</v>
      </c>
      <c r="Q26" s="943">
        <v>0</v>
      </c>
      <c r="R26" s="943">
        <v>0</v>
      </c>
      <c r="S26" s="943">
        <v>0</v>
      </c>
      <c r="T26" s="943">
        <v>0</v>
      </c>
      <c r="U26" s="846"/>
    </row>
    <row r="27" spans="1:21" ht="0.2" customHeight="1">
      <c r="A27" s="852">
        <v>1</v>
      </c>
      <c r="B27" s="925"/>
      <c r="C27" s="925"/>
      <c r="D27" s="925"/>
      <c r="E27" s="925"/>
      <c r="F27" s="925"/>
      <c r="G27" s="925"/>
      <c r="H27" s="925"/>
      <c r="I27" s="925"/>
      <c r="J27" s="925"/>
      <c r="K27" s="925"/>
      <c r="L27" s="941">
        <v>9</v>
      </c>
      <c r="M27" s="222"/>
      <c r="N27" s="223"/>
      <c r="O27" s="242"/>
      <c r="P27" s="242"/>
      <c r="Q27" s="242"/>
      <c r="R27" s="242"/>
      <c r="S27" s="242"/>
      <c r="T27" s="242"/>
      <c r="U27" s="243"/>
    </row>
    <row r="28" spans="1:21">
      <c r="A28" s="925"/>
      <c r="B28" s="925"/>
      <c r="C28" s="925"/>
      <c r="D28" s="925"/>
      <c r="E28" s="925"/>
      <c r="F28" s="925"/>
      <c r="G28" s="925"/>
      <c r="H28" s="925"/>
      <c r="I28" s="925"/>
      <c r="J28" s="925"/>
      <c r="K28" s="925"/>
      <c r="L28" s="925"/>
      <c r="M28" s="925"/>
      <c r="N28" s="925"/>
      <c r="O28" s="925"/>
      <c r="P28" s="925"/>
      <c r="Q28" s="925"/>
      <c r="R28" s="925"/>
      <c r="S28" s="925"/>
      <c r="T28" s="925"/>
      <c r="U28" s="925"/>
    </row>
    <row r="29" spans="1:21" s="88" customFormat="1" ht="15" customHeight="1">
      <c r="A29" s="716"/>
      <c r="B29" s="716"/>
      <c r="C29" s="716"/>
      <c r="D29" s="716"/>
      <c r="E29" s="716"/>
      <c r="F29" s="716"/>
      <c r="G29" s="716"/>
      <c r="H29" s="716"/>
      <c r="I29" s="716"/>
      <c r="J29" s="716"/>
      <c r="K29" s="716"/>
      <c r="L29" s="847" t="s">
        <v>1274</v>
      </c>
      <c r="M29" s="847"/>
      <c r="N29" s="847"/>
      <c r="O29" s="847"/>
      <c r="P29" s="847"/>
      <c r="Q29" s="847"/>
      <c r="R29" s="847"/>
      <c r="S29" s="848"/>
      <c r="T29" s="848"/>
      <c r="U29" s="848"/>
    </row>
    <row r="30" spans="1:21" s="88" customFormat="1" ht="15" customHeight="1">
      <c r="A30" s="716"/>
      <c r="B30" s="716"/>
      <c r="C30" s="716"/>
      <c r="D30" s="716"/>
      <c r="E30" s="716"/>
      <c r="F30" s="716"/>
      <c r="G30" s="716"/>
      <c r="H30" s="716"/>
      <c r="I30" s="716"/>
      <c r="J30" s="716"/>
      <c r="K30" s="679"/>
      <c r="L30" s="903" t="s">
        <v>2404</v>
      </c>
      <c r="M30" s="849"/>
      <c r="N30" s="849"/>
      <c r="O30" s="849"/>
      <c r="P30" s="849"/>
      <c r="Q30" s="849"/>
      <c r="R30" s="849"/>
      <c r="S30" s="850"/>
      <c r="T30" s="850"/>
      <c r="U30" s="850"/>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76" t="str">
        <f>"Код шаблона: " &amp; GetCode()</f>
        <v>Код шаблона: EXPERT.VSVO.EOR</v>
      </c>
      <c r="C2" s="576"/>
      <c r="D2" s="576"/>
      <c r="E2" s="576"/>
      <c r="F2" s="576"/>
      <c r="G2" s="576"/>
      <c r="H2" s="19"/>
      <c r="I2" s="19"/>
      <c r="J2" s="19"/>
      <c r="K2" s="19"/>
      <c r="L2" s="19"/>
      <c r="M2" s="19"/>
      <c r="N2" s="19"/>
      <c r="O2" s="19"/>
      <c r="P2" s="19"/>
      <c r="Q2" s="19"/>
      <c r="R2" s="19"/>
      <c r="S2" s="19"/>
      <c r="T2" s="19"/>
      <c r="U2" s="19"/>
      <c r="V2" s="19"/>
      <c r="W2" s="17"/>
      <c r="Y2" s="18"/>
      <c r="AA2" s="16"/>
    </row>
    <row r="3" spans="1:29" ht="18" customHeight="1">
      <c r="B3" s="577" t="str">
        <f>"Версия " &amp; Getversion()</f>
        <v>Версия 3.1</v>
      </c>
      <c r="C3" s="57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78" t="s">
        <v>1074</v>
      </c>
      <c r="C5" s="579"/>
      <c r="D5" s="579"/>
      <c r="E5" s="579"/>
      <c r="F5" s="579"/>
      <c r="G5" s="579"/>
      <c r="H5" s="579"/>
      <c r="I5" s="579"/>
      <c r="J5" s="579"/>
      <c r="K5" s="579"/>
      <c r="L5" s="579"/>
      <c r="M5" s="579"/>
      <c r="N5" s="579"/>
      <c r="O5" s="579"/>
      <c r="P5" s="579"/>
      <c r="Q5" s="579"/>
      <c r="R5" s="579"/>
      <c r="S5" s="579"/>
      <c r="T5" s="579"/>
      <c r="U5" s="579"/>
      <c r="V5" s="579"/>
      <c r="W5" s="579"/>
      <c r="X5" s="579"/>
      <c r="Y5" s="58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81" t="s">
        <v>966</v>
      </c>
      <c r="F7" s="581"/>
      <c r="G7" s="581"/>
      <c r="H7" s="581"/>
      <c r="I7" s="581"/>
      <c r="J7" s="581"/>
      <c r="K7" s="581"/>
      <c r="L7" s="581"/>
      <c r="M7" s="581"/>
      <c r="N7" s="581"/>
      <c r="O7" s="581"/>
      <c r="P7" s="581"/>
      <c r="Q7" s="581"/>
      <c r="R7" s="581"/>
      <c r="S7" s="581"/>
      <c r="T7" s="581"/>
      <c r="U7" s="581"/>
      <c r="V7" s="581"/>
      <c r="W7" s="581"/>
      <c r="X7" s="581"/>
      <c r="Y7" s="48"/>
      <c r="Z7" s="24"/>
    </row>
    <row r="8" spans="1:29" ht="15" customHeight="1">
      <c r="A8" s="24"/>
      <c r="B8" s="24"/>
      <c r="C8" s="26"/>
      <c r="D8" s="25"/>
      <c r="E8" s="581"/>
      <c r="F8" s="581"/>
      <c r="G8" s="581"/>
      <c r="H8" s="581"/>
      <c r="I8" s="581"/>
      <c r="J8" s="581"/>
      <c r="K8" s="581"/>
      <c r="L8" s="581"/>
      <c r="M8" s="581"/>
      <c r="N8" s="581"/>
      <c r="O8" s="581"/>
      <c r="P8" s="581"/>
      <c r="Q8" s="581"/>
      <c r="R8" s="581"/>
      <c r="S8" s="581"/>
      <c r="T8" s="581"/>
      <c r="U8" s="581"/>
      <c r="V8" s="581"/>
      <c r="W8" s="581"/>
      <c r="X8" s="581"/>
      <c r="Y8" s="48"/>
      <c r="Z8" s="24"/>
    </row>
    <row r="9" spans="1:29" ht="15" customHeight="1">
      <c r="A9" s="24"/>
      <c r="B9" s="24"/>
      <c r="C9" s="26"/>
      <c r="D9" s="25"/>
      <c r="E9" s="581"/>
      <c r="F9" s="581"/>
      <c r="G9" s="581"/>
      <c r="H9" s="581"/>
      <c r="I9" s="581"/>
      <c r="J9" s="581"/>
      <c r="K9" s="581"/>
      <c r="L9" s="581"/>
      <c r="M9" s="581"/>
      <c r="N9" s="581"/>
      <c r="O9" s="581"/>
      <c r="P9" s="581"/>
      <c r="Q9" s="581"/>
      <c r="R9" s="581"/>
      <c r="S9" s="581"/>
      <c r="T9" s="581"/>
      <c r="U9" s="581"/>
      <c r="V9" s="581"/>
      <c r="W9" s="581"/>
      <c r="X9" s="581"/>
      <c r="Y9" s="48"/>
      <c r="Z9" s="24"/>
    </row>
    <row r="10" spans="1:29" ht="10.5" customHeight="1">
      <c r="A10" s="24"/>
      <c r="B10" s="24"/>
      <c r="C10" s="26"/>
      <c r="D10" s="25"/>
      <c r="E10" s="581"/>
      <c r="F10" s="581"/>
      <c r="G10" s="581"/>
      <c r="H10" s="581"/>
      <c r="I10" s="581"/>
      <c r="J10" s="581"/>
      <c r="K10" s="581"/>
      <c r="L10" s="581"/>
      <c r="M10" s="581"/>
      <c r="N10" s="581"/>
      <c r="O10" s="581"/>
      <c r="P10" s="581"/>
      <c r="Q10" s="581"/>
      <c r="R10" s="581"/>
      <c r="S10" s="581"/>
      <c r="T10" s="581"/>
      <c r="U10" s="581"/>
      <c r="V10" s="581"/>
      <c r="W10" s="581"/>
      <c r="X10" s="581"/>
      <c r="Y10" s="48"/>
      <c r="Z10" s="24"/>
    </row>
    <row r="11" spans="1:29" ht="27" customHeight="1">
      <c r="A11" s="24"/>
      <c r="B11" s="24"/>
      <c r="C11" s="26"/>
      <c r="D11" s="25"/>
      <c r="E11" s="581"/>
      <c r="F11" s="581"/>
      <c r="G11" s="581"/>
      <c r="H11" s="581"/>
      <c r="I11" s="581"/>
      <c r="J11" s="581"/>
      <c r="K11" s="581"/>
      <c r="L11" s="581"/>
      <c r="M11" s="581"/>
      <c r="N11" s="581"/>
      <c r="O11" s="581"/>
      <c r="P11" s="581"/>
      <c r="Q11" s="581"/>
      <c r="R11" s="581"/>
      <c r="S11" s="581"/>
      <c r="T11" s="581"/>
      <c r="U11" s="581"/>
      <c r="V11" s="581"/>
      <c r="W11" s="581"/>
      <c r="X11" s="581"/>
      <c r="Y11" s="48"/>
      <c r="Z11" s="24"/>
    </row>
    <row r="12" spans="1:29" ht="12" customHeight="1">
      <c r="A12" s="24"/>
      <c r="B12" s="24"/>
      <c r="C12" s="26"/>
      <c r="D12" s="25"/>
      <c r="E12" s="581"/>
      <c r="F12" s="581"/>
      <c r="G12" s="581"/>
      <c r="H12" s="581"/>
      <c r="I12" s="581"/>
      <c r="J12" s="581"/>
      <c r="K12" s="581"/>
      <c r="L12" s="581"/>
      <c r="M12" s="581"/>
      <c r="N12" s="581"/>
      <c r="O12" s="581"/>
      <c r="P12" s="581"/>
      <c r="Q12" s="581"/>
      <c r="R12" s="581"/>
      <c r="S12" s="581"/>
      <c r="T12" s="581"/>
      <c r="U12" s="581"/>
      <c r="V12" s="581"/>
      <c r="W12" s="581"/>
      <c r="X12" s="581"/>
      <c r="Y12" s="48"/>
      <c r="Z12" s="24"/>
    </row>
    <row r="13" spans="1:29" ht="38.25" customHeight="1">
      <c r="A13" s="24"/>
      <c r="B13" s="24"/>
      <c r="C13" s="26"/>
      <c r="D13" s="25"/>
      <c r="E13" s="581"/>
      <c r="F13" s="581"/>
      <c r="G13" s="581"/>
      <c r="H13" s="581"/>
      <c r="I13" s="581"/>
      <c r="J13" s="581"/>
      <c r="K13" s="581"/>
      <c r="L13" s="581"/>
      <c r="M13" s="581"/>
      <c r="N13" s="581"/>
      <c r="O13" s="581"/>
      <c r="P13" s="581"/>
      <c r="Q13" s="581"/>
      <c r="R13" s="581"/>
      <c r="S13" s="581"/>
      <c r="T13" s="581"/>
      <c r="U13" s="581"/>
      <c r="V13" s="581"/>
      <c r="W13" s="581"/>
      <c r="X13" s="581"/>
      <c r="Y13" s="49"/>
      <c r="Z13" s="24"/>
    </row>
    <row r="14" spans="1:29" ht="15" customHeight="1">
      <c r="A14" s="24"/>
      <c r="B14" s="24"/>
      <c r="C14" s="26"/>
      <c r="D14" s="25"/>
      <c r="E14" s="581" t="s">
        <v>179</v>
      </c>
      <c r="F14" s="581"/>
      <c r="G14" s="581"/>
      <c r="H14" s="581"/>
      <c r="I14" s="581"/>
      <c r="J14" s="581"/>
      <c r="K14" s="581"/>
      <c r="L14" s="581"/>
      <c r="M14" s="581"/>
      <c r="N14" s="581"/>
      <c r="O14" s="581"/>
      <c r="P14" s="581"/>
      <c r="Q14" s="581"/>
      <c r="R14" s="581"/>
      <c r="S14" s="581"/>
      <c r="T14" s="581"/>
      <c r="U14" s="581"/>
      <c r="V14" s="581"/>
      <c r="W14" s="581"/>
      <c r="X14" s="581"/>
      <c r="Y14" s="48"/>
      <c r="Z14" s="24"/>
    </row>
    <row r="15" spans="1:29" ht="15">
      <c r="A15" s="24"/>
      <c r="B15" s="24"/>
      <c r="C15" s="26"/>
      <c r="D15" s="25"/>
      <c r="E15" s="581"/>
      <c r="F15" s="581"/>
      <c r="G15" s="581"/>
      <c r="H15" s="581"/>
      <c r="I15" s="581"/>
      <c r="J15" s="581"/>
      <c r="K15" s="581"/>
      <c r="L15" s="581"/>
      <c r="M15" s="581"/>
      <c r="N15" s="581"/>
      <c r="O15" s="581"/>
      <c r="P15" s="581"/>
      <c r="Q15" s="581"/>
      <c r="R15" s="581"/>
      <c r="S15" s="581"/>
      <c r="T15" s="581"/>
      <c r="U15" s="581"/>
      <c r="V15" s="581"/>
      <c r="W15" s="581"/>
      <c r="X15" s="581"/>
      <c r="Y15" s="48"/>
      <c r="Z15" s="24"/>
    </row>
    <row r="16" spans="1:29" ht="15">
      <c r="A16" s="24"/>
      <c r="B16" s="24"/>
      <c r="C16" s="26"/>
      <c r="D16" s="25"/>
      <c r="E16" s="581"/>
      <c r="F16" s="581"/>
      <c r="G16" s="581"/>
      <c r="H16" s="581"/>
      <c r="I16" s="581"/>
      <c r="J16" s="581"/>
      <c r="K16" s="581"/>
      <c r="L16" s="581"/>
      <c r="M16" s="581"/>
      <c r="N16" s="581"/>
      <c r="O16" s="581"/>
      <c r="P16" s="581"/>
      <c r="Q16" s="581"/>
      <c r="R16" s="581"/>
      <c r="S16" s="581"/>
      <c r="T16" s="581"/>
      <c r="U16" s="581"/>
      <c r="V16" s="581"/>
      <c r="W16" s="581"/>
      <c r="X16" s="581"/>
      <c r="Y16" s="48"/>
      <c r="Z16" s="24"/>
    </row>
    <row r="17" spans="1:26" ht="15" customHeight="1">
      <c r="A17" s="24"/>
      <c r="B17" s="24"/>
      <c r="C17" s="26"/>
      <c r="D17" s="25"/>
      <c r="E17" s="581"/>
      <c r="F17" s="581"/>
      <c r="G17" s="581"/>
      <c r="H17" s="581"/>
      <c r="I17" s="581"/>
      <c r="J17" s="581"/>
      <c r="K17" s="581"/>
      <c r="L17" s="581"/>
      <c r="M17" s="581"/>
      <c r="N17" s="581"/>
      <c r="O17" s="581"/>
      <c r="P17" s="581"/>
      <c r="Q17" s="581"/>
      <c r="R17" s="581"/>
      <c r="S17" s="581"/>
      <c r="T17" s="581"/>
      <c r="U17" s="581"/>
      <c r="V17" s="581"/>
      <c r="W17" s="581"/>
      <c r="X17" s="581"/>
      <c r="Y17" s="48"/>
      <c r="Z17" s="24"/>
    </row>
    <row r="18" spans="1:26" ht="15">
      <c r="A18" s="24"/>
      <c r="B18" s="24"/>
      <c r="C18" s="26"/>
      <c r="D18" s="25"/>
      <c r="E18" s="581"/>
      <c r="F18" s="581"/>
      <c r="G18" s="581"/>
      <c r="H18" s="581"/>
      <c r="I18" s="581"/>
      <c r="J18" s="581"/>
      <c r="K18" s="581"/>
      <c r="L18" s="581"/>
      <c r="M18" s="581"/>
      <c r="N18" s="581"/>
      <c r="O18" s="581"/>
      <c r="P18" s="581"/>
      <c r="Q18" s="581"/>
      <c r="R18" s="581"/>
      <c r="S18" s="581"/>
      <c r="T18" s="581"/>
      <c r="U18" s="581"/>
      <c r="V18" s="581"/>
      <c r="W18" s="581"/>
      <c r="X18" s="581"/>
      <c r="Y18" s="48"/>
      <c r="Z18" s="24"/>
    </row>
    <row r="19" spans="1:26" ht="59.25" customHeight="1">
      <c r="A19" s="24"/>
      <c r="B19" s="24"/>
      <c r="C19" s="26"/>
      <c r="D19" s="26"/>
      <c r="E19" s="581"/>
      <c r="F19" s="581"/>
      <c r="G19" s="581"/>
      <c r="H19" s="581"/>
      <c r="I19" s="581"/>
      <c r="J19" s="581"/>
      <c r="K19" s="581"/>
      <c r="L19" s="581"/>
      <c r="M19" s="581"/>
      <c r="N19" s="581"/>
      <c r="O19" s="581"/>
      <c r="P19" s="581"/>
      <c r="Q19" s="581"/>
      <c r="R19" s="581"/>
      <c r="S19" s="581"/>
      <c r="T19" s="581"/>
      <c r="U19" s="581"/>
      <c r="V19" s="581"/>
      <c r="W19" s="581"/>
      <c r="X19" s="58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72" t="s">
        <v>166</v>
      </c>
      <c r="G21" s="573"/>
      <c r="H21" s="573"/>
      <c r="I21" s="573"/>
      <c r="J21" s="573"/>
      <c r="K21" s="573"/>
      <c r="L21" s="573"/>
      <c r="M21" s="573"/>
      <c r="N21" s="28"/>
      <c r="O21" s="29" t="s">
        <v>165</v>
      </c>
      <c r="P21" s="574" t="s">
        <v>167</v>
      </c>
      <c r="Q21" s="575"/>
      <c r="R21" s="575"/>
      <c r="S21" s="575"/>
      <c r="T21" s="575"/>
      <c r="U21" s="575"/>
      <c r="V21" s="575"/>
      <c r="W21" s="575"/>
      <c r="X21" s="575"/>
      <c r="Y21" s="48"/>
      <c r="Z21" s="24"/>
    </row>
    <row r="22" spans="1:26" ht="19.149999999999999" hidden="1" customHeight="1">
      <c r="A22" s="24"/>
      <c r="B22" s="24"/>
      <c r="C22" s="26"/>
      <c r="D22" s="25"/>
      <c r="E22" s="30" t="s">
        <v>165</v>
      </c>
      <c r="F22" s="572" t="s">
        <v>168</v>
      </c>
      <c r="G22" s="573"/>
      <c r="H22" s="573"/>
      <c r="I22" s="573"/>
      <c r="J22" s="573"/>
      <c r="K22" s="573"/>
      <c r="L22" s="573"/>
      <c r="M22" s="573"/>
      <c r="N22" s="28"/>
      <c r="O22" s="31" t="s">
        <v>165</v>
      </c>
      <c r="P22" s="574" t="s">
        <v>169</v>
      </c>
      <c r="Q22" s="575"/>
      <c r="R22" s="575"/>
      <c r="S22" s="575"/>
      <c r="T22" s="575"/>
      <c r="U22" s="575"/>
      <c r="V22" s="575"/>
      <c r="W22" s="575"/>
      <c r="X22" s="57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82" t="s">
        <v>188</v>
      </c>
      <c r="F35" s="582"/>
      <c r="G35" s="582"/>
      <c r="H35" s="582"/>
      <c r="I35" s="582"/>
      <c r="J35" s="582"/>
      <c r="K35" s="582"/>
      <c r="L35" s="582"/>
      <c r="M35" s="582"/>
      <c r="N35" s="582"/>
      <c r="O35" s="582"/>
      <c r="P35" s="582"/>
      <c r="Q35" s="582"/>
      <c r="R35" s="582"/>
      <c r="S35" s="582"/>
      <c r="T35" s="582"/>
      <c r="U35" s="582"/>
      <c r="V35" s="582"/>
      <c r="W35" s="582"/>
      <c r="X35" s="582"/>
      <c r="Y35" s="48"/>
      <c r="Z35" s="24"/>
    </row>
    <row r="36" spans="1:26" ht="38.25" hidden="1" customHeight="1">
      <c r="A36" s="24"/>
      <c r="B36" s="24"/>
      <c r="C36" s="26"/>
      <c r="D36" s="25"/>
      <c r="E36" s="582"/>
      <c r="F36" s="582"/>
      <c r="G36" s="582"/>
      <c r="H36" s="582"/>
      <c r="I36" s="582"/>
      <c r="J36" s="582"/>
      <c r="K36" s="582"/>
      <c r="L36" s="582"/>
      <c r="M36" s="582"/>
      <c r="N36" s="582"/>
      <c r="O36" s="582"/>
      <c r="P36" s="582"/>
      <c r="Q36" s="582"/>
      <c r="R36" s="582"/>
      <c r="S36" s="582"/>
      <c r="T36" s="582"/>
      <c r="U36" s="582"/>
      <c r="V36" s="582"/>
      <c r="W36" s="582"/>
      <c r="X36" s="582"/>
      <c r="Y36" s="48"/>
      <c r="Z36" s="24"/>
    </row>
    <row r="37" spans="1:26" ht="9.75" hidden="1" customHeight="1">
      <c r="A37" s="24"/>
      <c r="B37" s="24"/>
      <c r="C37" s="26"/>
      <c r="D37" s="25"/>
      <c r="E37" s="582"/>
      <c r="F37" s="582"/>
      <c r="G37" s="582"/>
      <c r="H37" s="582"/>
      <c r="I37" s="582"/>
      <c r="J37" s="582"/>
      <c r="K37" s="582"/>
      <c r="L37" s="582"/>
      <c r="M37" s="582"/>
      <c r="N37" s="582"/>
      <c r="O37" s="582"/>
      <c r="P37" s="582"/>
      <c r="Q37" s="582"/>
      <c r="R37" s="582"/>
      <c r="S37" s="582"/>
      <c r="T37" s="582"/>
      <c r="U37" s="582"/>
      <c r="V37" s="582"/>
      <c r="W37" s="582"/>
      <c r="X37" s="582"/>
      <c r="Y37" s="48"/>
      <c r="Z37" s="24"/>
    </row>
    <row r="38" spans="1:26" ht="51" hidden="1" customHeight="1">
      <c r="A38" s="24"/>
      <c r="B38" s="24"/>
      <c r="C38" s="26"/>
      <c r="D38" s="25"/>
      <c r="E38" s="582"/>
      <c r="F38" s="582"/>
      <c r="G38" s="582"/>
      <c r="H38" s="582"/>
      <c r="I38" s="582"/>
      <c r="J38" s="582"/>
      <c r="K38" s="582"/>
      <c r="L38" s="582"/>
      <c r="M38" s="582"/>
      <c r="N38" s="582"/>
      <c r="O38" s="582"/>
      <c r="P38" s="582"/>
      <c r="Q38" s="582"/>
      <c r="R38" s="582"/>
      <c r="S38" s="582"/>
      <c r="T38" s="582"/>
      <c r="U38" s="582"/>
      <c r="V38" s="582"/>
      <c r="W38" s="582"/>
      <c r="X38" s="582"/>
      <c r="Y38" s="48"/>
      <c r="Z38" s="24"/>
    </row>
    <row r="39" spans="1:26" ht="15" hidden="1" customHeight="1">
      <c r="A39" s="24"/>
      <c r="B39" s="24"/>
      <c r="C39" s="26"/>
      <c r="D39" s="25"/>
      <c r="E39" s="582"/>
      <c r="F39" s="582"/>
      <c r="G39" s="582"/>
      <c r="H39" s="582"/>
      <c r="I39" s="582"/>
      <c r="J39" s="582"/>
      <c r="K39" s="582"/>
      <c r="L39" s="582"/>
      <c r="M39" s="582"/>
      <c r="N39" s="582"/>
      <c r="O39" s="582"/>
      <c r="P39" s="582"/>
      <c r="Q39" s="582"/>
      <c r="R39" s="582"/>
      <c r="S39" s="582"/>
      <c r="T39" s="582"/>
      <c r="U39" s="582"/>
      <c r="V39" s="582"/>
      <c r="W39" s="582"/>
      <c r="X39" s="582"/>
      <c r="Y39" s="48"/>
      <c r="Z39" s="24"/>
    </row>
    <row r="40" spans="1:26" ht="12" hidden="1" customHeight="1">
      <c r="A40" s="24"/>
      <c r="B40" s="24"/>
      <c r="C40" s="26"/>
      <c r="D40" s="25"/>
      <c r="E40" s="583"/>
      <c r="F40" s="583"/>
      <c r="G40" s="583"/>
      <c r="H40" s="583"/>
      <c r="I40" s="583"/>
      <c r="J40" s="583"/>
      <c r="K40" s="583"/>
      <c r="L40" s="583"/>
      <c r="M40" s="583"/>
      <c r="N40" s="583"/>
      <c r="O40" s="583"/>
      <c r="P40" s="583"/>
      <c r="Q40" s="583"/>
      <c r="R40" s="583"/>
      <c r="S40" s="583"/>
      <c r="T40" s="583"/>
      <c r="U40" s="583"/>
      <c r="V40" s="583"/>
      <c r="W40" s="583"/>
      <c r="X40" s="583"/>
      <c r="Y40" s="48"/>
      <c r="Z40" s="24"/>
    </row>
    <row r="41" spans="1:26" ht="38.25" hidden="1" customHeight="1">
      <c r="A41" s="24"/>
      <c r="B41" s="24"/>
      <c r="C41" s="26"/>
      <c r="D41" s="25"/>
      <c r="E41" s="582"/>
      <c r="F41" s="582"/>
      <c r="G41" s="582"/>
      <c r="H41" s="582"/>
      <c r="I41" s="582"/>
      <c r="J41" s="582"/>
      <c r="K41" s="582"/>
      <c r="L41" s="582"/>
      <c r="M41" s="582"/>
      <c r="N41" s="582"/>
      <c r="O41" s="582"/>
      <c r="P41" s="582"/>
      <c r="Q41" s="582"/>
      <c r="R41" s="582"/>
      <c r="S41" s="582"/>
      <c r="T41" s="582"/>
      <c r="U41" s="582"/>
      <c r="V41" s="582"/>
      <c r="W41" s="582"/>
      <c r="X41" s="582"/>
      <c r="Y41" s="48"/>
      <c r="Z41" s="24"/>
    </row>
    <row r="42" spans="1:26" ht="15" hidden="1">
      <c r="A42" s="24"/>
      <c r="B42" s="24"/>
      <c r="C42" s="26"/>
      <c r="D42" s="25"/>
      <c r="E42" s="582"/>
      <c r="F42" s="582"/>
      <c r="G42" s="582"/>
      <c r="H42" s="582"/>
      <c r="I42" s="582"/>
      <c r="J42" s="582"/>
      <c r="K42" s="582"/>
      <c r="L42" s="582"/>
      <c r="M42" s="582"/>
      <c r="N42" s="582"/>
      <c r="O42" s="582"/>
      <c r="P42" s="582"/>
      <c r="Q42" s="582"/>
      <c r="R42" s="582"/>
      <c r="S42" s="582"/>
      <c r="T42" s="582"/>
      <c r="U42" s="582"/>
      <c r="V42" s="582"/>
      <c r="W42" s="582"/>
      <c r="X42" s="582"/>
      <c r="Y42" s="48"/>
      <c r="Z42" s="24"/>
    </row>
    <row r="43" spans="1:26" ht="15" hidden="1">
      <c r="A43" s="24"/>
      <c r="B43" s="24"/>
      <c r="C43" s="26"/>
      <c r="D43" s="25"/>
      <c r="E43" s="582"/>
      <c r="F43" s="582"/>
      <c r="G43" s="582"/>
      <c r="H43" s="582"/>
      <c r="I43" s="582"/>
      <c r="J43" s="582"/>
      <c r="K43" s="582"/>
      <c r="L43" s="582"/>
      <c r="M43" s="582"/>
      <c r="N43" s="582"/>
      <c r="O43" s="582"/>
      <c r="P43" s="582"/>
      <c r="Q43" s="582"/>
      <c r="R43" s="582"/>
      <c r="S43" s="582"/>
      <c r="T43" s="582"/>
      <c r="U43" s="582"/>
      <c r="V43" s="582"/>
      <c r="W43" s="582"/>
      <c r="X43" s="582"/>
      <c r="Y43" s="48"/>
      <c r="Z43" s="24"/>
    </row>
    <row r="44" spans="1:26" ht="33.75" hidden="1" customHeight="1">
      <c r="A44" s="24"/>
      <c r="B44" s="24"/>
      <c r="C44" s="26"/>
      <c r="D44" s="26"/>
      <c r="E44" s="582"/>
      <c r="F44" s="582"/>
      <c r="G44" s="582"/>
      <c r="H44" s="582"/>
      <c r="I44" s="582"/>
      <c r="J44" s="582"/>
      <c r="K44" s="582"/>
      <c r="L44" s="582"/>
      <c r="M44" s="582"/>
      <c r="N44" s="582"/>
      <c r="O44" s="582"/>
      <c r="P44" s="582"/>
      <c r="Q44" s="582"/>
      <c r="R44" s="582"/>
      <c r="S44" s="582"/>
      <c r="T44" s="582"/>
      <c r="U44" s="582"/>
      <c r="V44" s="582"/>
      <c r="W44" s="582"/>
      <c r="X44" s="582"/>
      <c r="Y44" s="48"/>
      <c r="Z44" s="24"/>
    </row>
    <row r="45" spans="1:26" ht="15" hidden="1">
      <c r="A45" s="24"/>
      <c r="B45" s="24"/>
      <c r="C45" s="26"/>
      <c r="D45" s="26"/>
      <c r="E45" s="582"/>
      <c r="F45" s="582"/>
      <c r="G45" s="582"/>
      <c r="H45" s="582"/>
      <c r="I45" s="582"/>
      <c r="J45" s="582"/>
      <c r="K45" s="582"/>
      <c r="L45" s="582"/>
      <c r="M45" s="582"/>
      <c r="N45" s="582"/>
      <c r="O45" s="582"/>
      <c r="P45" s="582"/>
      <c r="Q45" s="582"/>
      <c r="R45" s="582"/>
      <c r="S45" s="582"/>
      <c r="T45" s="582"/>
      <c r="U45" s="582"/>
      <c r="V45" s="582"/>
      <c r="W45" s="582"/>
      <c r="X45" s="582"/>
      <c r="Y45" s="48"/>
      <c r="Z45" s="24"/>
    </row>
    <row r="46" spans="1:26" ht="24" hidden="1" customHeight="1">
      <c r="A46" s="24"/>
      <c r="B46" s="24"/>
      <c r="C46" s="26"/>
      <c r="D46" s="25"/>
      <c r="E46" s="584" t="s">
        <v>170</v>
      </c>
      <c r="F46" s="584"/>
      <c r="G46" s="584"/>
      <c r="H46" s="584"/>
      <c r="I46" s="584"/>
      <c r="J46" s="584"/>
      <c r="K46" s="584"/>
      <c r="L46" s="584"/>
      <c r="M46" s="584"/>
      <c r="N46" s="584"/>
      <c r="O46" s="584"/>
      <c r="P46" s="584"/>
      <c r="Q46" s="584"/>
      <c r="R46" s="584"/>
      <c r="S46" s="584"/>
      <c r="T46" s="584"/>
      <c r="U46" s="584"/>
      <c r="V46" s="584"/>
      <c r="W46" s="584"/>
      <c r="X46" s="584"/>
      <c r="Y46" s="48"/>
      <c r="Z46" s="24"/>
    </row>
    <row r="47" spans="1:26" ht="37.5" hidden="1" customHeight="1">
      <c r="A47" s="24"/>
      <c r="B47" s="24"/>
      <c r="C47" s="26"/>
      <c r="D47" s="25"/>
      <c r="E47" s="584"/>
      <c r="F47" s="584"/>
      <c r="G47" s="584"/>
      <c r="H47" s="584"/>
      <c r="I47" s="584"/>
      <c r="J47" s="584"/>
      <c r="K47" s="584"/>
      <c r="L47" s="584"/>
      <c r="M47" s="584"/>
      <c r="N47" s="584"/>
      <c r="O47" s="584"/>
      <c r="P47" s="584"/>
      <c r="Q47" s="584"/>
      <c r="R47" s="584"/>
      <c r="S47" s="584"/>
      <c r="T47" s="584"/>
      <c r="U47" s="584"/>
      <c r="V47" s="584"/>
      <c r="W47" s="584"/>
      <c r="X47" s="584"/>
      <c r="Y47" s="48"/>
      <c r="Z47" s="24"/>
    </row>
    <row r="48" spans="1:26" ht="28.15" hidden="1" customHeight="1">
      <c r="A48" s="24"/>
      <c r="B48" s="24"/>
      <c r="C48" s="26"/>
      <c r="D48" s="25"/>
      <c r="E48" s="584"/>
      <c r="F48" s="584"/>
      <c r="G48" s="584"/>
      <c r="H48" s="584"/>
      <c r="I48" s="584"/>
      <c r="J48" s="584"/>
      <c r="K48" s="584"/>
      <c r="L48" s="584"/>
      <c r="M48" s="584"/>
      <c r="N48" s="584"/>
      <c r="O48" s="584"/>
      <c r="P48" s="584"/>
      <c r="Q48" s="584"/>
      <c r="R48" s="584"/>
      <c r="S48" s="584"/>
      <c r="T48" s="584"/>
      <c r="U48" s="584"/>
      <c r="V48" s="584"/>
      <c r="W48" s="584"/>
      <c r="X48" s="584"/>
      <c r="Y48" s="48"/>
      <c r="Z48" s="24"/>
    </row>
    <row r="49" spans="1:26" ht="51" hidden="1" customHeight="1">
      <c r="A49" s="24"/>
      <c r="B49" s="24"/>
      <c r="C49" s="26"/>
      <c r="D49" s="25"/>
      <c r="E49" s="584"/>
      <c r="F49" s="584"/>
      <c r="G49" s="584"/>
      <c r="H49" s="584"/>
      <c r="I49" s="584"/>
      <c r="J49" s="584"/>
      <c r="K49" s="584"/>
      <c r="L49" s="584"/>
      <c r="M49" s="584"/>
      <c r="N49" s="584"/>
      <c r="O49" s="584"/>
      <c r="P49" s="584"/>
      <c r="Q49" s="584"/>
      <c r="R49" s="584"/>
      <c r="S49" s="584"/>
      <c r="T49" s="584"/>
      <c r="U49" s="584"/>
      <c r="V49" s="584"/>
      <c r="W49" s="584"/>
      <c r="X49" s="584"/>
      <c r="Y49" s="48"/>
      <c r="Z49" s="24"/>
    </row>
    <row r="50" spans="1:26" ht="15" hidden="1">
      <c r="A50" s="24"/>
      <c r="B50" s="24"/>
      <c r="C50" s="26"/>
      <c r="D50" s="25"/>
      <c r="E50" s="584"/>
      <c r="F50" s="584"/>
      <c r="G50" s="584"/>
      <c r="H50" s="584"/>
      <c r="I50" s="584"/>
      <c r="J50" s="584"/>
      <c r="K50" s="584"/>
      <c r="L50" s="584"/>
      <c r="M50" s="584"/>
      <c r="N50" s="584"/>
      <c r="O50" s="584"/>
      <c r="P50" s="584"/>
      <c r="Q50" s="584"/>
      <c r="R50" s="584"/>
      <c r="S50" s="584"/>
      <c r="T50" s="584"/>
      <c r="U50" s="584"/>
      <c r="V50" s="584"/>
      <c r="W50" s="584"/>
      <c r="X50" s="584"/>
      <c r="Y50" s="48"/>
      <c r="Z50" s="24"/>
    </row>
    <row r="51" spans="1:26" ht="15" hidden="1">
      <c r="A51" s="24"/>
      <c r="B51" s="24"/>
      <c r="C51" s="26"/>
      <c r="D51" s="25"/>
      <c r="E51" s="584"/>
      <c r="F51" s="584"/>
      <c r="G51" s="584"/>
      <c r="H51" s="584"/>
      <c r="I51" s="584"/>
      <c r="J51" s="584"/>
      <c r="K51" s="584"/>
      <c r="L51" s="584"/>
      <c r="M51" s="584"/>
      <c r="N51" s="584"/>
      <c r="O51" s="584"/>
      <c r="P51" s="584"/>
      <c r="Q51" s="584"/>
      <c r="R51" s="584"/>
      <c r="S51" s="584"/>
      <c r="T51" s="584"/>
      <c r="U51" s="584"/>
      <c r="V51" s="584"/>
      <c r="W51" s="584"/>
      <c r="X51" s="584"/>
      <c r="Y51" s="48"/>
      <c r="Z51" s="24"/>
    </row>
    <row r="52" spans="1:26" ht="15" hidden="1">
      <c r="A52" s="24"/>
      <c r="B52" s="24"/>
      <c r="C52" s="26"/>
      <c r="D52" s="25"/>
      <c r="E52" s="584"/>
      <c r="F52" s="584"/>
      <c r="G52" s="584"/>
      <c r="H52" s="584"/>
      <c r="I52" s="584"/>
      <c r="J52" s="584"/>
      <c r="K52" s="584"/>
      <c r="L52" s="584"/>
      <c r="M52" s="584"/>
      <c r="N52" s="584"/>
      <c r="O52" s="584"/>
      <c r="P52" s="584"/>
      <c r="Q52" s="584"/>
      <c r="R52" s="584"/>
      <c r="S52" s="584"/>
      <c r="T52" s="584"/>
      <c r="U52" s="584"/>
      <c r="V52" s="584"/>
      <c r="W52" s="584"/>
      <c r="X52" s="584"/>
      <c r="Y52" s="48"/>
      <c r="Z52" s="24"/>
    </row>
    <row r="53" spans="1:26" ht="15" hidden="1">
      <c r="A53" s="24"/>
      <c r="B53" s="24"/>
      <c r="C53" s="26"/>
      <c r="D53" s="25"/>
      <c r="E53" s="584"/>
      <c r="F53" s="584"/>
      <c r="G53" s="584"/>
      <c r="H53" s="584"/>
      <c r="I53" s="584"/>
      <c r="J53" s="584"/>
      <c r="K53" s="584"/>
      <c r="L53" s="584"/>
      <c r="M53" s="584"/>
      <c r="N53" s="584"/>
      <c r="O53" s="584"/>
      <c r="P53" s="584"/>
      <c r="Q53" s="584"/>
      <c r="R53" s="584"/>
      <c r="S53" s="584"/>
      <c r="T53" s="584"/>
      <c r="U53" s="584"/>
      <c r="V53" s="584"/>
      <c r="W53" s="584"/>
      <c r="X53" s="584"/>
      <c r="Y53" s="48"/>
      <c r="Z53" s="24"/>
    </row>
    <row r="54" spans="1:26" ht="15" hidden="1">
      <c r="A54" s="24"/>
      <c r="B54" s="24"/>
      <c r="C54" s="26"/>
      <c r="D54" s="25"/>
      <c r="E54" s="584"/>
      <c r="F54" s="584"/>
      <c r="G54" s="584"/>
      <c r="H54" s="584"/>
      <c r="I54" s="584"/>
      <c r="J54" s="584"/>
      <c r="K54" s="584"/>
      <c r="L54" s="584"/>
      <c r="M54" s="584"/>
      <c r="N54" s="584"/>
      <c r="O54" s="584"/>
      <c r="P54" s="584"/>
      <c r="Q54" s="584"/>
      <c r="R54" s="584"/>
      <c r="S54" s="584"/>
      <c r="T54" s="584"/>
      <c r="U54" s="584"/>
      <c r="V54" s="584"/>
      <c r="W54" s="584"/>
      <c r="X54" s="584"/>
      <c r="Y54" s="48"/>
      <c r="Z54" s="24"/>
    </row>
    <row r="55" spans="1:26" ht="15" hidden="1">
      <c r="A55" s="24"/>
      <c r="B55" s="24"/>
      <c r="C55" s="26"/>
      <c r="D55" s="25"/>
      <c r="E55" s="584"/>
      <c r="F55" s="584"/>
      <c r="G55" s="584"/>
      <c r="H55" s="584"/>
      <c r="I55" s="584"/>
      <c r="J55" s="584"/>
      <c r="K55" s="584"/>
      <c r="L55" s="584"/>
      <c r="M55" s="584"/>
      <c r="N55" s="584"/>
      <c r="O55" s="584"/>
      <c r="P55" s="584"/>
      <c r="Q55" s="584"/>
      <c r="R55" s="584"/>
      <c r="S55" s="584"/>
      <c r="T55" s="584"/>
      <c r="U55" s="584"/>
      <c r="V55" s="584"/>
      <c r="W55" s="584"/>
      <c r="X55" s="584"/>
      <c r="Y55" s="48"/>
      <c r="Z55" s="24"/>
    </row>
    <row r="56" spans="1:26" ht="25.5" hidden="1" customHeight="1">
      <c r="A56" s="24"/>
      <c r="B56" s="24"/>
      <c r="C56" s="26"/>
      <c r="D56" s="26"/>
      <c r="E56" s="584"/>
      <c r="F56" s="584"/>
      <c r="G56" s="584"/>
      <c r="H56" s="584"/>
      <c r="I56" s="584"/>
      <c r="J56" s="584"/>
      <c r="K56" s="584"/>
      <c r="L56" s="584"/>
      <c r="M56" s="584"/>
      <c r="N56" s="584"/>
      <c r="O56" s="584"/>
      <c r="P56" s="584"/>
      <c r="Q56" s="584"/>
      <c r="R56" s="584"/>
      <c r="S56" s="584"/>
      <c r="T56" s="584"/>
      <c r="U56" s="584"/>
      <c r="V56" s="584"/>
      <c r="W56" s="584"/>
      <c r="X56" s="584"/>
      <c r="Y56" s="48"/>
      <c r="Z56" s="24"/>
    </row>
    <row r="57" spans="1:26" ht="15" hidden="1">
      <c r="A57" s="24"/>
      <c r="B57" s="24"/>
      <c r="C57" s="26"/>
      <c r="D57" s="26"/>
      <c r="E57" s="584"/>
      <c r="F57" s="584"/>
      <c r="G57" s="584"/>
      <c r="H57" s="584"/>
      <c r="I57" s="584"/>
      <c r="J57" s="584"/>
      <c r="K57" s="584"/>
      <c r="L57" s="584"/>
      <c r="M57" s="584"/>
      <c r="N57" s="584"/>
      <c r="O57" s="584"/>
      <c r="P57" s="584"/>
      <c r="Q57" s="584"/>
      <c r="R57" s="584"/>
      <c r="S57" s="584"/>
      <c r="T57" s="584"/>
      <c r="U57" s="584"/>
      <c r="V57" s="584"/>
      <c r="W57" s="584"/>
      <c r="X57" s="584"/>
      <c r="Y57" s="48"/>
      <c r="Z57" s="24"/>
    </row>
    <row r="58" spans="1:26" ht="15" hidden="1" customHeight="1">
      <c r="A58" s="24"/>
      <c r="B58" s="24"/>
      <c r="C58" s="26"/>
      <c r="D58" s="25"/>
      <c r="E58" s="567"/>
      <c r="F58" s="567"/>
      <c r="G58" s="567"/>
      <c r="H58" s="569"/>
      <c r="I58" s="569"/>
      <c r="J58" s="569"/>
      <c r="K58" s="569"/>
      <c r="L58" s="569"/>
      <c r="M58" s="569"/>
      <c r="N58" s="569"/>
      <c r="O58" s="569"/>
      <c r="P58" s="569"/>
      <c r="Q58" s="569"/>
      <c r="R58" s="569"/>
      <c r="S58" s="569"/>
      <c r="T58" s="569"/>
      <c r="U58" s="569"/>
      <c r="V58" s="569"/>
      <c r="W58" s="569"/>
      <c r="X58" s="569"/>
      <c r="Y58" s="48"/>
      <c r="Z58" s="24"/>
    </row>
    <row r="59" spans="1:26" ht="15" hidden="1" customHeight="1">
      <c r="A59" s="24"/>
      <c r="B59" s="24"/>
      <c r="C59" s="26"/>
      <c r="D59" s="25"/>
      <c r="E59" s="562" t="s">
        <v>182</v>
      </c>
      <c r="F59" s="562"/>
      <c r="G59" s="562"/>
      <c r="H59" s="562"/>
      <c r="I59" s="562"/>
      <c r="J59" s="562"/>
      <c r="K59" s="562"/>
      <c r="L59" s="562"/>
      <c r="M59" s="562"/>
      <c r="N59" s="562"/>
      <c r="O59" s="562"/>
      <c r="P59" s="562"/>
      <c r="Q59" s="562"/>
      <c r="R59" s="562"/>
      <c r="S59" s="562"/>
      <c r="T59" s="562"/>
      <c r="U59" s="562"/>
      <c r="V59" s="562"/>
      <c r="W59" s="562"/>
      <c r="X59" s="562"/>
      <c r="Y59" s="48"/>
      <c r="Z59" s="24"/>
    </row>
    <row r="60" spans="1:26" ht="15" hidden="1" customHeight="1">
      <c r="A60" s="24"/>
      <c r="B60" s="24"/>
      <c r="C60" s="26"/>
      <c r="D60" s="25"/>
      <c r="E60" s="568"/>
      <c r="F60" s="568"/>
      <c r="G60" s="568"/>
      <c r="H60" s="569"/>
      <c r="I60" s="569"/>
      <c r="J60" s="569"/>
      <c r="K60" s="569"/>
      <c r="L60" s="569"/>
      <c r="M60" s="569"/>
      <c r="N60" s="569"/>
      <c r="O60" s="569"/>
      <c r="P60" s="569"/>
      <c r="Q60" s="569"/>
      <c r="R60" s="569"/>
      <c r="S60" s="569"/>
      <c r="T60" s="569"/>
      <c r="U60" s="569"/>
      <c r="V60" s="569"/>
      <c r="W60" s="569"/>
      <c r="X60" s="569"/>
      <c r="Y60" s="48"/>
      <c r="Z60" s="24"/>
    </row>
    <row r="61" spans="1:26" ht="15" hidden="1">
      <c r="A61" s="24"/>
      <c r="B61" s="24"/>
      <c r="C61" s="26"/>
      <c r="D61" s="25"/>
      <c r="E61" s="33"/>
      <c r="F61" s="32"/>
      <c r="G61" s="34"/>
      <c r="H61" s="567"/>
      <c r="I61" s="567"/>
      <c r="J61" s="567"/>
      <c r="K61" s="567"/>
      <c r="L61" s="567"/>
      <c r="M61" s="567"/>
      <c r="N61" s="567"/>
      <c r="O61" s="567"/>
      <c r="P61" s="567"/>
      <c r="Q61" s="567"/>
      <c r="R61" s="567"/>
      <c r="S61" s="567"/>
      <c r="T61" s="567"/>
      <c r="U61" s="567"/>
      <c r="V61" s="567"/>
      <c r="W61" s="567"/>
      <c r="X61" s="567"/>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71" t="s">
        <v>980</v>
      </c>
      <c r="F70" s="571"/>
      <c r="G70" s="571"/>
      <c r="H70" s="571"/>
      <c r="I70" s="571"/>
      <c r="J70" s="571"/>
      <c r="K70" s="571"/>
      <c r="L70" s="571"/>
      <c r="M70" s="571"/>
      <c r="N70" s="571"/>
      <c r="O70" s="571"/>
      <c r="P70" s="571"/>
      <c r="Q70" s="571"/>
      <c r="R70" s="571"/>
      <c r="S70" s="571"/>
      <c r="T70" s="571"/>
      <c r="U70" s="571"/>
      <c r="V70" s="571"/>
      <c r="W70" s="571"/>
      <c r="X70" s="571"/>
      <c r="Y70" s="571"/>
      <c r="Z70" s="24"/>
    </row>
    <row r="71" spans="1:26" ht="29.25" hidden="1" customHeight="1">
      <c r="A71" s="24"/>
      <c r="B71" s="24"/>
      <c r="C71" s="26"/>
      <c r="D71" s="25"/>
      <c r="E71" s="571"/>
      <c r="F71" s="571"/>
      <c r="G71" s="571"/>
      <c r="H71" s="571"/>
      <c r="I71" s="571"/>
      <c r="J71" s="571"/>
      <c r="K71" s="571"/>
      <c r="L71" s="571"/>
      <c r="M71" s="571"/>
      <c r="N71" s="571"/>
      <c r="O71" s="571"/>
      <c r="P71" s="571"/>
      <c r="Q71" s="571"/>
      <c r="R71" s="571"/>
      <c r="S71" s="571"/>
      <c r="T71" s="571"/>
      <c r="U71" s="571"/>
      <c r="V71" s="571"/>
      <c r="W71" s="571"/>
      <c r="X71" s="571"/>
      <c r="Y71" s="571"/>
      <c r="Z71" s="24"/>
    </row>
    <row r="72" spans="1:26" ht="27" hidden="1" customHeight="1">
      <c r="A72" s="24"/>
      <c r="B72" s="24"/>
      <c r="C72" s="26"/>
      <c r="D72" s="25"/>
      <c r="E72" s="571"/>
      <c r="F72" s="571"/>
      <c r="G72" s="571"/>
      <c r="H72" s="571"/>
      <c r="I72" s="571"/>
      <c r="J72" s="571"/>
      <c r="K72" s="571"/>
      <c r="L72" s="571"/>
      <c r="M72" s="571"/>
      <c r="N72" s="571"/>
      <c r="O72" s="571"/>
      <c r="P72" s="571"/>
      <c r="Q72" s="571"/>
      <c r="R72" s="571"/>
      <c r="S72" s="571"/>
      <c r="T72" s="571"/>
      <c r="U72" s="571"/>
      <c r="V72" s="571"/>
      <c r="W72" s="571"/>
      <c r="X72" s="571"/>
      <c r="Y72" s="571"/>
      <c r="Z72" s="24"/>
    </row>
    <row r="73" spans="1:26" ht="36" hidden="1" customHeight="1">
      <c r="A73" s="24"/>
      <c r="B73" s="24"/>
      <c r="C73" s="26"/>
      <c r="D73" s="25"/>
      <c r="E73" s="571"/>
      <c r="F73" s="571"/>
      <c r="G73" s="571"/>
      <c r="H73" s="571"/>
      <c r="I73" s="571"/>
      <c r="J73" s="571"/>
      <c r="K73" s="571"/>
      <c r="L73" s="571"/>
      <c r="M73" s="571"/>
      <c r="N73" s="571"/>
      <c r="O73" s="571"/>
      <c r="P73" s="571"/>
      <c r="Q73" s="571"/>
      <c r="R73" s="571"/>
      <c r="S73" s="571"/>
      <c r="T73" s="571"/>
      <c r="U73" s="571"/>
      <c r="V73" s="571"/>
      <c r="W73" s="571"/>
      <c r="X73" s="571"/>
      <c r="Y73" s="571"/>
      <c r="Z73" s="24"/>
    </row>
    <row r="74" spans="1:26" ht="15" hidden="1" customHeight="1">
      <c r="A74" s="24"/>
      <c r="B74" s="24"/>
      <c r="C74" s="26"/>
      <c r="D74" s="25"/>
      <c r="E74" s="571"/>
      <c r="F74" s="571"/>
      <c r="G74" s="571"/>
      <c r="H74" s="571"/>
      <c r="I74" s="571"/>
      <c r="J74" s="571"/>
      <c r="K74" s="571"/>
      <c r="L74" s="571"/>
      <c r="M74" s="571"/>
      <c r="N74" s="571"/>
      <c r="O74" s="571"/>
      <c r="P74" s="571"/>
      <c r="Q74" s="571"/>
      <c r="R74" s="571"/>
      <c r="S74" s="571"/>
      <c r="T74" s="571"/>
      <c r="U74" s="571"/>
      <c r="V74" s="571"/>
      <c r="W74" s="571"/>
      <c r="X74" s="571"/>
      <c r="Y74" s="571"/>
      <c r="Z74" s="24"/>
    </row>
    <row r="75" spans="1:26" ht="131.25" hidden="1" customHeight="1">
      <c r="A75" s="24"/>
      <c r="B75" s="24"/>
      <c r="C75" s="26"/>
      <c r="D75" s="25"/>
      <c r="E75" s="571"/>
      <c r="F75" s="571"/>
      <c r="G75" s="571"/>
      <c r="H75" s="571"/>
      <c r="I75" s="571"/>
      <c r="J75" s="571"/>
      <c r="K75" s="571"/>
      <c r="L75" s="571"/>
      <c r="M75" s="571"/>
      <c r="N75" s="571"/>
      <c r="O75" s="571"/>
      <c r="P75" s="571"/>
      <c r="Q75" s="571"/>
      <c r="R75" s="571"/>
      <c r="S75" s="571"/>
      <c r="T75" s="571"/>
      <c r="U75" s="571"/>
      <c r="V75" s="571"/>
      <c r="W75" s="571"/>
      <c r="X75" s="571"/>
      <c r="Y75" s="571"/>
      <c r="Z75" s="24"/>
    </row>
    <row r="76" spans="1:26" ht="15" hidden="1" customHeight="1">
      <c r="A76" s="24"/>
      <c r="B76" s="24"/>
      <c r="C76" s="26"/>
      <c r="D76" s="25"/>
      <c r="E76" s="567"/>
      <c r="F76" s="567"/>
      <c r="G76" s="567"/>
      <c r="H76" s="570"/>
      <c r="I76" s="570"/>
      <c r="J76" s="570"/>
      <c r="K76" s="570"/>
      <c r="L76" s="570"/>
      <c r="M76" s="570"/>
      <c r="N76" s="570"/>
      <c r="O76" s="570"/>
      <c r="P76" s="570"/>
      <c r="Q76" s="570"/>
      <c r="R76" s="570"/>
      <c r="S76" s="570"/>
      <c r="T76" s="570"/>
      <c r="U76" s="570"/>
      <c r="V76" s="570"/>
      <c r="W76" s="570"/>
      <c r="X76" s="570"/>
      <c r="Y76" s="48"/>
      <c r="Z76" s="24"/>
    </row>
    <row r="77" spans="1:26" ht="15" hidden="1" customHeight="1">
      <c r="A77" s="24"/>
      <c r="B77" s="24"/>
      <c r="C77" s="26"/>
      <c r="D77" s="25"/>
      <c r="E77" s="565"/>
      <c r="F77" s="565"/>
      <c r="G77" s="565"/>
      <c r="H77" s="565"/>
      <c r="I77" s="565"/>
      <c r="J77" s="565"/>
      <c r="K77" s="565"/>
      <c r="L77" s="565"/>
      <c r="M77" s="565"/>
      <c r="N77" s="565"/>
      <c r="O77" s="565"/>
      <c r="P77" s="565"/>
      <c r="Q77" s="565"/>
      <c r="R77" s="565"/>
      <c r="S77" s="565"/>
      <c r="T77" s="565"/>
      <c r="U77" s="565"/>
      <c r="V77" s="565"/>
      <c r="W77" s="47"/>
      <c r="X77" s="312"/>
      <c r="Y77" s="48"/>
      <c r="Z77" s="24"/>
    </row>
    <row r="78" spans="1:26" ht="15" hidden="1" customHeight="1">
      <c r="A78" s="24"/>
      <c r="B78" s="24"/>
      <c r="C78" s="26"/>
      <c r="D78" s="25"/>
      <c r="E78" s="566"/>
      <c r="F78" s="566"/>
      <c r="G78" s="566"/>
      <c r="H78" s="566"/>
      <c r="I78" s="566"/>
      <c r="J78" s="566"/>
      <c r="K78" s="566"/>
      <c r="L78" s="561"/>
      <c r="M78" s="561"/>
      <c r="N78" s="561"/>
      <c r="O78" s="561"/>
      <c r="P78" s="561"/>
      <c r="Q78" s="561"/>
      <c r="R78" s="561"/>
      <c r="S78" s="561"/>
      <c r="T78" s="561"/>
      <c r="U78" s="561"/>
      <c r="V78" s="561"/>
      <c r="W78" s="561"/>
      <c r="X78" s="44"/>
      <c r="Y78" s="48"/>
      <c r="Z78" s="24"/>
    </row>
    <row r="79" spans="1:26" ht="15" hidden="1" customHeight="1">
      <c r="A79" s="24"/>
      <c r="B79" s="24"/>
      <c r="C79" s="26"/>
      <c r="D79" s="25"/>
      <c r="E79" s="566"/>
      <c r="F79" s="566"/>
      <c r="G79" s="566"/>
      <c r="H79" s="566"/>
      <c r="I79" s="566"/>
      <c r="J79" s="566"/>
      <c r="K79" s="566"/>
      <c r="L79" s="561"/>
      <c r="M79" s="561"/>
      <c r="N79" s="561"/>
      <c r="O79" s="561"/>
      <c r="P79" s="561"/>
      <c r="Q79" s="561"/>
      <c r="R79" s="561"/>
      <c r="S79" s="561"/>
      <c r="T79" s="561"/>
      <c r="U79" s="561"/>
      <c r="V79" s="561"/>
      <c r="W79" s="561"/>
      <c r="X79" s="45"/>
      <c r="Y79" s="48"/>
      <c r="Z79" s="24"/>
    </row>
    <row r="80" spans="1:26" ht="15" hidden="1" customHeight="1">
      <c r="A80" s="24"/>
      <c r="B80" s="24"/>
      <c r="C80" s="26"/>
      <c r="D80" s="25"/>
      <c r="X80" s="45"/>
      <c r="Y80" s="48"/>
      <c r="Z80" s="24"/>
    </row>
    <row r="81" spans="1:27" ht="15" hidden="1" customHeight="1">
      <c r="A81" s="24"/>
      <c r="B81" s="24"/>
      <c r="C81" s="26"/>
      <c r="D81" s="25"/>
      <c r="E81" s="561"/>
      <c r="F81" s="561"/>
      <c r="G81" s="561"/>
      <c r="H81" s="561"/>
      <c r="I81" s="561"/>
      <c r="J81" s="561"/>
      <c r="K81" s="561"/>
      <c r="L81" s="561"/>
      <c r="M81" s="561"/>
      <c r="N81" s="561"/>
      <c r="O81" s="561"/>
      <c r="P81" s="561"/>
      <c r="Q81" s="561"/>
      <c r="R81" s="561"/>
      <c r="S81" s="561"/>
      <c r="T81" s="561"/>
      <c r="U81" s="561"/>
      <c r="V81" s="561"/>
      <c r="W81" s="561"/>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64" t="s">
        <v>171</v>
      </c>
      <c r="F93" s="564"/>
      <c r="G93" s="564"/>
      <c r="H93" s="564"/>
      <c r="I93" s="564"/>
      <c r="J93" s="564"/>
      <c r="K93" s="564"/>
      <c r="L93" s="564"/>
      <c r="M93" s="564"/>
      <c r="N93" s="564"/>
      <c r="O93" s="564"/>
      <c r="P93" s="564"/>
      <c r="Q93" s="564"/>
      <c r="R93" s="564"/>
      <c r="S93" s="564"/>
      <c r="T93" s="564"/>
      <c r="U93" s="564"/>
      <c r="V93" s="564"/>
      <c r="W93" s="564"/>
      <c r="X93" s="564"/>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63" t="s">
        <v>172</v>
      </c>
      <c r="G95" s="563"/>
      <c r="H95" s="563"/>
      <c r="I95" s="563"/>
      <c r="J95" s="563"/>
      <c r="K95" s="563"/>
      <c r="L95" s="563"/>
      <c r="M95" s="563"/>
      <c r="N95" s="563"/>
      <c r="O95" s="563"/>
      <c r="P95" s="563"/>
      <c r="Q95" s="563"/>
      <c r="R95" s="563"/>
      <c r="S95" s="563"/>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63" t="s">
        <v>174</v>
      </c>
      <c r="G97" s="563"/>
      <c r="H97" s="563"/>
      <c r="I97" s="563"/>
      <c r="J97" s="563"/>
      <c r="K97" s="563"/>
      <c r="L97" s="563"/>
      <c r="M97" s="563"/>
      <c r="N97" s="563"/>
      <c r="O97" s="563"/>
      <c r="P97" s="563"/>
      <c r="Q97" s="563"/>
      <c r="R97" s="563"/>
      <c r="S97" s="563"/>
      <c r="T97" s="563"/>
      <c r="U97" s="563"/>
      <c r="V97" s="563"/>
      <c r="W97" s="563"/>
      <c r="X97" s="563"/>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4"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pageSetUpPr fitToPage="1"/>
  </sheetPr>
  <dimension ref="A1:U29"/>
  <sheetViews>
    <sheetView showGridLines="0" view="pageBreakPreview" topLeftCell="K11" zoomScale="60" zoomScaleNormal="90" workbookViewId="0">
      <selection activeCell="W40" sqref="W40"/>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44"/>
      <c r="B1" s="944"/>
      <c r="C1" s="944"/>
      <c r="D1" s="944"/>
      <c r="E1" s="944"/>
      <c r="F1" s="944"/>
      <c r="G1" s="944"/>
      <c r="H1" s="944"/>
      <c r="I1" s="944"/>
      <c r="J1" s="944"/>
      <c r="K1" s="944"/>
      <c r="L1" s="944"/>
      <c r="M1" s="944"/>
      <c r="N1" s="944"/>
      <c r="O1" s="944"/>
      <c r="P1" s="944"/>
      <c r="Q1" s="944"/>
      <c r="R1" s="944"/>
      <c r="S1" s="944"/>
      <c r="T1" s="944"/>
      <c r="U1" s="944"/>
    </row>
    <row r="2" spans="1:21" hidden="1">
      <c r="A2" s="944"/>
      <c r="B2" s="944"/>
      <c r="C2" s="944"/>
      <c r="D2" s="944"/>
      <c r="E2" s="944"/>
      <c r="F2" s="944"/>
      <c r="G2" s="944"/>
      <c r="H2" s="944"/>
      <c r="I2" s="944"/>
      <c r="J2" s="944"/>
      <c r="K2" s="944"/>
      <c r="L2" s="944"/>
      <c r="M2" s="944"/>
      <c r="N2" s="944"/>
      <c r="O2" s="944"/>
      <c r="P2" s="944"/>
      <c r="Q2" s="944"/>
      <c r="R2" s="944"/>
      <c r="S2" s="944"/>
      <c r="T2" s="944"/>
      <c r="U2" s="944"/>
    </row>
    <row r="3" spans="1:21" hidden="1">
      <c r="A3" s="944"/>
      <c r="B3" s="944"/>
      <c r="C3" s="944"/>
      <c r="D3" s="944"/>
      <c r="E3" s="944"/>
      <c r="F3" s="944"/>
      <c r="G3" s="944"/>
      <c r="H3" s="944"/>
      <c r="I3" s="944"/>
      <c r="J3" s="944"/>
      <c r="K3" s="944"/>
      <c r="L3" s="944"/>
      <c r="M3" s="944"/>
      <c r="N3" s="944"/>
      <c r="O3" s="944"/>
      <c r="P3" s="944"/>
      <c r="Q3" s="944"/>
      <c r="R3" s="944"/>
      <c r="S3" s="944"/>
      <c r="T3" s="944"/>
      <c r="U3" s="944"/>
    </row>
    <row r="4" spans="1:21" hidden="1">
      <c r="A4" s="944"/>
      <c r="B4" s="944"/>
      <c r="C4" s="944"/>
      <c r="D4" s="944"/>
      <c r="E4" s="944"/>
      <c r="F4" s="944"/>
      <c r="G4" s="944"/>
      <c r="H4" s="944"/>
      <c r="I4" s="944"/>
      <c r="J4" s="944"/>
      <c r="K4" s="944"/>
      <c r="L4" s="944"/>
      <c r="M4" s="944"/>
      <c r="N4" s="944"/>
      <c r="O4" s="944"/>
      <c r="P4" s="944"/>
      <c r="Q4" s="944"/>
      <c r="R4" s="944"/>
      <c r="S4" s="944"/>
      <c r="T4" s="944"/>
      <c r="U4" s="944"/>
    </row>
    <row r="5" spans="1:21" hidden="1">
      <c r="A5" s="944"/>
      <c r="B5" s="944"/>
      <c r="C5" s="944"/>
      <c r="D5" s="944"/>
      <c r="E5" s="944"/>
      <c r="F5" s="944"/>
      <c r="G5" s="944"/>
      <c r="H5" s="944"/>
      <c r="I5" s="944"/>
      <c r="J5" s="944"/>
      <c r="K5" s="944"/>
      <c r="L5" s="944"/>
      <c r="M5" s="944"/>
      <c r="N5" s="944"/>
      <c r="O5" s="944"/>
      <c r="P5" s="944"/>
      <c r="Q5" s="944"/>
      <c r="R5" s="944"/>
      <c r="S5" s="944"/>
      <c r="T5" s="944"/>
      <c r="U5" s="944"/>
    </row>
    <row r="6" spans="1:21" hidden="1">
      <c r="A6" s="944"/>
      <c r="B6" s="944"/>
      <c r="C6" s="944"/>
      <c r="D6" s="944"/>
      <c r="E6" s="944"/>
      <c r="F6" s="944"/>
      <c r="G6" s="944"/>
      <c r="H6" s="944"/>
      <c r="I6" s="944"/>
      <c r="J6" s="944"/>
      <c r="K6" s="944"/>
      <c r="L6" s="944"/>
      <c r="M6" s="944"/>
      <c r="N6" s="944"/>
      <c r="O6" s="944"/>
      <c r="P6" s="944"/>
      <c r="Q6" s="944"/>
      <c r="R6" s="944"/>
      <c r="S6" s="944"/>
      <c r="T6" s="944"/>
      <c r="U6" s="944"/>
    </row>
    <row r="7" spans="1:21" hidden="1">
      <c r="A7" s="944"/>
      <c r="B7" s="944"/>
      <c r="C7" s="944"/>
      <c r="D7" s="944"/>
      <c r="E7" s="944"/>
      <c r="F7" s="944"/>
      <c r="G7" s="944"/>
      <c r="H7" s="944"/>
      <c r="I7" s="944"/>
      <c r="J7" s="944"/>
      <c r="K7" s="944"/>
      <c r="L7" s="944"/>
      <c r="M7" s="944"/>
      <c r="N7" s="944"/>
      <c r="O7" s="716" t="b">
        <v>1</v>
      </c>
      <c r="P7" s="716" t="b">
        <v>1</v>
      </c>
      <c r="Q7" s="716" t="b">
        <v>1</v>
      </c>
      <c r="R7" s="716" t="b">
        <v>1</v>
      </c>
      <c r="S7" s="751"/>
      <c r="T7" s="751"/>
      <c r="U7" s="944"/>
    </row>
    <row r="8" spans="1:21" hidden="1">
      <c r="A8" s="944"/>
      <c r="B8" s="944"/>
      <c r="C8" s="944"/>
      <c r="D8" s="944"/>
      <c r="E8" s="944"/>
      <c r="F8" s="944"/>
      <c r="G8" s="944"/>
      <c r="H8" s="944"/>
      <c r="I8" s="944"/>
      <c r="J8" s="944"/>
      <c r="K8" s="944"/>
      <c r="L8" s="944"/>
      <c r="M8" s="944"/>
      <c r="N8" s="944"/>
      <c r="O8" s="944"/>
      <c r="P8" s="944"/>
      <c r="Q8" s="944"/>
      <c r="R8" s="944"/>
      <c r="S8" s="944"/>
      <c r="T8" s="944"/>
      <c r="U8" s="944"/>
    </row>
    <row r="9" spans="1:21" hidden="1">
      <c r="A9" s="944"/>
      <c r="B9" s="944"/>
      <c r="C9" s="944"/>
      <c r="D9" s="944"/>
      <c r="E9" s="944"/>
      <c r="F9" s="944"/>
      <c r="G9" s="944"/>
      <c r="H9" s="944"/>
      <c r="I9" s="944"/>
      <c r="J9" s="944"/>
      <c r="K9" s="944"/>
      <c r="L9" s="944"/>
      <c r="M9" s="944"/>
      <c r="N9" s="944"/>
      <c r="O9" s="944"/>
      <c r="P9" s="944"/>
      <c r="Q9" s="944"/>
      <c r="R9" s="944"/>
      <c r="S9" s="944"/>
      <c r="T9" s="944"/>
      <c r="U9" s="944"/>
    </row>
    <row r="10" spans="1:21" hidden="1">
      <c r="A10" s="944"/>
      <c r="B10" s="944"/>
      <c r="C10" s="944"/>
      <c r="D10" s="944"/>
      <c r="E10" s="944"/>
      <c r="F10" s="944"/>
      <c r="G10" s="944"/>
      <c r="H10" s="944"/>
      <c r="I10" s="944"/>
      <c r="J10" s="944"/>
      <c r="K10" s="944"/>
      <c r="L10" s="944"/>
      <c r="M10" s="944"/>
      <c r="N10" s="944"/>
      <c r="O10" s="944"/>
      <c r="P10" s="944"/>
      <c r="Q10" s="944"/>
      <c r="R10" s="944"/>
      <c r="S10" s="944"/>
      <c r="T10" s="944"/>
      <c r="U10" s="944"/>
    </row>
    <row r="11" spans="1:21" ht="15" hidden="1" customHeight="1">
      <c r="A11" s="944"/>
      <c r="B11" s="944"/>
      <c r="C11" s="944"/>
      <c r="D11" s="944"/>
      <c r="E11" s="944"/>
      <c r="F11" s="944"/>
      <c r="G11" s="944"/>
      <c r="H11" s="944"/>
      <c r="I11" s="944"/>
      <c r="J11" s="944"/>
      <c r="K11" s="944"/>
      <c r="L11" s="944"/>
      <c r="M11" s="697"/>
      <c r="N11" s="944"/>
      <c r="O11" s="944"/>
      <c r="P11" s="944"/>
      <c r="Q11" s="944"/>
      <c r="R11" s="944"/>
      <c r="S11" s="944"/>
      <c r="T11" s="944"/>
      <c r="U11" s="944"/>
    </row>
    <row r="12" spans="1:21" ht="20.100000000000001" customHeight="1">
      <c r="A12" s="944"/>
      <c r="B12" s="944"/>
      <c r="C12" s="944"/>
      <c r="D12" s="944"/>
      <c r="E12" s="944"/>
      <c r="F12" s="944"/>
      <c r="G12" s="944"/>
      <c r="H12" s="944"/>
      <c r="I12" s="944"/>
      <c r="J12" s="944"/>
      <c r="K12" s="944"/>
      <c r="L12" s="945" t="s">
        <v>1108</v>
      </c>
      <c r="M12" s="946"/>
      <c r="N12" s="946"/>
      <c r="O12" s="946"/>
      <c r="P12" s="946"/>
      <c r="Q12" s="946"/>
      <c r="R12" s="946"/>
      <c r="S12" s="946"/>
      <c r="T12" s="946"/>
      <c r="U12" s="947"/>
    </row>
    <row r="13" spans="1:21">
      <c r="A13" s="944"/>
      <c r="B13" s="944"/>
      <c r="C13" s="944"/>
      <c r="D13" s="944"/>
      <c r="E13" s="944"/>
      <c r="F13" s="944"/>
      <c r="G13" s="944"/>
      <c r="H13" s="944"/>
      <c r="I13" s="944"/>
      <c r="J13" s="944"/>
      <c r="K13" s="944"/>
      <c r="L13" s="948"/>
      <c r="M13" s="948"/>
      <c r="N13" s="948"/>
      <c r="O13" s="948"/>
      <c r="P13" s="948"/>
      <c r="Q13" s="948"/>
      <c r="R13" s="948"/>
      <c r="S13" s="948"/>
      <c r="T13" s="948"/>
      <c r="U13" s="948"/>
    </row>
    <row r="14" spans="1:21" ht="22.5" customHeight="1">
      <c r="A14" s="944"/>
      <c r="B14" s="944"/>
      <c r="C14" s="944"/>
      <c r="D14" s="944"/>
      <c r="E14" s="944"/>
      <c r="F14" s="944"/>
      <c r="G14" s="944"/>
      <c r="H14" s="944"/>
      <c r="I14" s="944"/>
      <c r="J14" s="944"/>
      <c r="K14" s="944"/>
      <c r="L14" s="949" t="s">
        <v>15</v>
      </c>
      <c r="M14" s="949" t="s">
        <v>120</v>
      </c>
      <c r="N14" s="949" t="s">
        <v>270</v>
      </c>
      <c r="O14" s="804" t="s">
        <v>2424</v>
      </c>
      <c r="P14" s="804" t="s">
        <v>2424</v>
      </c>
      <c r="Q14" s="804" t="s">
        <v>2424</v>
      </c>
      <c r="R14" s="805" t="s">
        <v>2425</v>
      </c>
      <c r="S14" s="806" t="s">
        <v>2426</v>
      </c>
      <c r="T14" s="806" t="s">
        <v>2426</v>
      </c>
      <c r="U14" s="950" t="s">
        <v>308</v>
      </c>
    </row>
    <row r="15" spans="1:21" ht="45">
      <c r="A15" s="944"/>
      <c r="B15" s="944"/>
      <c r="C15" s="944"/>
      <c r="D15" s="944"/>
      <c r="E15" s="944"/>
      <c r="F15" s="944"/>
      <c r="G15" s="944"/>
      <c r="H15" s="944"/>
      <c r="I15" s="944"/>
      <c r="J15" s="944"/>
      <c r="K15" s="944"/>
      <c r="L15" s="949"/>
      <c r="M15" s="949"/>
      <c r="N15" s="949"/>
      <c r="O15" s="809" t="s">
        <v>271</v>
      </c>
      <c r="P15" s="809" t="s">
        <v>309</v>
      </c>
      <c r="Q15" s="809" t="s">
        <v>289</v>
      </c>
      <c r="R15" s="809" t="s">
        <v>271</v>
      </c>
      <c r="S15" s="806" t="s">
        <v>272</v>
      </c>
      <c r="T15" s="806" t="s">
        <v>271</v>
      </c>
      <c r="U15" s="950"/>
    </row>
    <row r="16" spans="1:21">
      <c r="A16" s="818" t="s">
        <v>17</v>
      </c>
      <c r="B16" s="944" t="s">
        <v>1192</v>
      </c>
      <c r="C16" s="944"/>
      <c r="D16" s="944"/>
      <c r="E16" s="944"/>
      <c r="F16" s="944"/>
      <c r="G16" s="944"/>
      <c r="H16" s="944"/>
      <c r="I16" s="944"/>
      <c r="J16" s="944"/>
      <c r="K16" s="944"/>
      <c r="L16" s="872" t="s">
        <v>2422</v>
      </c>
      <c r="M16" s="951"/>
      <c r="N16" s="951"/>
      <c r="O16" s="952">
        <v>0</v>
      </c>
      <c r="P16" s="952">
        <v>0</v>
      </c>
      <c r="Q16" s="952">
        <v>0</v>
      </c>
      <c r="R16" s="952">
        <v>0</v>
      </c>
      <c r="S16" s="952">
        <v>0</v>
      </c>
      <c r="T16" s="952">
        <v>0</v>
      </c>
      <c r="U16" s="951"/>
    </row>
    <row r="17" spans="1:21" ht="22.5">
      <c r="A17" s="890" t="s">
        <v>17</v>
      </c>
      <c r="B17" s="944"/>
      <c r="C17" s="944"/>
      <c r="D17" s="944"/>
      <c r="E17" s="944"/>
      <c r="F17" s="944"/>
      <c r="G17" s="944"/>
      <c r="H17" s="944"/>
      <c r="I17" s="944"/>
      <c r="J17" s="944"/>
      <c r="K17" s="944"/>
      <c r="L17" s="953" t="s">
        <v>17</v>
      </c>
      <c r="M17" s="954" t="s">
        <v>1109</v>
      </c>
      <c r="N17" s="955" t="s">
        <v>355</v>
      </c>
      <c r="O17" s="939"/>
      <c r="P17" s="912"/>
      <c r="Q17" s="912"/>
      <c r="R17" s="912"/>
      <c r="S17" s="912"/>
      <c r="T17" s="912"/>
      <c r="U17" s="826"/>
    </row>
    <row r="18" spans="1:21" ht="22.5">
      <c r="A18" s="890" t="s">
        <v>17</v>
      </c>
      <c r="B18" s="944"/>
      <c r="C18" s="944"/>
      <c r="D18" s="944"/>
      <c r="E18" s="944"/>
      <c r="F18" s="944"/>
      <c r="G18" s="944"/>
      <c r="H18" s="944"/>
      <c r="I18" s="944"/>
      <c r="J18" s="944"/>
      <c r="K18" s="944"/>
      <c r="L18" s="953" t="s">
        <v>101</v>
      </c>
      <c r="M18" s="954" t="s">
        <v>1110</v>
      </c>
      <c r="N18" s="955" t="s">
        <v>355</v>
      </c>
      <c r="O18" s="939"/>
      <c r="P18" s="912"/>
      <c r="Q18" s="912"/>
      <c r="R18" s="912"/>
      <c r="S18" s="912"/>
      <c r="T18" s="912"/>
      <c r="U18" s="826"/>
    </row>
    <row r="19" spans="1:21" ht="22.5">
      <c r="A19" s="890" t="s">
        <v>17</v>
      </c>
      <c r="B19" s="944"/>
      <c r="C19" s="944"/>
      <c r="D19" s="944"/>
      <c r="E19" s="944"/>
      <c r="F19" s="944"/>
      <c r="G19" s="944"/>
      <c r="H19" s="944"/>
      <c r="I19" s="944"/>
      <c r="J19" s="944"/>
      <c r="K19" s="944"/>
      <c r="L19" s="953" t="s">
        <v>102</v>
      </c>
      <c r="M19" s="954" t="s">
        <v>1111</v>
      </c>
      <c r="N19" s="955" t="s">
        <v>355</v>
      </c>
      <c r="O19" s="939"/>
      <c r="P19" s="912"/>
      <c r="Q19" s="912"/>
      <c r="R19" s="912"/>
      <c r="S19" s="912"/>
      <c r="T19" s="912"/>
      <c r="U19" s="826"/>
    </row>
    <row r="20" spans="1:21" ht="33.75">
      <c r="A20" s="890" t="s">
        <v>17</v>
      </c>
      <c r="B20" s="944"/>
      <c r="C20" s="944"/>
      <c r="D20" s="944"/>
      <c r="E20" s="944"/>
      <c r="F20" s="944"/>
      <c r="G20" s="944"/>
      <c r="H20" s="944"/>
      <c r="I20" s="944"/>
      <c r="J20" s="944"/>
      <c r="K20" s="944"/>
      <c r="L20" s="956">
        <v>4</v>
      </c>
      <c r="M20" s="954" t="s">
        <v>1112</v>
      </c>
      <c r="N20" s="955" t="s">
        <v>355</v>
      </c>
      <c r="O20" s="957">
        <v>0</v>
      </c>
      <c r="P20" s="957">
        <v>0</v>
      </c>
      <c r="Q20" s="957">
        <v>0</v>
      </c>
      <c r="R20" s="957">
        <v>0</v>
      </c>
      <c r="S20" s="957">
        <v>0</v>
      </c>
      <c r="T20" s="957">
        <v>0</v>
      </c>
      <c r="U20" s="826"/>
    </row>
    <row r="21" spans="1:21" ht="33.75">
      <c r="A21" s="890" t="s">
        <v>17</v>
      </c>
      <c r="B21" s="944"/>
      <c r="C21" s="944"/>
      <c r="D21" s="944"/>
      <c r="E21" s="944"/>
      <c r="F21" s="944"/>
      <c r="G21" s="944"/>
      <c r="H21" s="944"/>
      <c r="I21" s="944"/>
      <c r="J21" s="944"/>
      <c r="K21" s="944"/>
      <c r="L21" s="953" t="s">
        <v>119</v>
      </c>
      <c r="M21" s="954" t="s">
        <v>1113</v>
      </c>
      <c r="N21" s="955" t="s">
        <v>355</v>
      </c>
      <c r="O21" s="939"/>
      <c r="P21" s="939"/>
      <c r="Q21" s="939"/>
      <c r="R21" s="939"/>
      <c r="S21" s="939"/>
      <c r="T21" s="939"/>
      <c r="U21" s="826"/>
    </row>
    <row r="22" spans="1:21" ht="22.5">
      <c r="A22" s="890" t="s">
        <v>17</v>
      </c>
      <c r="B22" s="944"/>
      <c r="C22" s="944"/>
      <c r="D22" s="944"/>
      <c r="E22" s="944"/>
      <c r="F22" s="944"/>
      <c r="G22" s="944"/>
      <c r="H22" s="944"/>
      <c r="I22" s="944"/>
      <c r="J22" s="944"/>
      <c r="K22" s="944"/>
      <c r="L22" s="953" t="s">
        <v>123</v>
      </c>
      <c r="M22" s="954" t="s">
        <v>1114</v>
      </c>
      <c r="N22" s="955" t="s">
        <v>355</v>
      </c>
      <c r="O22" s="939"/>
      <c r="P22" s="939"/>
      <c r="Q22" s="939"/>
      <c r="R22" s="939"/>
      <c r="S22" s="939"/>
      <c r="T22" s="939"/>
      <c r="U22" s="826"/>
    </row>
    <row r="23" spans="1:21" ht="45">
      <c r="A23" s="890" t="s">
        <v>17</v>
      </c>
      <c r="B23" s="944"/>
      <c r="C23" s="944"/>
      <c r="D23" s="944"/>
      <c r="E23" s="944"/>
      <c r="F23" s="944"/>
      <c r="G23" s="944"/>
      <c r="H23" s="944"/>
      <c r="I23" s="944"/>
      <c r="J23" s="944"/>
      <c r="K23" s="944"/>
      <c r="L23" s="953" t="s">
        <v>124</v>
      </c>
      <c r="M23" s="954" t="s">
        <v>1115</v>
      </c>
      <c r="N23" s="955" t="s">
        <v>355</v>
      </c>
      <c r="O23" s="939"/>
      <c r="P23" s="939"/>
      <c r="Q23" s="939"/>
      <c r="R23" s="939"/>
      <c r="S23" s="939"/>
      <c r="T23" s="939"/>
      <c r="U23" s="826"/>
    </row>
    <row r="24" spans="1:21" ht="45">
      <c r="A24" s="890" t="s">
        <v>17</v>
      </c>
      <c r="B24" s="944"/>
      <c r="C24" s="944"/>
      <c r="D24" s="944"/>
      <c r="E24" s="944"/>
      <c r="F24" s="944"/>
      <c r="G24" s="944"/>
      <c r="H24" s="944"/>
      <c r="I24" s="944"/>
      <c r="J24" s="944"/>
      <c r="K24" s="944"/>
      <c r="L24" s="953" t="s">
        <v>125</v>
      </c>
      <c r="M24" s="954" t="s">
        <v>1116</v>
      </c>
      <c r="N24" s="955" t="s">
        <v>355</v>
      </c>
      <c r="O24" s="939"/>
      <c r="P24" s="939"/>
      <c r="Q24" s="939"/>
      <c r="R24" s="939"/>
      <c r="S24" s="939"/>
      <c r="T24" s="939"/>
      <c r="U24" s="826"/>
    </row>
    <row r="25" spans="1:21">
      <c r="A25" s="890" t="s">
        <v>17</v>
      </c>
      <c r="B25" s="944"/>
      <c r="C25" s="944"/>
      <c r="D25" s="944"/>
      <c r="E25" s="944"/>
      <c r="F25" s="944"/>
      <c r="G25" s="944"/>
      <c r="H25" s="944"/>
      <c r="I25" s="944"/>
      <c r="J25" s="944"/>
      <c r="K25" s="944"/>
      <c r="L25" s="956">
        <v>9</v>
      </c>
      <c r="M25" s="954" t="s">
        <v>1117</v>
      </c>
      <c r="N25" s="955" t="s">
        <v>355</v>
      </c>
      <c r="O25" s="958">
        <v>0</v>
      </c>
      <c r="P25" s="958">
        <v>0</v>
      </c>
      <c r="Q25" s="958">
        <v>0</v>
      </c>
      <c r="R25" s="958">
        <v>0</v>
      </c>
      <c r="S25" s="958">
        <v>0</v>
      </c>
      <c r="T25" s="958">
        <v>0</v>
      </c>
      <c r="U25" s="826"/>
    </row>
    <row r="26" spans="1:21">
      <c r="A26" s="890" t="s">
        <v>17</v>
      </c>
      <c r="B26" s="944"/>
      <c r="C26" s="944"/>
      <c r="D26" s="944"/>
      <c r="E26" s="944"/>
      <c r="F26" s="944"/>
      <c r="G26" s="944"/>
      <c r="H26" s="944"/>
      <c r="I26" s="944"/>
      <c r="J26" s="944"/>
      <c r="K26" s="944"/>
      <c r="L26" s="959" t="s">
        <v>1120</v>
      </c>
      <c r="M26" s="458"/>
      <c r="N26" s="955"/>
      <c r="O26" s="960"/>
      <c r="P26" s="960"/>
      <c r="Q26" s="960"/>
      <c r="R26" s="960"/>
      <c r="S26" s="960"/>
      <c r="T26" s="960"/>
      <c r="U26" s="961"/>
    </row>
    <row r="27" spans="1:21">
      <c r="A27" s="944"/>
      <c r="B27" s="944"/>
      <c r="C27" s="944"/>
      <c r="D27" s="944"/>
      <c r="E27" s="944"/>
      <c r="F27" s="944"/>
      <c r="G27" s="944"/>
      <c r="H27" s="944"/>
      <c r="I27" s="944"/>
      <c r="J27" s="944"/>
      <c r="K27" s="944"/>
      <c r="L27" s="948"/>
      <c r="M27" s="948"/>
      <c r="N27" s="948"/>
      <c r="O27" s="948"/>
      <c r="P27" s="948"/>
      <c r="Q27" s="948"/>
      <c r="R27" s="948"/>
      <c r="S27" s="948"/>
      <c r="T27" s="948"/>
      <c r="U27" s="948"/>
    </row>
    <row r="28" spans="1:21" s="88" customFormat="1" ht="15" customHeight="1">
      <c r="A28" s="716"/>
      <c r="B28" s="716"/>
      <c r="C28" s="716"/>
      <c r="D28" s="716"/>
      <c r="E28" s="716"/>
      <c r="F28" s="716"/>
      <c r="G28" s="716"/>
      <c r="H28" s="716"/>
      <c r="I28" s="716"/>
      <c r="J28" s="716"/>
      <c r="K28" s="716"/>
      <c r="L28" s="847" t="s">
        <v>1274</v>
      </c>
      <c r="M28" s="847"/>
      <c r="N28" s="847"/>
      <c r="O28" s="847"/>
      <c r="P28" s="847"/>
      <c r="Q28" s="847"/>
      <c r="R28" s="847"/>
      <c r="S28" s="848"/>
      <c r="T28" s="848"/>
      <c r="U28" s="848"/>
    </row>
    <row r="29" spans="1:21" s="88" customFormat="1" ht="15" customHeight="1">
      <c r="A29" s="716"/>
      <c r="B29" s="716"/>
      <c r="C29" s="716"/>
      <c r="D29" s="716"/>
      <c r="E29" s="716"/>
      <c r="F29" s="716"/>
      <c r="G29" s="716"/>
      <c r="H29" s="716"/>
      <c r="I29" s="716"/>
      <c r="J29" s="716"/>
      <c r="K29" s="679"/>
      <c r="L29" s="849"/>
      <c r="M29" s="849"/>
      <c r="N29" s="849"/>
      <c r="O29" s="849"/>
      <c r="P29" s="849"/>
      <c r="Q29" s="849"/>
      <c r="R29" s="849"/>
      <c r="S29" s="850"/>
      <c r="T29" s="850"/>
      <c r="U29" s="850"/>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M44" zoomScale="60" zoomScaleNormal="9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62"/>
      <c r="B1" s="962"/>
      <c r="C1" s="962"/>
      <c r="D1" s="962"/>
      <c r="E1" s="962"/>
      <c r="F1" s="962"/>
      <c r="G1" s="962"/>
      <c r="H1" s="962"/>
      <c r="I1" s="962"/>
      <c r="J1" s="962"/>
      <c r="K1" s="962"/>
      <c r="L1" s="962"/>
      <c r="M1" s="962"/>
      <c r="N1" s="962"/>
      <c r="O1" s="962"/>
      <c r="P1" s="962"/>
      <c r="Q1" s="962"/>
      <c r="R1" s="962"/>
      <c r="S1" s="962"/>
      <c r="T1" s="962"/>
      <c r="U1" s="716">
        <v>2024</v>
      </c>
      <c r="V1" s="716">
        <v>2024</v>
      </c>
      <c r="W1" s="962"/>
    </row>
    <row r="2" spans="1:23" hidden="1">
      <c r="A2" s="962"/>
      <c r="B2" s="962"/>
      <c r="C2" s="962"/>
      <c r="D2" s="962"/>
      <c r="E2" s="962"/>
      <c r="F2" s="962"/>
      <c r="G2" s="962"/>
      <c r="H2" s="962"/>
      <c r="I2" s="962"/>
      <c r="J2" s="962"/>
      <c r="K2" s="962"/>
      <c r="L2" s="962"/>
      <c r="M2" s="962"/>
      <c r="N2" s="962"/>
      <c r="O2" s="962"/>
      <c r="P2" s="962"/>
      <c r="Q2" s="962"/>
      <c r="R2" s="962"/>
      <c r="S2" s="962"/>
      <c r="T2" s="962"/>
      <c r="U2" s="716"/>
      <c r="V2" s="716"/>
      <c r="W2" s="962"/>
    </row>
    <row r="3" spans="1:23" hidden="1">
      <c r="A3" s="962"/>
      <c r="B3" s="962"/>
      <c r="C3" s="962"/>
      <c r="D3" s="962"/>
      <c r="E3" s="962"/>
      <c r="F3" s="962"/>
      <c r="G3" s="962"/>
      <c r="H3" s="962"/>
      <c r="I3" s="962"/>
      <c r="J3" s="962"/>
      <c r="K3" s="962"/>
      <c r="L3" s="962"/>
      <c r="M3" s="962"/>
      <c r="N3" s="962"/>
      <c r="O3" s="962"/>
      <c r="P3" s="962"/>
      <c r="Q3" s="962"/>
      <c r="R3" s="962"/>
      <c r="S3" s="962"/>
      <c r="T3" s="962"/>
      <c r="U3" s="716"/>
      <c r="V3" s="716"/>
      <c r="W3" s="962"/>
    </row>
    <row r="4" spans="1:23" hidden="1">
      <c r="A4" s="962"/>
      <c r="B4" s="962"/>
      <c r="C4" s="962"/>
      <c r="D4" s="962"/>
      <c r="E4" s="962"/>
      <c r="F4" s="962"/>
      <c r="G4" s="962"/>
      <c r="H4" s="962"/>
      <c r="I4" s="962"/>
      <c r="J4" s="962"/>
      <c r="K4" s="962"/>
      <c r="L4" s="962"/>
      <c r="M4" s="962"/>
      <c r="N4" s="962"/>
      <c r="O4" s="962"/>
      <c r="P4" s="962"/>
      <c r="Q4" s="962"/>
      <c r="R4" s="962"/>
      <c r="S4" s="962"/>
      <c r="T4" s="962"/>
      <c r="U4" s="716"/>
      <c r="V4" s="716"/>
      <c r="W4" s="962"/>
    </row>
    <row r="5" spans="1:23" hidden="1">
      <c r="A5" s="962"/>
      <c r="B5" s="962"/>
      <c r="C5" s="962"/>
      <c r="D5" s="962"/>
      <c r="E5" s="962"/>
      <c r="F5" s="962"/>
      <c r="G5" s="962"/>
      <c r="H5" s="962"/>
      <c r="I5" s="962"/>
      <c r="J5" s="962"/>
      <c r="K5" s="962"/>
      <c r="L5" s="962"/>
      <c r="M5" s="962"/>
      <c r="N5" s="962"/>
      <c r="O5" s="962"/>
      <c r="P5" s="962"/>
      <c r="Q5" s="962"/>
      <c r="R5" s="962"/>
      <c r="S5" s="962"/>
      <c r="T5" s="962"/>
      <c r="U5" s="716"/>
      <c r="V5" s="716"/>
      <c r="W5" s="962"/>
    </row>
    <row r="6" spans="1:23" hidden="1">
      <c r="A6" s="962"/>
      <c r="B6" s="962"/>
      <c r="C6" s="962"/>
      <c r="D6" s="962"/>
      <c r="E6" s="962"/>
      <c r="F6" s="962"/>
      <c r="G6" s="962"/>
      <c r="H6" s="962"/>
      <c r="I6" s="962"/>
      <c r="J6" s="962"/>
      <c r="K6" s="962"/>
      <c r="L6" s="962"/>
      <c r="M6" s="962"/>
      <c r="N6" s="962"/>
      <c r="O6" s="962"/>
      <c r="P6" s="962"/>
      <c r="Q6" s="962"/>
      <c r="R6" s="962"/>
      <c r="S6" s="962"/>
      <c r="T6" s="962"/>
      <c r="U6" s="716"/>
      <c r="V6" s="716"/>
      <c r="W6" s="962"/>
    </row>
    <row r="7" spans="1:23" hidden="1">
      <c r="A7" s="962"/>
      <c r="B7" s="962"/>
      <c r="C7" s="962"/>
      <c r="D7" s="962"/>
      <c r="E7" s="962"/>
      <c r="F7" s="962"/>
      <c r="G7" s="962"/>
      <c r="H7" s="962"/>
      <c r="I7" s="962"/>
      <c r="J7" s="962"/>
      <c r="K7" s="962"/>
      <c r="L7" s="962"/>
      <c r="M7" s="962"/>
      <c r="N7" s="962"/>
      <c r="O7" s="716" t="b">
        <v>1</v>
      </c>
      <c r="P7" s="716" t="b">
        <v>1</v>
      </c>
      <c r="Q7" s="716" t="b">
        <v>1</v>
      </c>
      <c r="R7" s="716" t="b">
        <v>1</v>
      </c>
      <c r="S7" s="716" t="b">
        <v>1</v>
      </c>
      <c r="T7" s="716" t="b">
        <v>1</v>
      </c>
      <c r="U7" s="751"/>
      <c r="V7" s="751"/>
      <c r="W7" s="962"/>
    </row>
    <row r="8" spans="1:23" hidden="1">
      <c r="A8" s="962"/>
      <c r="B8" s="962"/>
      <c r="C8" s="962"/>
      <c r="D8" s="962"/>
      <c r="E8" s="962"/>
      <c r="F8" s="962"/>
      <c r="G8" s="962"/>
      <c r="H8" s="962"/>
      <c r="I8" s="962"/>
      <c r="J8" s="962"/>
      <c r="K8" s="962"/>
      <c r="L8" s="962"/>
      <c r="M8" s="962"/>
      <c r="N8" s="962"/>
      <c r="O8" s="962"/>
      <c r="P8" s="962"/>
      <c r="Q8" s="962"/>
      <c r="R8" s="962"/>
      <c r="S8" s="962"/>
      <c r="T8" s="962"/>
      <c r="U8" s="962"/>
      <c r="V8" s="962"/>
      <c r="W8" s="962"/>
    </row>
    <row r="9" spans="1:23" hidden="1">
      <c r="A9" s="962"/>
      <c r="B9" s="962"/>
      <c r="C9" s="962"/>
      <c r="D9" s="962"/>
      <c r="E9" s="962"/>
      <c r="F9" s="962"/>
      <c r="G9" s="962"/>
      <c r="H9" s="962"/>
      <c r="I9" s="962"/>
      <c r="J9" s="962"/>
      <c r="K9" s="962"/>
      <c r="L9" s="962"/>
      <c r="M9" s="962"/>
      <c r="N9" s="962"/>
      <c r="O9" s="962"/>
      <c r="P9" s="962"/>
      <c r="Q9" s="962"/>
      <c r="R9" s="962"/>
      <c r="S9" s="962"/>
      <c r="T9" s="962"/>
      <c r="U9" s="962"/>
      <c r="V9" s="962"/>
      <c r="W9" s="962"/>
    </row>
    <row r="10" spans="1:23" hidden="1">
      <c r="A10" s="962"/>
      <c r="B10" s="962"/>
      <c r="C10" s="962"/>
      <c r="D10" s="962"/>
      <c r="E10" s="962"/>
      <c r="F10" s="962"/>
      <c r="G10" s="962"/>
      <c r="H10" s="962"/>
      <c r="I10" s="962"/>
      <c r="J10" s="962"/>
      <c r="K10" s="962"/>
      <c r="L10" s="962"/>
      <c r="M10" s="962"/>
      <c r="N10" s="962"/>
      <c r="O10" s="962"/>
      <c r="P10" s="962"/>
      <c r="Q10" s="962"/>
      <c r="R10" s="962"/>
      <c r="S10" s="962"/>
      <c r="T10" s="962"/>
      <c r="U10" s="962"/>
      <c r="V10" s="962"/>
      <c r="W10" s="962"/>
    </row>
    <row r="11" spans="1:23" s="100" customFormat="1" ht="15" hidden="1" customHeight="1">
      <c r="A11" s="963"/>
      <c r="B11" s="963"/>
      <c r="C11" s="963"/>
      <c r="D11" s="963"/>
      <c r="E11" s="963"/>
      <c r="F11" s="963"/>
      <c r="G11" s="963"/>
      <c r="H11" s="963"/>
      <c r="I11" s="963"/>
      <c r="J11" s="963"/>
      <c r="K11" s="963"/>
      <c r="L11" s="963"/>
      <c r="M11" s="697"/>
      <c r="N11" s="963"/>
      <c r="O11" s="963"/>
      <c r="P11" s="963"/>
      <c r="Q11" s="963"/>
      <c r="R11" s="963"/>
      <c r="S11" s="963"/>
      <c r="T11" s="963"/>
      <c r="U11" s="963"/>
      <c r="V11" s="963"/>
      <c r="W11" s="963"/>
    </row>
    <row r="12" spans="1:23" s="100" customFormat="1" ht="20.100000000000001" customHeight="1">
      <c r="A12" s="963"/>
      <c r="B12" s="963"/>
      <c r="C12" s="963"/>
      <c r="D12" s="963"/>
      <c r="E12" s="963"/>
      <c r="F12" s="963"/>
      <c r="G12" s="963"/>
      <c r="H12" s="963"/>
      <c r="I12" s="963"/>
      <c r="J12" s="963"/>
      <c r="K12" s="963"/>
      <c r="L12" s="373" t="s">
        <v>1121</v>
      </c>
      <c r="M12" s="257"/>
      <c r="N12" s="257"/>
      <c r="O12" s="257"/>
      <c r="P12" s="257"/>
      <c r="Q12" s="257"/>
      <c r="R12" s="257"/>
      <c r="S12" s="257"/>
      <c r="T12" s="257"/>
      <c r="U12" s="257"/>
      <c r="V12" s="257"/>
      <c r="W12" s="258"/>
    </row>
    <row r="13" spans="1:23" s="100" customFormat="1" ht="11.25" hidden="1" customHeight="1">
      <c r="A13" s="963"/>
      <c r="B13" s="963"/>
      <c r="C13" s="963"/>
      <c r="D13" s="963"/>
      <c r="E13" s="963"/>
      <c r="F13" s="963"/>
      <c r="G13" s="963"/>
      <c r="H13" s="963"/>
      <c r="I13" s="963"/>
      <c r="J13" s="963"/>
      <c r="K13" s="963"/>
      <c r="L13" s="963"/>
      <c r="M13" s="963"/>
      <c r="N13" s="963"/>
      <c r="O13" s="963"/>
      <c r="P13" s="963"/>
      <c r="Q13" s="963"/>
      <c r="R13" s="963"/>
      <c r="S13" s="963"/>
      <c r="T13" s="963"/>
      <c r="U13" s="963"/>
      <c r="V13" s="963"/>
      <c r="W13" s="963"/>
    </row>
    <row r="14" spans="1:23" s="100" customFormat="1" ht="22.5" hidden="1" customHeight="1">
      <c r="A14" s="963"/>
      <c r="B14" s="963"/>
      <c r="C14" s="963"/>
      <c r="D14" s="963"/>
      <c r="E14" s="963"/>
      <c r="F14" s="963"/>
      <c r="G14" s="963"/>
      <c r="H14" s="963"/>
      <c r="I14" s="963"/>
      <c r="J14" s="963"/>
      <c r="K14" s="963"/>
      <c r="L14" s="964" t="s">
        <v>1122</v>
      </c>
      <c r="M14" s="964"/>
      <c r="N14" s="666" t="s">
        <v>20</v>
      </c>
      <c r="O14" s="963"/>
      <c r="P14" s="963"/>
      <c r="Q14" s="963"/>
      <c r="R14" s="963"/>
      <c r="S14" s="963"/>
      <c r="T14" s="963"/>
      <c r="U14" s="963"/>
      <c r="V14" s="963"/>
      <c r="W14" s="963"/>
    </row>
    <row r="15" spans="1:23" s="100" customFormat="1" ht="11.25" customHeight="1">
      <c r="A15" s="963"/>
      <c r="B15" s="963"/>
      <c r="C15" s="963"/>
      <c r="D15" s="963"/>
      <c r="E15" s="963"/>
      <c r="F15" s="963"/>
      <c r="G15" s="963"/>
      <c r="H15" s="963"/>
      <c r="I15" s="963"/>
      <c r="J15" s="963"/>
      <c r="K15" s="963"/>
      <c r="L15" s="963"/>
      <c r="M15" s="963"/>
      <c r="N15" s="963"/>
      <c r="O15" s="963"/>
      <c r="P15" s="963"/>
      <c r="Q15" s="963"/>
      <c r="R15" s="963"/>
      <c r="S15" s="963"/>
      <c r="T15" s="963"/>
      <c r="U15" s="963"/>
      <c r="V15" s="963"/>
      <c r="W15" s="963"/>
    </row>
    <row r="16" spans="1:23" s="100" customFormat="1" ht="15" customHeight="1">
      <c r="A16" s="963"/>
      <c r="B16" s="963"/>
      <c r="C16" s="963"/>
      <c r="D16" s="963"/>
      <c r="E16" s="963"/>
      <c r="F16" s="963"/>
      <c r="G16" s="963"/>
      <c r="H16" s="963"/>
      <c r="I16" s="963"/>
      <c r="J16" s="963"/>
      <c r="K16" s="963"/>
      <c r="L16" s="765" t="s">
        <v>15</v>
      </c>
      <c r="M16" s="965" t="s">
        <v>420</v>
      </c>
      <c r="N16" s="965" t="s">
        <v>141</v>
      </c>
      <c r="O16" s="966" t="s">
        <v>2424</v>
      </c>
      <c r="P16" s="966" t="s">
        <v>2424</v>
      </c>
      <c r="Q16" s="966" t="s">
        <v>2424</v>
      </c>
      <c r="R16" s="966" t="s">
        <v>2424</v>
      </c>
      <c r="S16" s="967" t="s">
        <v>2425</v>
      </c>
      <c r="T16" s="967" t="s">
        <v>2425</v>
      </c>
      <c r="U16" s="806" t="s">
        <v>2426</v>
      </c>
      <c r="V16" s="806" t="s">
        <v>2426</v>
      </c>
      <c r="W16" s="968" t="s">
        <v>308</v>
      </c>
    </row>
    <row r="17" spans="1:23" s="101" customFormat="1" ht="126" customHeight="1">
      <c r="A17" s="969"/>
      <c r="B17" s="969"/>
      <c r="C17" s="969"/>
      <c r="D17" s="969"/>
      <c r="E17" s="969"/>
      <c r="F17" s="969"/>
      <c r="G17" s="969"/>
      <c r="H17" s="969"/>
      <c r="I17" s="969"/>
      <c r="J17" s="969"/>
      <c r="K17" s="969"/>
      <c r="L17" s="765"/>
      <c r="M17" s="965"/>
      <c r="N17" s="965"/>
      <c r="O17" s="966" t="s">
        <v>973</v>
      </c>
      <c r="P17" s="970" t="s">
        <v>271</v>
      </c>
      <c r="Q17" s="970" t="s">
        <v>421</v>
      </c>
      <c r="R17" s="970" t="s">
        <v>422</v>
      </c>
      <c r="S17" s="970" t="s">
        <v>973</v>
      </c>
      <c r="T17" s="971" t="s">
        <v>271</v>
      </c>
      <c r="U17" s="806" t="s">
        <v>272</v>
      </c>
      <c r="V17" s="806" t="s">
        <v>271</v>
      </c>
      <c r="W17" s="968"/>
    </row>
    <row r="18" spans="1:23" s="270" customFormat="1" ht="22.5" hidden="1">
      <c r="A18" s="972"/>
      <c r="B18" s="962" t="b">
        <v>0</v>
      </c>
      <c r="C18" s="973"/>
      <c r="D18" s="973"/>
      <c r="E18" s="973"/>
      <c r="F18" s="973"/>
      <c r="G18" s="973"/>
      <c r="H18" s="973"/>
      <c r="I18" s="973"/>
      <c r="J18" s="973"/>
      <c r="K18" s="973"/>
      <c r="L18" s="268">
        <v>1</v>
      </c>
      <c r="M18" s="263" t="s">
        <v>423</v>
      </c>
      <c r="N18" s="269" t="s">
        <v>355</v>
      </c>
      <c r="O18" s="974">
        <v>0</v>
      </c>
      <c r="P18" s="974">
        <v>0</v>
      </c>
      <c r="Q18" s="974">
        <v>0</v>
      </c>
      <c r="R18" s="974">
        <v>0</v>
      </c>
      <c r="S18" s="974">
        <v>0</v>
      </c>
      <c r="T18" s="974">
        <v>0</v>
      </c>
      <c r="U18" s="974">
        <v>0</v>
      </c>
      <c r="V18" s="974">
        <v>0</v>
      </c>
      <c r="W18" s="846"/>
    </row>
    <row r="19" spans="1:23" hidden="1">
      <c r="A19" s="972"/>
      <c r="B19" s="962" t="b">
        <v>0</v>
      </c>
      <c r="C19" s="962"/>
      <c r="D19" s="962"/>
      <c r="E19" s="962"/>
      <c r="F19" s="962"/>
      <c r="G19" s="962"/>
      <c r="H19" s="962"/>
      <c r="I19" s="962"/>
      <c r="J19" s="962"/>
      <c r="K19" s="962"/>
      <c r="L19" s="265" t="s">
        <v>154</v>
      </c>
      <c r="M19" s="266" t="s">
        <v>424</v>
      </c>
      <c r="N19" s="262" t="s">
        <v>355</v>
      </c>
      <c r="O19" s="975">
        <v>0</v>
      </c>
      <c r="P19" s="975">
        <v>0</v>
      </c>
      <c r="Q19" s="975">
        <v>0</v>
      </c>
      <c r="R19" s="975">
        <v>0</v>
      </c>
      <c r="S19" s="975">
        <v>0</v>
      </c>
      <c r="T19" s="975">
        <v>0</v>
      </c>
      <c r="U19" s="975">
        <v>0</v>
      </c>
      <c r="V19" s="975">
        <v>0</v>
      </c>
      <c r="W19" s="846"/>
    </row>
    <row r="20" spans="1:23" hidden="1">
      <c r="A20" s="972"/>
      <c r="B20" s="962" t="b">
        <v>0</v>
      </c>
      <c r="C20" s="962"/>
      <c r="D20" s="962"/>
      <c r="E20" s="962"/>
      <c r="F20" s="962"/>
      <c r="G20" s="962"/>
      <c r="H20" s="962"/>
      <c r="I20" s="962"/>
      <c r="J20" s="962"/>
      <c r="K20" s="962"/>
      <c r="L20" s="265" t="s">
        <v>397</v>
      </c>
      <c r="M20" s="267" t="s">
        <v>425</v>
      </c>
      <c r="N20" s="262" t="s">
        <v>355</v>
      </c>
      <c r="O20" s="976"/>
      <c r="P20" s="976"/>
      <c r="Q20" s="976"/>
      <c r="R20" s="976"/>
      <c r="S20" s="976"/>
      <c r="T20" s="976"/>
      <c r="U20" s="976"/>
      <c r="V20" s="976"/>
      <c r="W20" s="846"/>
    </row>
    <row r="21" spans="1:23" hidden="1">
      <c r="A21" s="972"/>
      <c r="B21" s="962" t="b">
        <v>0</v>
      </c>
      <c r="C21" s="962"/>
      <c r="D21" s="962"/>
      <c r="E21" s="962"/>
      <c r="F21" s="962"/>
      <c r="G21" s="962"/>
      <c r="H21" s="962"/>
      <c r="I21" s="962"/>
      <c r="J21" s="962"/>
      <c r="K21" s="962"/>
      <c r="L21" s="265" t="s">
        <v>399</v>
      </c>
      <c r="M21" s="267" t="s">
        <v>917</v>
      </c>
      <c r="N21" s="262" t="s">
        <v>355</v>
      </c>
      <c r="O21" s="976"/>
      <c r="P21" s="976"/>
      <c r="Q21" s="976"/>
      <c r="R21" s="976"/>
      <c r="S21" s="976"/>
      <c r="T21" s="976"/>
      <c r="U21" s="976"/>
      <c r="V21" s="976"/>
      <c r="W21" s="846"/>
    </row>
    <row r="22" spans="1:23" hidden="1">
      <c r="A22" s="972"/>
      <c r="B22" s="962" t="b">
        <v>0</v>
      </c>
      <c r="C22" s="962"/>
      <c r="D22" s="962"/>
      <c r="E22" s="962"/>
      <c r="F22" s="962"/>
      <c r="G22" s="962"/>
      <c r="H22" s="962"/>
      <c r="I22" s="962"/>
      <c r="J22" s="962"/>
      <c r="K22" s="962"/>
      <c r="L22" s="265" t="s">
        <v>885</v>
      </c>
      <c r="M22" s="267" t="s">
        <v>426</v>
      </c>
      <c r="N22" s="262" t="s">
        <v>355</v>
      </c>
      <c r="O22" s="976"/>
      <c r="P22" s="976"/>
      <c r="Q22" s="976"/>
      <c r="R22" s="976"/>
      <c r="S22" s="976"/>
      <c r="T22" s="976"/>
      <c r="U22" s="976"/>
      <c r="V22" s="976"/>
      <c r="W22" s="846"/>
    </row>
    <row r="23" spans="1:23" hidden="1">
      <c r="A23" s="972"/>
      <c r="B23" s="962" t="b">
        <v>0</v>
      </c>
      <c r="C23" s="962"/>
      <c r="D23" s="962"/>
      <c r="E23" s="962"/>
      <c r="F23" s="962"/>
      <c r="G23" s="962"/>
      <c r="H23" s="962"/>
      <c r="I23" s="962"/>
      <c r="J23" s="962"/>
      <c r="K23" s="962"/>
      <c r="L23" s="265" t="s">
        <v>886</v>
      </c>
      <c r="M23" s="267" t="s">
        <v>427</v>
      </c>
      <c r="N23" s="262" t="s">
        <v>355</v>
      </c>
      <c r="O23" s="976"/>
      <c r="P23" s="976"/>
      <c r="Q23" s="976"/>
      <c r="R23" s="976"/>
      <c r="S23" s="976"/>
      <c r="T23" s="976"/>
      <c r="U23" s="976"/>
      <c r="V23" s="976"/>
      <c r="W23" s="846"/>
    </row>
    <row r="24" spans="1:23" hidden="1">
      <c r="A24" s="972"/>
      <c r="B24" s="962" t="b">
        <v>0</v>
      </c>
      <c r="C24" s="962"/>
      <c r="D24" s="962"/>
      <c r="E24" s="962"/>
      <c r="F24" s="962"/>
      <c r="G24" s="962"/>
      <c r="H24" s="962"/>
      <c r="I24" s="962"/>
      <c r="J24" s="962"/>
      <c r="K24" s="962"/>
      <c r="L24" s="265" t="s">
        <v>155</v>
      </c>
      <c r="M24" s="266" t="s">
        <v>428</v>
      </c>
      <c r="N24" s="262" t="s">
        <v>355</v>
      </c>
      <c r="O24" s="975">
        <v>0</v>
      </c>
      <c r="P24" s="975">
        <v>0</v>
      </c>
      <c r="Q24" s="975">
        <v>0</v>
      </c>
      <c r="R24" s="975">
        <v>0</v>
      </c>
      <c r="S24" s="975">
        <v>0</v>
      </c>
      <c r="T24" s="975">
        <v>0</v>
      </c>
      <c r="U24" s="975">
        <v>0</v>
      </c>
      <c r="V24" s="975">
        <v>0</v>
      </c>
      <c r="W24" s="846"/>
    </row>
    <row r="25" spans="1:23" hidden="1">
      <c r="A25" s="972"/>
      <c r="B25" s="962" t="b">
        <v>0</v>
      </c>
      <c r="C25" s="962"/>
      <c r="D25" s="962"/>
      <c r="E25" s="962"/>
      <c r="F25" s="962"/>
      <c r="G25" s="962"/>
      <c r="H25" s="962"/>
      <c r="I25" s="962"/>
      <c r="J25" s="962"/>
      <c r="K25" s="962"/>
      <c r="L25" s="265" t="s">
        <v>454</v>
      </c>
      <c r="M25" s="267" t="s">
        <v>429</v>
      </c>
      <c r="N25" s="262" t="s">
        <v>355</v>
      </c>
      <c r="O25" s="976"/>
      <c r="P25" s="976"/>
      <c r="Q25" s="976"/>
      <c r="R25" s="976"/>
      <c r="S25" s="976"/>
      <c r="T25" s="976"/>
      <c r="U25" s="976"/>
      <c r="V25" s="976"/>
      <c r="W25" s="846"/>
    </row>
    <row r="26" spans="1:23" hidden="1">
      <c r="A26" s="972"/>
      <c r="B26" s="962" t="b">
        <v>0</v>
      </c>
      <c r="C26" s="962"/>
      <c r="D26" s="962"/>
      <c r="E26" s="962"/>
      <c r="F26" s="962"/>
      <c r="G26" s="962"/>
      <c r="H26" s="962"/>
      <c r="I26" s="962"/>
      <c r="J26" s="962"/>
      <c r="K26" s="962"/>
      <c r="L26" s="265" t="s">
        <v>457</v>
      </c>
      <c r="M26" s="267" t="s">
        <v>430</v>
      </c>
      <c r="N26" s="262" t="s">
        <v>355</v>
      </c>
      <c r="O26" s="976"/>
      <c r="P26" s="976"/>
      <c r="Q26" s="976"/>
      <c r="R26" s="976"/>
      <c r="S26" s="976"/>
      <c r="T26" s="976"/>
      <c r="U26" s="976"/>
      <c r="V26" s="976"/>
      <c r="W26" s="846"/>
    </row>
    <row r="27" spans="1:23" hidden="1">
      <c r="A27" s="972"/>
      <c r="B27" s="962" t="b">
        <v>0</v>
      </c>
      <c r="C27" s="962"/>
      <c r="D27" s="962"/>
      <c r="E27" s="962"/>
      <c r="F27" s="962"/>
      <c r="G27" s="962"/>
      <c r="H27" s="962"/>
      <c r="I27" s="962"/>
      <c r="J27" s="962"/>
      <c r="K27" s="962"/>
      <c r="L27" s="265" t="s">
        <v>458</v>
      </c>
      <c r="M27" s="267" t="s">
        <v>431</v>
      </c>
      <c r="N27" s="262" t="s">
        <v>355</v>
      </c>
      <c r="O27" s="976"/>
      <c r="P27" s="976"/>
      <c r="Q27" s="976"/>
      <c r="R27" s="976"/>
      <c r="S27" s="976"/>
      <c r="T27" s="976"/>
      <c r="U27" s="976"/>
      <c r="V27" s="976"/>
      <c r="W27" s="846"/>
    </row>
    <row r="28" spans="1:23" hidden="1">
      <c r="A28" s="972"/>
      <c r="B28" s="962" t="b">
        <v>0</v>
      </c>
      <c r="C28" s="962"/>
      <c r="D28" s="962"/>
      <c r="E28" s="962"/>
      <c r="F28" s="962"/>
      <c r="G28" s="962"/>
      <c r="H28" s="962"/>
      <c r="I28" s="962"/>
      <c r="J28" s="962"/>
      <c r="K28" s="962"/>
      <c r="L28" s="265" t="s">
        <v>363</v>
      </c>
      <c r="M28" s="266" t="s">
        <v>432</v>
      </c>
      <c r="N28" s="262" t="s">
        <v>355</v>
      </c>
      <c r="O28" s="975">
        <v>0</v>
      </c>
      <c r="P28" s="975">
        <v>0</v>
      </c>
      <c r="Q28" s="975">
        <v>0</v>
      </c>
      <c r="R28" s="975">
        <v>0</v>
      </c>
      <c r="S28" s="975">
        <v>0</v>
      </c>
      <c r="T28" s="975">
        <v>0</v>
      </c>
      <c r="U28" s="975">
        <v>0</v>
      </c>
      <c r="V28" s="975">
        <v>0</v>
      </c>
      <c r="W28" s="846"/>
    </row>
    <row r="29" spans="1:23" hidden="1">
      <c r="A29" s="972"/>
      <c r="B29" s="962" t="b">
        <v>0</v>
      </c>
      <c r="C29" s="962"/>
      <c r="D29" s="962"/>
      <c r="E29" s="962"/>
      <c r="F29" s="962"/>
      <c r="G29" s="962"/>
      <c r="H29" s="962"/>
      <c r="I29" s="962"/>
      <c r="J29" s="962"/>
      <c r="K29" s="962"/>
      <c r="L29" s="265" t="s">
        <v>463</v>
      </c>
      <c r="M29" s="267" t="s">
        <v>433</v>
      </c>
      <c r="N29" s="262" t="s">
        <v>355</v>
      </c>
      <c r="O29" s="976"/>
      <c r="P29" s="976"/>
      <c r="Q29" s="976"/>
      <c r="R29" s="976"/>
      <c r="S29" s="976"/>
      <c r="T29" s="976"/>
      <c r="U29" s="976"/>
      <c r="V29" s="976"/>
      <c r="W29" s="846"/>
    </row>
    <row r="30" spans="1:23" hidden="1">
      <c r="A30" s="972"/>
      <c r="B30" s="962" t="b">
        <v>0</v>
      </c>
      <c r="C30" s="962"/>
      <c r="D30" s="962"/>
      <c r="E30" s="962"/>
      <c r="F30" s="962"/>
      <c r="G30" s="962"/>
      <c r="H30" s="962"/>
      <c r="I30" s="962"/>
      <c r="J30" s="962"/>
      <c r="K30" s="962"/>
      <c r="L30" s="265" t="s">
        <v>464</v>
      </c>
      <c r="M30" s="267" t="s">
        <v>434</v>
      </c>
      <c r="N30" s="262" t="s">
        <v>355</v>
      </c>
      <c r="O30" s="976"/>
      <c r="P30" s="976"/>
      <c r="Q30" s="976"/>
      <c r="R30" s="976"/>
      <c r="S30" s="976"/>
      <c r="T30" s="976"/>
      <c r="U30" s="976"/>
      <c r="V30" s="976"/>
      <c r="W30" s="846"/>
    </row>
    <row r="31" spans="1:23" hidden="1">
      <c r="A31" s="972"/>
      <c r="B31" s="962" t="b">
        <v>0</v>
      </c>
      <c r="C31" s="962"/>
      <c r="D31" s="962"/>
      <c r="E31" s="962"/>
      <c r="F31" s="962"/>
      <c r="G31" s="962"/>
      <c r="H31" s="962"/>
      <c r="I31" s="962"/>
      <c r="J31" s="962"/>
      <c r="K31" s="962"/>
      <c r="L31" s="265" t="s">
        <v>465</v>
      </c>
      <c r="M31" s="267" t="s">
        <v>435</v>
      </c>
      <c r="N31" s="262" t="s">
        <v>355</v>
      </c>
      <c r="O31" s="976"/>
      <c r="P31" s="976"/>
      <c r="Q31" s="976"/>
      <c r="R31" s="976"/>
      <c r="S31" s="976"/>
      <c r="T31" s="976"/>
      <c r="U31" s="976"/>
      <c r="V31" s="976"/>
      <c r="W31" s="846"/>
    </row>
    <row r="32" spans="1:23" hidden="1">
      <c r="A32" s="972"/>
      <c r="B32" s="962" t="b">
        <v>0</v>
      </c>
      <c r="C32" s="962"/>
      <c r="D32" s="962"/>
      <c r="E32" s="962"/>
      <c r="F32" s="962"/>
      <c r="G32" s="962"/>
      <c r="H32" s="962"/>
      <c r="I32" s="962"/>
      <c r="J32" s="962"/>
      <c r="K32" s="962"/>
      <c r="L32" s="265" t="s">
        <v>365</v>
      </c>
      <c r="M32" s="266" t="s">
        <v>436</v>
      </c>
      <c r="N32" s="262" t="s">
        <v>355</v>
      </c>
      <c r="O32" s="975">
        <v>0</v>
      </c>
      <c r="P32" s="975">
        <v>0</v>
      </c>
      <c r="Q32" s="975">
        <v>0</v>
      </c>
      <c r="R32" s="975">
        <v>0</v>
      </c>
      <c r="S32" s="975">
        <v>0</v>
      </c>
      <c r="T32" s="975">
        <v>0</v>
      </c>
      <c r="U32" s="975">
        <v>0</v>
      </c>
      <c r="V32" s="975">
        <v>0</v>
      </c>
      <c r="W32" s="846"/>
    </row>
    <row r="33" spans="1:23" hidden="1">
      <c r="A33" s="972"/>
      <c r="B33" s="962" t="b">
        <v>0</v>
      </c>
      <c r="C33" s="962"/>
      <c r="D33" s="962"/>
      <c r="E33" s="962"/>
      <c r="F33" s="962"/>
      <c r="G33" s="962"/>
      <c r="H33" s="962"/>
      <c r="I33" s="962"/>
      <c r="J33" s="962"/>
      <c r="K33" s="962"/>
      <c r="L33" s="265" t="s">
        <v>467</v>
      </c>
      <c r="M33" s="267" t="s">
        <v>437</v>
      </c>
      <c r="N33" s="262" t="s">
        <v>355</v>
      </c>
      <c r="O33" s="976"/>
      <c r="P33" s="976"/>
      <c r="Q33" s="976"/>
      <c r="R33" s="976"/>
      <c r="S33" s="976"/>
      <c r="T33" s="976"/>
      <c r="U33" s="976"/>
      <c r="V33" s="976"/>
      <c r="W33" s="846"/>
    </row>
    <row r="34" spans="1:23" ht="22.5" hidden="1">
      <c r="A34" s="972"/>
      <c r="B34" s="962" t="b">
        <v>0</v>
      </c>
      <c r="C34" s="962"/>
      <c r="D34" s="962"/>
      <c r="E34" s="962"/>
      <c r="F34" s="962"/>
      <c r="G34" s="962"/>
      <c r="H34" s="962"/>
      <c r="I34" s="962"/>
      <c r="J34" s="962"/>
      <c r="K34" s="962"/>
      <c r="L34" s="265" t="s">
        <v>474</v>
      </c>
      <c r="M34" s="267" t="s">
        <v>963</v>
      </c>
      <c r="N34" s="262" t="s">
        <v>355</v>
      </c>
      <c r="O34" s="976"/>
      <c r="P34" s="976"/>
      <c r="Q34" s="976"/>
      <c r="R34" s="976"/>
      <c r="S34" s="976"/>
      <c r="T34" s="976"/>
      <c r="U34" s="976"/>
      <c r="V34" s="976"/>
      <c r="W34" s="846"/>
    </row>
    <row r="35" spans="1:23" ht="22.5" hidden="1">
      <c r="A35" s="972"/>
      <c r="B35" s="962" t="b">
        <v>0</v>
      </c>
      <c r="C35" s="962"/>
      <c r="D35" s="962"/>
      <c r="E35" s="962"/>
      <c r="F35" s="962"/>
      <c r="G35" s="962"/>
      <c r="H35" s="962"/>
      <c r="I35" s="962"/>
      <c r="J35" s="962"/>
      <c r="K35" s="962"/>
      <c r="L35" s="265" t="s">
        <v>475</v>
      </c>
      <c r="M35" s="267" t="s">
        <v>438</v>
      </c>
      <c r="N35" s="262" t="s">
        <v>355</v>
      </c>
      <c r="O35" s="976"/>
      <c r="P35" s="976"/>
      <c r="Q35" s="976"/>
      <c r="R35" s="976"/>
      <c r="S35" s="976"/>
      <c r="T35" s="976"/>
      <c r="U35" s="976"/>
      <c r="V35" s="976"/>
      <c r="W35" s="846"/>
    </row>
    <row r="36" spans="1:23" hidden="1">
      <c r="A36" s="972"/>
      <c r="B36" s="962" t="b">
        <v>0</v>
      </c>
      <c r="C36" s="962"/>
      <c r="D36" s="962"/>
      <c r="E36" s="962"/>
      <c r="F36" s="962"/>
      <c r="G36" s="962"/>
      <c r="H36" s="962"/>
      <c r="I36" s="962"/>
      <c r="J36" s="962"/>
      <c r="K36" s="962"/>
      <c r="L36" s="265" t="s">
        <v>476</v>
      </c>
      <c r="M36" s="267" t="s">
        <v>439</v>
      </c>
      <c r="N36" s="262" t="s">
        <v>355</v>
      </c>
      <c r="O36" s="976"/>
      <c r="P36" s="976"/>
      <c r="Q36" s="976"/>
      <c r="R36" s="976"/>
      <c r="S36" s="976"/>
      <c r="T36" s="976"/>
      <c r="U36" s="976"/>
      <c r="V36" s="976"/>
      <c r="W36" s="846"/>
    </row>
    <row r="37" spans="1:23" s="270" customFormat="1" ht="22.5" hidden="1">
      <c r="A37" s="972"/>
      <c r="B37" s="962" t="b">
        <v>0</v>
      </c>
      <c r="C37" s="973"/>
      <c r="D37" s="973"/>
      <c r="E37" s="973"/>
      <c r="F37" s="973"/>
      <c r="G37" s="973"/>
      <c r="H37" s="973"/>
      <c r="I37" s="973"/>
      <c r="J37" s="973"/>
      <c r="K37" s="973"/>
      <c r="L37" s="268" t="s">
        <v>101</v>
      </c>
      <c r="M37" s="264" t="s">
        <v>440</v>
      </c>
      <c r="N37" s="269" t="s">
        <v>355</v>
      </c>
      <c r="O37" s="974">
        <v>0</v>
      </c>
      <c r="P37" s="974">
        <v>0</v>
      </c>
      <c r="Q37" s="974">
        <v>0</v>
      </c>
      <c r="R37" s="974">
        <v>0</v>
      </c>
      <c r="S37" s="974">
        <v>0</v>
      </c>
      <c r="T37" s="974">
        <v>0</v>
      </c>
      <c r="U37" s="974">
        <v>0</v>
      </c>
      <c r="V37" s="974">
        <v>0</v>
      </c>
      <c r="W37" s="846"/>
    </row>
    <row r="38" spans="1:23" hidden="1">
      <c r="A38" s="972"/>
      <c r="B38" s="962" t="b">
        <v>0</v>
      </c>
      <c r="C38" s="962"/>
      <c r="D38" s="962"/>
      <c r="E38" s="962"/>
      <c r="F38" s="962"/>
      <c r="G38" s="962"/>
      <c r="H38" s="962"/>
      <c r="I38" s="962"/>
      <c r="J38" s="962"/>
      <c r="K38" s="962"/>
      <c r="L38" s="265" t="s">
        <v>16</v>
      </c>
      <c r="M38" s="266" t="s">
        <v>971</v>
      </c>
      <c r="N38" s="262" t="s">
        <v>355</v>
      </c>
      <c r="O38" s="976"/>
      <c r="P38" s="976"/>
      <c r="Q38" s="976"/>
      <c r="R38" s="976"/>
      <c r="S38" s="976"/>
      <c r="T38" s="976"/>
      <c r="U38" s="976"/>
      <c r="V38" s="976"/>
      <c r="W38" s="846"/>
    </row>
    <row r="39" spans="1:23" hidden="1">
      <c r="A39" s="972"/>
      <c r="B39" s="962" t="b">
        <v>0</v>
      </c>
      <c r="C39" s="962"/>
      <c r="D39" s="962"/>
      <c r="E39" s="962"/>
      <c r="F39" s="962"/>
      <c r="G39" s="962"/>
      <c r="H39" s="962"/>
      <c r="I39" s="962"/>
      <c r="J39" s="962"/>
      <c r="K39" s="962"/>
      <c r="L39" s="265" t="s">
        <v>143</v>
      </c>
      <c r="M39" s="266" t="s">
        <v>972</v>
      </c>
      <c r="N39" s="262" t="s">
        <v>355</v>
      </c>
      <c r="O39" s="976"/>
      <c r="P39" s="976"/>
      <c r="Q39" s="976"/>
      <c r="R39" s="976"/>
      <c r="S39" s="976"/>
      <c r="T39" s="976"/>
      <c r="U39" s="976"/>
      <c r="V39" s="976"/>
      <c r="W39" s="846"/>
    </row>
    <row r="40" spans="1:23" hidden="1">
      <c r="A40" s="972"/>
      <c r="B40" s="962" t="b">
        <v>0</v>
      </c>
      <c r="C40" s="962"/>
      <c r="D40" s="962"/>
      <c r="E40" s="962"/>
      <c r="F40" s="962"/>
      <c r="G40" s="962"/>
      <c r="H40" s="962"/>
      <c r="I40" s="962"/>
      <c r="J40" s="962"/>
      <c r="K40" s="962"/>
      <c r="L40" s="265" t="s">
        <v>156</v>
      </c>
      <c r="M40" s="266" t="s">
        <v>441</v>
      </c>
      <c r="N40" s="262" t="s">
        <v>355</v>
      </c>
      <c r="O40" s="976"/>
      <c r="P40" s="976"/>
      <c r="Q40" s="976"/>
      <c r="R40" s="976"/>
      <c r="S40" s="976"/>
      <c r="T40" s="976"/>
      <c r="U40" s="976"/>
      <c r="V40" s="976"/>
      <c r="W40" s="846"/>
    </row>
    <row r="41" spans="1:23" s="82" customFormat="1">
      <c r="A41" s="818" t="s">
        <v>17</v>
      </c>
      <c r="B41" s="962" t="b">
        <v>1</v>
      </c>
      <c r="C41" s="793"/>
      <c r="D41" s="793"/>
      <c r="E41" s="793"/>
      <c r="F41" s="793"/>
      <c r="G41" s="793"/>
      <c r="H41" s="793"/>
      <c r="I41" s="793"/>
      <c r="J41" s="793"/>
      <c r="K41" s="793"/>
      <c r="L41" s="977" t="s">
        <v>2422</v>
      </c>
      <c r="M41" s="978"/>
      <c r="N41" s="978"/>
      <c r="O41" s="978"/>
      <c r="P41" s="978"/>
      <c r="Q41" s="978"/>
      <c r="R41" s="978"/>
      <c r="S41" s="978"/>
      <c r="T41" s="978"/>
      <c r="U41" s="978"/>
      <c r="V41" s="978"/>
      <c r="W41" s="978"/>
    </row>
    <row r="42" spans="1:23" s="270" customFormat="1" ht="22.5">
      <c r="A42" s="852">
        <v>1</v>
      </c>
      <c r="B42" s="962" t="b">
        <v>1</v>
      </c>
      <c r="C42" s="973"/>
      <c r="D42" s="973"/>
      <c r="E42" s="973"/>
      <c r="F42" s="973"/>
      <c r="G42" s="973"/>
      <c r="H42" s="973"/>
      <c r="I42" s="973"/>
      <c r="J42" s="973"/>
      <c r="K42" s="973"/>
      <c r="L42" s="268">
        <v>1</v>
      </c>
      <c r="M42" s="263" t="s">
        <v>423</v>
      </c>
      <c r="N42" s="269" t="s">
        <v>355</v>
      </c>
      <c r="O42" s="974">
        <v>0</v>
      </c>
      <c r="P42" s="974">
        <v>0</v>
      </c>
      <c r="Q42" s="974">
        <v>0</v>
      </c>
      <c r="R42" s="974">
        <v>0</v>
      </c>
      <c r="S42" s="974">
        <v>0</v>
      </c>
      <c r="T42" s="974">
        <v>0</v>
      </c>
      <c r="U42" s="974">
        <v>0</v>
      </c>
      <c r="V42" s="974">
        <v>0</v>
      </c>
      <c r="W42" s="846"/>
    </row>
    <row r="43" spans="1:23">
      <c r="A43" s="852">
        <v>1</v>
      </c>
      <c r="B43" s="962" t="b">
        <v>1</v>
      </c>
      <c r="C43" s="962"/>
      <c r="D43" s="962"/>
      <c r="E43" s="962"/>
      <c r="F43" s="962"/>
      <c r="G43" s="962"/>
      <c r="H43" s="962"/>
      <c r="I43" s="962"/>
      <c r="J43" s="962"/>
      <c r="K43" s="962"/>
      <c r="L43" s="265" t="s">
        <v>154</v>
      </c>
      <c r="M43" s="266" t="s">
        <v>424</v>
      </c>
      <c r="N43" s="262" t="s">
        <v>355</v>
      </c>
      <c r="O43" s="975">
        <v>0</v>
      </c>
      <c r="P43" s="975">
        <v>0</v>
      </c>
      <c r="Q43" s="975">
        <v>0</v>
      </c>
      <c r="R43" s="975">
        <v>0</v>
      </c>
      <c r="S43" s="975">
        <v>0</v>
      </c>
      <c r="T43" s="975">
        <v>0</v>
      </c>
      <c r="U43" s="975">
        <v>0</v>
      </c>
      <c r="V43" s="975">
        <v>0</v>
      </c>
      <c r="W43" s="846"/>
    </row>
    <row r="44" spans="1:23">
      <c r="A44" s="852">
        <v>1</v>
      </c>
      <c r="B44" s="962" t="b">
        <v>1</v>
      </c>
      <c r="C44" s="962"/>
      <c r="D44" s="962"/>
      <c r="E44" s="962"/>
      <c r="F44" s="962"/>
      <c r="G44" s="962"/>
      <c r="H44" s="962"/>
      <c r="I44" s="962"/>
      <c r="J44" s="962"/>
      <c r="K44" s="962"/>
      <c r="L44" s="265" t="s">
        <v>397</v>
      </c>
      <c r="M44" s="267" t="s">
        <v>425</v>
      </c>
      <c r="N44" s="262" t="s">
        <v>355</v>
      </c>
      <c r="O44" s="976"/>
      <c r="P44" s="976"/>
      <c r="Q44" s="976"/>
      <c r="R44" s="976"/>
      <c r="S44" s="976"/>
      <c r="T44" s="976"/>
      <c r="U44" s="976"/>
      <c r="V44" s="976"/>
      <c r="W44" s="846"/>
    </row>
    <row r="45" spans="1:23">
      <c r="A45" s="852">
        <v>1</v>
      </c>
      <c r="B45" s="962" t="b">
        <v>1</v>
      </c>
      <c r="C45" s="962"/>
      <c r="D45" s="962"/>
      <c r="E45" s="962"/>
      <c r="F45" s="962"/>
      <c r="G45" s="962"/>
      <c r="H45" s="962"/>
      <c r="I45" s="962"/>
      <c r="J45" s="962"/>
      <c r="K45" s="962"/>
      <c r="L45" s="265" t="s">
        <v>399</v>
      </c>
      <c r="M45" s="267" t="s">
        <v>917</v>
      </c>
      <c r="N45" s="262" t="s">
        <v>355</v>
      </c>
      <c r="O45" s="976"/>
      <c r="P45" s="976"/>
      <c r="Q45" s="976"/>
      <c r="R45" s="976"/>
      <c r="S45" s="976"/>
      <c r="T45" s="976"/>
      <c r="U45" s="976"/>
      <c r="V45" s="976"/>
      <c r="W45" s="846"/>
    </row>
    <row r="46" spans="1:23">
      <c r="A46" s="852">
        <v>1</v>
      </c>
      <c r="B46" s="962" t="b">
        <v>1</v>
      </c>
      <c r="C46" s="962"/>
      <c r="D46" s="962"/>
      <c r="E46" s="962"/>
      <c r="F46" s="962"/>
      <c r="G46" s="962"/>
      <c r="H46" s="962"/>
      <c r="I46" s="962"/>
      <c r="J46" s="962"/>
      <c r="K46" s="962"/>
      <c r="L46" s="265" t="s">
        <v>885</v>
      </c>
      <c r="M46" s="267" t="s">
        <v>426</v>
      </c>
      <c r="N46" s="262" t="s">
        <v>355</v>
      </c>
      <c r="O46" s="976"/>
      <c r="P46" s="976"/>
      <c r="Q46" s="976"/>
      <c r="R46" s="976"/>
      <c r="S46" s="976"/>
      <c r="T46" s="976"/>
      <c r="U46" s="976"/>
      <c r="V46" s="976"/>
      <c r="W46" s="846"/>
    </row>
    <row r="47" spans="1:23">
      <c r="A47" s="852">
        <v>1</v>
      </c>
      <c r="B47" s="962" t="b">
        <v>1</v>
      </c>
      <c r="C47" s="962"/>
      <c r="D47" s="962"/>
      <c r="E47" s="962"/>
      <c r="F47" s="962"/>
      <c r="G47" s="962"/>
      <c r="H47" s="962"/>
      <c r="I47" s="962"/>
      <c r="J47" s="962"/>
      <c r="K47" s="962"/>
      <c r="L47" s="265" t="s">
        <v>886</v>
      </c>
      <c r="M47" s="267" t="s">
        <v>427</v>
      </c>
      <c r="N47" s="262" t="s">
        <v>355</v>
      </c>
      <c r="O47" s="976"/>
      <c r="P47" s="976"/>
      <c r="Q47" s="976"/>
      <c r="R47" s="976"/>
      <c r="S47" s="976"/>
      <c r="T47" s="976"/>
      <c r="U47" s="976"/>
      <c r="V47" s="976"/>
      <c r="W47" s="846"/>
    </row>
    <row r="48" spans="1:23">
      <c r="A48" s="852">
        <v>1</v>
      </c>
      <c r="B48" s="962" t="b">
        <v>1</v>
      </c>
      <c r="C48" s="962"/>
      <c r="D48" s="962"/>
      <c r="E48" s="962"/>
      <c r="F48" s="962"/>
      <c r="G48" s="962"/>
      <c r="H48" s="962"/>
      <c r="I48" s="962"/>
      <c r="J48" s="962"/>
      <c r="K48" s="962"/>
      <c r="L48" s="265" t="s">
        <v>155</v>
      </c>
      <c r="M48" s="266" t="s">
        <v>428</v>
      </c>
      <c r="N48" s="262" t="s">
        <v>355</v>
      </c>
      <c r="O48" s="975">
        <v>0</v>
      </c>
      <c r="P48" s="975">
        <v>0</v>
      </c>
      <c r="Q48" s="975">
        <v>0</v>
      </c>
      <c r="R48" s="975">
        <v>0</v>
      </c>
      <c r="S48" s="975">
        <v>0</v>
      </c>
      <c r="T48" s="975">
        <v>0</v>
      </c>
      <c r="U48" s="975">
        <v>0</v>
      </c>
      <c r="V48" s="975">
        <v>0</v>
      </c>
      <c r="W48" s="846"/>
    </row>
    <row r="49" spans="1:23">
      <c r="A49" s="852">
        <v>1</v>
      </c>
      <c r="B49" s="962" t="b">
        <v>1</v>
      </c>
      <c r="C49" s="962"/>
      <c r="D49" s="962"/>
      <c r="E49" s="962"/>
      <c r="F49" s="962"/>
      <c r="G49" s="962"/>
      <c r="H49" s="962"/>
      <c r="I49" s="962"/>
      <c r="J49" s="962"/>
      <c r="K49" s="962"/>
      <c r="L49" s="265" t="s">
        <v>454</v>
      </c>
      <c r="M49" s="267" t="s">
        <v>429</v>
      </c>
      <c r="N49" s="262" t="s">
        <v>355</v>
      </c>
      <c r="O49" s="976"/>
      <c r="P49" s="976"/>
      <c r="Q49" s="976"/>
      <c r="R49" s="976"/>
      <c r="S49" s="976"/>
      <c r="T49" s="976"/>
      <c r="U49" s="976"/>
      <c r="V49" s="976"/>
      <c r="W49" s="846"/>
    </row>
    <row r="50" spans="1:23">
      <c r="A50" s="852">
        <v>1</v>
      </c>
      <c r="B50" s="962" t="b">
        <v>1</v>
      </c>
      <c r="C50" s="962"/>
      <c r="D50" s="962"/>
      <c r="E50" s="962"/>
      <c r="F50" s="962"/>
      <c r="G50" s="962"/>
      <c r="H50" s="962"/>
      <c r="I50" s="962"/>
      <c r="J50" s="962"/>
      <c r="K50" s="962"/>
      <c r="L50" s="265" t="s">
        <v>457</v>
      </c>
      <c r="M50" s="267" t="s">
        <v>430</v>
      </c>
      <c r="N50" s="262" t="s">
        <v>355</v>
      </c>
      <c r="O50" s="976"/>
      <c r="P50" s="976"/>
      <c r="Q50" s="976"/>
      <c r="R50" s="976"/>
      <c r="S50" s="976"/>
      <c r="T50" s="976"/>
      <c r="U50" s="976"/>
      <c r="V50" s="976"/>
      <c r="W50" s="846"/>
    </row>
    <row r="51" spans="1:23">
      <c r="A51" s="852">
        <v>1</v>
      </c>
      <c r="B51" s="962" t="b">
        <v>1</v>
      </c>
      <c r="C51" s="962"/>
      <c r="D51" s="962"/>
      <c r="E51" s="962"/>
      <c r="F51" s="962"/>
      <c r="G51" s="962"/>
      <c r="H51" s="962"/>
      <c r="I51" s="962"/>
      <c r="J51" s="962"/>
      <c r="K51" s="962"/>
      <c r="L51" s="265" t="s">
        <v>458</v>
      </c>
      <c r="M51" s="267" t="s">
        <v>431</v>
      </c>
      <c r="N51" s="262" t="s">
        <v>355</v>
      </c>
      <c r="O51" s="976"/>
      <c r="P51" s="976"/>
      <c r="Q51" s="976"/>
      <c r="R51" s="976"/>
      <c r="S51" s="976"/>
      <c r="T51" s="976"/>
      <c r="U51" s="976"/>
      <c r="V51" s="976"/>
      <c r="W51" s="846"/>
    </row>
    <row r="52" spans="1:23">
      <c r="A52" s="852">
        <v>1</v>
      </c>
      <c r="B52" s="962" t="b">
        <v>1</v>
      </c>
      <c r="C52" s="962"/>
      <c r="D52" s="962"/>
      <c r="E52" s="962"/>
      <c r="F52" s="962"/>
      <c r="G52" s="962"/>
      <c r="H52" s="962"/>
      <c r="I52" s="962"/>
      <c r="J52" s="962"/>
      <c r="K52" s="962"/>
      <c r="L52" s="265" t="s">
        <v>363</v>
      </c>
      <c r="M52" s="266" t="s">
        <v>432</v>
      </c>
      <c r="N52" s="262" t="s">
        <v>355</v>
      </c>
      <c r="O52" s="975">
        <v>0</v>
      </c>
      <c r="P52" s="975">
        <v>0</v>
      </c>
      <c r="Q52" s="975">
        <v>0</v>
      </c>
      <c r="R52" s="975">
        <v>0</v>
      </c>
      <c r="S52" s="975">
        <v>0</v>
      </c>
      <c r="T52" s="975">
        <v>0</v>
      </c>
      <c r="U52" s="975">
        <v>0</v>
      </c>
      <c r="V52" s="975">
        <v>0</v>
      </c>
      <c r="W52" s="846"/>
    </row>
    <row r="53" spans="1:23">
      <c r="A53" s="852">
        <v>1</v>
      </c>
      <c r="B53" s="962" t="b">
        <v>1</v>
      </c>
      <c r="C53" s="962"/>
      <c r="D53" s="962"/>
      <c r="E53" s="962"/>
      <c r="F53" s="962"/>
      <c r="G53" s="962"/>
      <c r="H53" s="962"/>
      <c r="I53" s="962"/>
      <c r="J53" s="962"/>
      <c r="K53" s="962"/>
      <c r="L53" s="265" t="s">
        <v>463</v>
      </c>
      <c r="M53" s="267" t="s">
        <v>433</v>
      </c>
      <c r="N53" s="262" t="s">
        <v>355</v>
      </c>
      <c r="O53" s="976"/>
      <c r="P53" s="976"/>
      <c r="Q53" s="976"/>
      <c r="R53" s="976"/>
      <c r="S53" s="976"/>
      <c r="T53" s="976"/>
      <c r="U53" s="976"/>
      <c r="V53" s="976"/>
      <c r="W53" s="846"/>
    </row>
    <row r="54" spans="1:23">
      <c r="A54" s="852">
        <v>1</v>
      </c>
      <c r="B54" s="962" t="b">
        <v>1</v>
      </c>
      <c r="C54" s="962"/>
      <c r="D54" s="962"/>
      <c r="E54" s="962"/>
      <c r="F54" s="962"/>
      <c r="G54" s="962"/>
      <c r="H54" s="962"/>
      <c r="I54" s="962"/>
      <c r="J54" s="962"/>
      <c r="K54" s="962"/>
      <c r="L54" s="265" t="s">
        <v>464</v>
      </c>
      <c r="M54" s="267" t="s">
        <v>434</v>
      </c>
      <c r="N54" s="262" t="s">
        <v>355</v>
      </c>
      <c r="O54" s="976"/>
      <c r="P54" s="976"/>
      <c r="Q54" s="976"/>
      <c r="R54" s="976"/>
      <c r="S54" s="976"/>
      <c r="T54" s="976"/>
      <c r="U54" s="976"/>
      <c r="V54" s="976"/>
      <c r="W54" s="846"/>
    </row>
    <row r="55" spans="1:23">
      <c r="A55" s="852">
        <v>1</v>
      </c>
      <c r="B55" s="962" t="b">
        <v>1</v>
      </c>
      <c r="C55" s="962"/>
      <c r="D55" s="962"/>
      <c r="E55" s="962"/>
      <c r="F55" s="962"/>
      <c r="G55" s="962"/>
      <c r="H55" s="962"/>
      <c r="I55" s="962"/>
      <c r="J55" s="962"/>
      <c r="K55" s="962"/>
      <c r="L55" s="265" t="s">
        <v>465</v>
      </c>
      <c r="M55" s="267" t="s">
        <v>435</v>
      </c>
      <c r="N55" s="262" t="s">
        <v>355</v>
      </c>
      <c r="O55" s="976"/>
      <c r="P55" s="976"/>
      <c r="Q55" s="976"/>
      <c r="R55" s="976"/>
      <c r="S55" s="976"/>
      <c r="T55" s="976"/>
      <c r="U55" s="976"/>
      <c r="V55" s="976"/>
      <c r="W55" s="846"/>
    </row>
    <row r="56" spans="1:23">
      <c r="A56" s="852">
        <v>1</v>
      </c>
      <c r="B56" s="962" t="b">
        <v>1</v>
      </c>
      <c r="C56" s="962"/>
      <c r="D56" s="962"/>
      <c r="E56" s="962"/>
      <c r="F56" s="962"/>
      <c r="G56" s="962"/>
      <c r="H56" s="962"/>
      <c r="I56" s="962"/>
      <c r="J56" s="962"/>
      <c r="K56" s="962"/>
      <c r="L56" s="265" t="s">
        <v>365</v>
      </c>
      <c r="M56" s="266" t="s">
        <v>436</v>
      </c>
      <c r="N56" s="262" t="s">
        <v>355</v>
      </c>
      <c r="O56" s="975">
        <v>0</v>
      </c>
      <c r="P56" s="975">
        <v>0</v>
      </c>
      <c r="Q56" s="975">
        <v>0</v>
      </c>
      <c r="R56" s="975">
        <v>0</v>
      </c>
      <c r="S56" s="975">
        <v>0</v>
      </c>
      <c r="T56" s="975">
        <v>0</v>
      </c>
      <c r="U56" s="975">
        <v>0</v>
      </c>
      <c r="V56" s="975">
        <v>0</v>
      </c>
      <c r="W56" s="846"/>
    </row>
    <row r="57" spans="1:23">
      <c r="A57" s="852">
        <v>1</v>
      </c>
      <c r="B57" s="962" t="b">
        <v>1</v>
      </c>
      <c r="C57" s="962"/>
      <c r="D57" s="962"/>
      <c r="E57" s="962"/>
      <c r="F57" s="962"/>
      <c r="G57" s="962"/>
      <c r="H57" s="962"/>
      <c r="I57" s="962"/>
      <c r="J57" s="962"/>
      <c r="K57" s="962"/>
      <c r="L57" s="265" t="s">
        <v>467</v>
      </c>
      <c r="M57" s="267" t="s">
        <v>437</v>
      </c>
      <c r="N57" s="262" t="s">
        <v>355</v>
      </c>
      <c r="O57" s="976"/>
      <c r="P57" s="976"/>
      <c r="Q57" s="976"/>
      <c r="R57" s="976"/>
      <c r="S57" s="976"/>
      <c r="T57" s="976"/>
      <c r="U57" s="976"/>
      <c r="V57" s="976"/>
      <c r="W57" s="846"/>
    </row>
    <row r="58" spans="1:23" ht="22.5">
      <c r="A58" s="852">
        <v>1</v>
      </c>
      <c r="B58" s="962" t="b">
        <v>1</v>
      </c>
      <c r="C58" s="962"/>
      <c r="D58" s="962"/>
      <c r="E58" s="962"/>
      <c r="F58" s="962"/>
      <c r="G58" s="962"/>
      <c r="H58" s="962"/>
      <c r="I58" s="962"/>
      <c r="J58" s="962"/>
      <c r="K58" s="962"/>
      <c r="L58" s="265" t="s">
        <v>474</v>
      </c>
      <c r="M58" s="267" t="s">
        <v>963</v>
      </c>
      <c r="N58" s="262" t="s">
        <v>355</v>
      </c>
      <c r="O58" s="976"/>
      <c r="P58" s="976"/>
      <c r="Q58" s="976"/>
      <c r="R58" s="976"/>
      <c r="S58" s="976"/>
      <c r="T58" s="976"/>
      <c r="U58" s="976"/>
      <c r="V58" s="976"/>
      <c r="W58" s="846"/>
    </row>
    <row r="59" spans="1:23" ht="22.5">
      <c r="A59" s="852">
        <v>1</v>
      </c>
      <c r="B59" s="962" t="b">
        <v>1</v>
      </c>
      <c r="C59" s="962"/>
      <c r="D59" s="962"/>
      <c r="E59" s="962"/>
      <c r="F59" s="962"/>
      <c r="G59" s="962"/>
      <c r="H59" s="962"/>
      <c r="I59" s="962"/>
      <c r="J59" s="962"/>
      <c r="K59" s="962"/>
      <c r="L59" s="265" t="s">
        <v>475</v>
      </c>
      <c r="M59" s="267" t="s">
        <v>438</v>
      </c>
      <c r="N59" s="262" t="s">
        <v>355</v>
      </c>
      <c r="O59" s="976"/>
      <c r="P59" s="976"/>
      <c r="Q59" s="976"/>
      <c r="R59" s="976"/>
      <c r="S59" s="976"/>
      <c r="T59" s="976"/>
      <c r="U59" s="976"/>
      <c r="V59" s="976"/>
      <c r="W59" s="846"/>
    </row>
    <row r="60" spans="1:23">
      <c r="A60" s="852">
        <v>1</v>
      </c>
      <c r="B60" s="962" t="b">
        <v>1</v>
      </c>
      <c r="C60" s="962"/>
      <c r="D60" s="962"/>
      <c r="E60" s="962"/>
      <c r="F60" s="962"/>
      <c r="G60" s="962"/>
      <c r="H60" s="962"/>
      <c r="I60" s="962"/>
      <c r="J60" s="962"/>
      <c r="K60" s="962"/>
      <c r="L60" s="265" t="s">
        <v>476</v>
      </c>
      <c r="M60" s="267" t="s">
        <v>439</v>
      </c>
      <c r="N60" s="262" t="s">
        <v>355</v>
      </c>
      <c r="O60" s="976"/>
      <c r="P60" s="976"/>
      <c r="Q60" s="976"/>
      <c r="R60" s="976"/>
      <c r="S60" s="976"/>
      <c r="T60" s="976"/>
      <c r="U60" s="976"/>
      <c r="V60" s="976"/>
      <c r="W60" s="846"/>
    </row>
    <row r="61" spans="1:23" s="270" customFormat="1" ht="22.5">
      <c r="A61" s="852">
        <v>1</v>
      </c>
      <c r="B61" s="962" t="b">
        <v>1</v>
      </c>
      <c r="C61" s="973"/>
      <c r="D61" s="973"/>
      <c r="E61" s="973"/>
      <c r="F61" s="973"/>
      <c r="G61" s="973"/>
      <c r="H61" s="973"/>
      <c r="I61" s="973"/>
      <c r="J61" s="973"/>
      <c r="K61" s="973"/>
      <c r="L61" s="268" t="s">
        <v>101</v>
      </c>
      <c r="M61" s="264" t="s">
        <v>440</v>
      </c>
      <c r="N61" s="269" t="s">
        <v>355</v>
      </c>
      <c r="O61" s="974">
        <v>0</v>
      </c>
      <c r="P61" s="974">
        <v>0</v>
      </c>
      <c r="Q61" s="974">
        <v>0</v>
      </c>
      <c r="R61" s="974">
        <v>0</v>
      </c>
      <c r="S61" s="974">
        <v>0</v>
      </c>
      <c r="T61" s="974">
        <v>0</v>
      </c>
      <c r="U61" s="974">
        <v>0</v>
      </c>
      <c r="V61" s="974">
        <v>0</v>
      </c>
      <c r="W61" s="846"/>
    </row>
    <row r="62" spans="1:23">
      <c r="A62" s="852">
        <v>1</v>
      </c>
      <c r="B62" s="962" t="b">
        <v>1</v>
      </c>
      <c r="C62" s="962"/>
      <c r="D62" s="962"/>
      <c r="E62" s="962"/>
      <c r="F62" s="962"/>
      <c r="G62" s="962"/>
      <c r="H62" s="962"/>
      <c r="I62" s="962"/>
      <c r="J62" s="962"/>
      <c r="K62" s="962"/>
      <c r="L62" s="265" t="s">
        <v>16</v>
      </c>
      <c r="M62" s="266" t="s">
        <v>971</v>
      </c>
      <c r="N62" s="262" t="s">
        <v>355</v>
      </c>
      <c r="O62" s="976"/>
      <c r="P62" s="976"/>
      <c r="Q62" s="976"/>
      <c r="R62" s="976"/>
      <c r="S62" s="976"/>
      <c r="T62" s="976"/>
      <c r="U62" s="976"/>
      <c r="V62" s="976"/>
      <c r="W62" s="846"/>
    </row>
    <row r="63" spans="1:23">
      <c r="A63" s="852">
        <v>1</v>
      </c>
      <c r="B63" s="962" t="b">
        <v>1</v>
      </c>
      <c r="C63" s="962"/>
      <c r="D63" s="962"/>
      <c r="E63" s="962"/>
      <c r="F63" s="962"/>
      <c r="G63" s="962"/>
      <c r="H63" s="962"/>
      <c r="I63" s="962"/>
      <c r="J63" s="962"/>
      <c r="K63" s="962"/>
      <c r="L63" s="265" t="s">
        <v>143</v>
      </c>
      <c r="M63" s="266" t="s">
        <v>972</v>
      </c>
      <c r="N63" s="262" t="s">
        <v>355</v>
      </c>
      <c r="O63" s="976"/>
      <c r="P63" s="976"/>
      <c r="Q63" s="976"/>
      <c r="R63" s="976"/>
      <c r="S63" s="976"/>
      <c r="T63" s="976"/>
      <c r="U63" s="976"/>
      <c r="V63" s="976"/>
      <c r="W63" s="846"/>
    </row>
    <row r="64" spans="1:23">
      <c r="A64" s="852">
        <v>1</v>
      </c>
      <c r="B64" s="962" t="b">
        <v>1</v>
      </c>
      <c r="C64" s="962"/>
      <c r="D64" s="962"/>
      <c r="E64" s="962"/>
      <c r="F64" s="962"/>
      <c r="G64" s="962"/>
      <c r="H64" s="962"/>
      <c r="I64" s="962"/>
      <c r="J64" s="962"/>
      <c r="K64" s="962"/>
      <c r="L64" s="265" t="s">
        <v>156</v>
      </c>
      <c r="M64" s="266" t="s">
        <v>441</v>
      </c>
      <c r="N64" s="262" t="s">
        <v>355</v>
      </c>
      <c r="O64" s="976"/>
      <c r="P64" s="976"/>
      <c r="Q64" s="976"/>
      <c r="R64" s="976"/>
      <c r="S64" s="976"/>
      <c r="T64" s="976"/>
      <c r="U64" s="976"/>
      <c r="V64" s="976"/>
      <c r="W64" s="846"/>
    </row>
    <row r="65" spans="1:23" ht="24" customHeight="1">
      <c r="A65" s="962"/>
      <c r="B65" s="962"/>
      <c r="C65" s="962"/>
      <c r="D65" s="962"/>
      <c r="E65" s="962"/>
      <c r="F65" s="962"/>
      <c r="G65" s="962"/>
      <c r="H65" s="962"/>
      <c r="I65" s="962"/>
      <c r="J65" s="962"/>
      <c r="K65" s="962"/>
      <c r="L65" s="962"/>
      <c r="M65" s="979" t="s">
        <v>1239</v>
      </c>
      <c r="N65" s="962"/>
      <c r="O65" s="962"/>
      <c r="P65" s="962"/>
      <c r="Q65" s="962"/>
      <c r="R65" s="962"/>
      <c r="S65" s="962"/>
      <c r="T65" s="962"/>
      <c r="U65" s="962"/>
      <c r="V65" s="962"/>
      <c r="W65" s="962"/>
    </row>
    <row r="66" spans="1:23" ht="15" customHeight="1">
      <c r="A66" s="962"/>
      <c r="B66" s="962"/>
      <c r="C66" s="962"/>
      <c r="D66" s="962"/>
      <c r="E66" s="962"/>
      <c r="F66" s="962"/>
      <c r="G66" s="962"/>
      <c r="H66" s="962"/>
      <c r="I66" s="962"/>
      <c r="J66" s="962"/>
      <c r="K66" s="962"/>
      <c r="L66" s="980" t="s">
        <v>1274</v>
      </c>
      <c r="M66" s="981"/>
      <c r="N66" s="981"/>
      <c r="O66" s="981"/>
      <c r="P66" s="981"/>
      <c r="Q66" s="981"/>
      <c r="R66" s="981"/>
      <c r="S66" s="981"/>
      <c r="T66" s="981"/>
      <c r="U66" s="981"/>
      <c r="V66" s="981"/>
      <c r="W66" s="981"/>
    </row>
    <row r="67" spans="1:23" ht="15" customHeight="1">
      <c r="A67" s="962"/>
      <c r="B67" s="962"/>
      <c r="C67" s="962"/>
      <c r="D67" s="962"/>
      <c r="E67" s="962"/>
      <c r="F67" s="962"/>
      <c r="G67" s="962"/>
      <c r="H67" s="962"/>
      <c r="I67" s="962"/>
      <c r="J67" s="962"/>
      <c r="K67" s="679"/>
      <c r="L67" s="982"/>
      <c r="M67" s="982"/>
      <c r="N67" s="982"/>
      <c r="O67" s="982"/>
      <c r="P67" s="982"/>
      <c r="Q67" s="982"/>
      <c r="R67" s="982"/>
      <c r="S67" s="982"/>
      <c r="T67" s="982"/>
      <c r="U67" s="982"/>
      <c r="V67" s="982"/>
      <c r="W67" s="982"/>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pageSetUpPr fitToPage="1"/>
  </sheetPr>
  <dimension ref="A1:W21"/>
  <sheetViews>
    <sheetView showGridLines="0" view="pageBreakPreview" topLeftCell="K11" zoomScale="60" zoomScaleNormal="90" workbookViewId="0">
      <selection activeCell="V49" sqref="V49"/>
    </sheetView>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3" hidden="1">
      <c r="A1" s="962"/>
      <c r="B1" s="962"/>
      <c r="C1" s="962"/>
      <c r="D1" s="962"/>
      <c r="E1" s="962"/>
      <c r="F1" s="962"/>
      <c r="G1" s="962"/>
      <c r="H1" s="962"/>
      <c r="I1" s="962"/>
      <c r="J1" s="962"/>
      <c r="K1" s="962"/>
      <c r="L1" s="962"/>
      <c r="M1" s="962"/>
      <c r="N1" s="962"/>
      <c r="O1" s="962"/>
      <c r="P1" s="962"/>
      <c r="Q1" s="962"/>
      <c r="R1" s="962"/>
      <c r="S1" s="962"/>
      <c r="T1" s="962"/>
      <c r="U1" s="962"/>
      <c r="V1" s="962"/>
      <c r="W1" s="962"/>
    </row>
    <row r="2" spans="1:23" hidden="1">
      <c r="A2" s="962"/>
      <c r="B2" s="962"/>
      <c r="C2" s="962"/>
      <c r="D2" s="962"/>
      <c r="E2" s="962"/>
      <c r="F2" s="962"/>
      <c r="G2" s="962"/>
      <c r="H2" s="962"/>
      <c r="I2" s="962"/>
      <c r="J2" s="962"/>
      <c r="K2" s="962"/>
      <c r="L2" s="962"/>
      <c r="M2" s="962"/>
      <c r="N2" s="962"/>
      <c r="O2" s="962"/>
      <c r="P2" s="962"/>
      <c r="Q2" s="962"/>
      <c r="R2" s="962"/>
      <c r="S2" s="962"/>
      <c r="T2" s="962"/>
      <c r="U2" s="962"/>
      <c r="V2" s="962"/>
      <c r="W2" s="962"/>
    </row>
    <row r="3" spans="1:23" hidden="1">
      <c r="A3" s="962"/>
      <c r="B3" s="962"/>
      <c r="C3" s="962"/>
      <c r="D3" s="962"/>
      <c r="E3" s="962"/>
      <c r="F3" s="962"/>
      <c r="G3" s="962"/>
      <c r="H3" s="962"/>
      <c r="I3" s="962"/>
      <c r="J3" s="962"/>
      <c r="K3" s="962"/>
      <c r="L3" s="962"/>
      <c r="M3" s="962"/>
      <c r="N3" s="962"/>
      <c r="O3" s="962"/>
      <c r="P3" s="962"/>
      <c r="Q3" s="962"/>
      <c r="R3" s="962"/>
      <c r="S3" s="962"/>
      <c r="T3" s="962"/>
      <c r="U3" s="962"/>
      <c r="V3" s="962"/>
      <c r="W3" s="962"/>
    </row>
    <row r="4" spans="1:23" hidden="1">
      <c r="A4" s="962"/>
      <c r="B4" s="962"/>
      <c r="C4" s="962"/>
      <c r="D4" s="962"/>
      <c r="E4" s="962"/>
      <c r="F4" s="962"/>
      <c r="G4" s="962"/>
      <c r="H4" s="962"/>
      <c r="I4" s="962"/>
      <c r="J4" s="962"/>
      <c r="K4" s="962"/>
      <c r="L4" s="962"/>
      <c r="M4" s="962"/>
      <c r="N4" s="962"/>
      <c r="O4" s="962"/>
      <c r="P4" s="962"/>
      <c r="Q4" s="962"/>
      <c r="R4" s="962"/>
      <c r="S4" s="962"/>
      <c r="T4" s="962"/>
      <c r="U4" s="962"/>
      <c r="V4" s="962"/>
      <c r="W4" s="962"/>
    </row>
    <row r="5" spans="1:23" hidden="1">
      <c r="A5" s="962"/>
      <c r="B5" s="962"/>
      <c r="C5" s="962"/>
      <c r="D5" s="962"/>
      <c r="E5" s="962"/>
      <c r="F5" s="962"/>
      <c r="G5" s="962"/>
      <c r="H5" s="962"/>
      <c r="I5" s="962"/>
      <c r="J5" s="962"/>
      <c r="K5" s="962"/>
      <c r="L5" s="962"/>
      <c r="M5" s="962"/>
      <c r="N5" s="962"/>
      <c r="O5" s="962"/>
      <c r="P5" s="962"/>
      <c r="Q5" s="962"/>
      <c r="R5" s="962"/>
      <c r="S5" s="962"/>
      <c r="T5" s="962"/>
      <c r="U5" s="962"/>
      <c r="V5" s="962"/>
      <c r="W5" s="962"/>
    </row>
    <row r="6" spans="1:23" hidden="1">
      <c r="A6" s="962"/>
      <c r="B6" s="962"/>
      <c r="C6" s="962"/>
      <c r="D6" s="962"/>
      <c r="E6" s="962"/>
      <c r="F6" s="962"/>
      <c r="G6" s="962"/>
      <c r="H6" s="962"/>
      <c r="I6" s="962"/>
      <c r="J6" s="962"/>
      <c r="K6" s="962"/>
      <c r="L6" s="962"/>
      <c r="M6" s="962"/>
      <c r="N6" s="962"/>
      <c r="O6" s="962"/>
      <c r="P6" s="962"/>
      <c r="Q6" s="962"/>
      <c r="R6" s="962"/>
      <c r="S6" s="962"/>
      <c r="T6" s="962"/>
      <c r="U6" s="962"/>
      <c r="V6" s="962"/>
      <c r="W6" s="962"/>
    </row>
    <row r="7" spans="1:23" hidden="1">
      <c r="A7" s="962"/>
      <c r="B7" s="962"/>
      <c r="C7" s="962"/>
      <c r="D7" s="962"/>
      <c r="E7" s="962"/>
      <c r="F7" s="962"/>
      <c r="G7" s="962"/>
      <c r="H7" s="962"/>
      <c r="I7" s="962"/>
      <c r="J7" s="962"/>
      <c r="K7" s="962"/>
      <c r="L7" s="962"/>
      <c r="M7" s="962"/>
      <c r="N7" s="962"/>
      <c r="O7" s="962"/>
      <c r="P7" s="962"/>
      <c r="Q7" s="962"/>
      <c r="R7" s="962"/>
      <c r="S7" s="962"/>
      <c r="T7" s="962"/>
      <c r="U7" s="962"/>
      <c r="V7" s="962"/>
      <c r="W7" s="962"/>
    </row>
    <row r="8" spans="1:23" hidden="1">
      <c r="A8" s="962"/>
      <c r="B8" s="962"/>
      <c r="C8" s="962"/>
      <c r="D8" s="962"/>
      <c r="E8" s="962"/>
      <c r="F8" s="962"/>
      <c r="G8" s="962"/>
      <c r="H8" s="962"/>
      <c r="I8" s="962"/>
      <c r="J8" s="962"/>
      <c r="K8" s="962"/>
      <c r="L8" s="962"/>
      <c r="M8" s="962"/>
      <c r="N8" s="962"/>
      <c r="O8" s="962"/>
      <c r="P8" s="962"/>
      <c r="Q8" s="962"/>
      <c r="R8" s="962"/>
      <c r="S8" s="962"/>
      <c r="T8" s="962"/>
      <c r="U8" s="962"/>
      <c r="V8" s="962"/>
      <c r="W8" s="962"/>
    </row>
    <row r="9" spans="1:23" hidden="1">
      <c r="A9" s="962"/>
      <c r="B9" s="962"/>
      <c r="C9" s="962"/>
      <c r="D9" s="962"/>
      <c r="E9" s="962"/>
      <c r="F9" s="962"/>
      <c r="G9" s="962"/>
      <c r="H9" s="962"/>
      <c r="I9" s="962"/>
      <c r="J9" s="962"/>
      <c r="K9" s="962"/>
      <c r="L9" s="962"/>
      <c r="M9" s="962"/>
      <c r="N9" s="962"/>
      <c r="O9" s="962"/>
      <c r="P9" s="962"/>
      <c r="Q9" s="962"/>
      <c r="R9" s="962"/>
      <c r="S9" s="962"/>
      <c r="T9" s="962"/>
      <c r="U9" s="962"/>
      <c r="V9" s="962"/>
      <c r="W9" s="962"/>
    </row>
    <row r="10" spans="1:23" hidden="1">
      <c r="A10" s="962"/>
      <c r="B10" s="962"/>
      <c r="C10" s="962"/>
      <c r="D10" s="962"/>
      <c r="E10" s="962"/>
      <c r="F10" s="962"/>
      <c r="G10" s="962"/>
      <c r="H10" s="962"/>
      <c r="I10" s="962"/>
      <c r="J10" s="962"/>
      <c r="K10" s="962"/>
      <c r="L10" s="962"/>
      <c r="M10" s="962"/>
      <c r="N10" s="962"/>
      <c r="O10" s="962"/>
      <c r="P10" s="962"/>
      <c r="Q10" s="962"/>
      <c r="R10" s="962"/>
      <c r="S10" s="962"/>
      <c r="T10" s="962"/>
      <c r="U10" s="962"/>
      <c r="V10" s="962"/>
      <c r="W10" s="962"/>
    </row>
    <row r="11" spans="1:23" ht="15" hidden="1" customHeight="1">
      <c r="A11" s="962"/>
      <c r="B11" s="962"/>
      <c r="C11" s="962"/>
      <c r="D11" s="962"/>
      <c r="E11" s="962"/>
      <c r="F11" s="962"/>
      <c r="G11" s="962"/>
      <c r="H11" s="962"/>
      <c r="I11" s="962"/>
      <c r="J11" s="962"/>
      <c r="K11" s="962"/>
      <c r="L11" s="983"/>
      <c r="M11" s="697"/>
      <c r="N11" s="983"/>
      <c r="O11" s="983"/>
      <c r="P11" s="983"/>
      <c r="Q11" s="983"/>
      <c r="R11" s="983"/>
      <c r="S11" s="983"/>
      <c r="T11" s="983"/>
      <c r="U11" s="983"/>
      <c r="V11" s="983"/>
      <c r="W11" s="962"/>
    </row>
    <row r="12" spans="1:23" ht="20.100000000000001" customHeight="1">
      <c r="A12" s="962"/>
      <c r="B12" s="962"/>
      <c r="C12" s="962"/>
      <c r="D12" s="962"/>
      <c r="E12" s="962"/>
      <c r="F12" s="962"/>
      <c r="G12" s="962"/>
      <c r="H12" s="962"/>
      <c r="I12" s="962"/>
      <c r="J12" s="962"/>
      <c r="K12" s="962"/>
      <c r="L12" s="373" t="s">
        <v>1238</v>
      </c>
      <c r="M12" s="276"/>
      <c r="N12" s="276"/>
      <c r="O12" s="276"/>
      <c r="P12" s="276"/>
      <c r="Q12" s="277"/>
      <c r="R12" s="277"/>
      <c r="S12" s="277"/>
      <c r="T12" s="277"/>
      <c r="U12" s="277"/>
      <c r="V12" s="277"/>
      <c r="W12" s="984"/>
    </row>
    <row r="13" spans="1:23" ht="11.25" customHeight="1">
      <c r="A13" s="962"/>
      <c r="B13" s="962"/>
      <c r="C13" s="962"/>
      <c r="D13" s="962"/>
      <c r="E13" s="962"/>
      <c r="F13" s="962"/>
      <c r="G13" s="962"/>
      <c r="H13" s="962"/>
      <c r="I13" s="962"/>
      <c r="J13" s="962"/>
      <c r="K13" s="962"/>
      <c r="L13" s="983"/>
      <c r="M13" s="983"/>
      <c r="N13" s="983"/>
      <c r="O13" s="983"/>
      <c r="P13" s="983"/>
      <c r="Q13" s="983"/>
      <c r="R13" s="983"/>
      <c r="S13" s="983"/>
      <c r="T13" s="983"/>
      <c r="U13" s="983"/>
      <c r="V13" s="983"/>
      <c r="W13" s="962"/>
    </row>
    <row r="14" spans="1:23" ht="111.75" customHeight="1">
      <c r="A14" s="962"/>
      <c r="B14" s="962"/>
      <c r="C14" s="962"/>
      <c r="D14" s="962"/>
      <c r="E14" s="962"/>
      <c r="F14" s="962"/>
      <c r="G14" s="962"/>
      <c r="H14" s="962"/>
      <c r="I14" s="962"/>
      <c r="J14" s="962"/>
      <c r="K14" s="962"/>
      <c r="L14" s="985" t="s">
        <v>287</v>
      </c>
      <c r="M14" s="986" t="s">
        <v>140</v>
      </c>
      <c r="N14" s="986" t="s">
        <v>141</v>
      </c>
      <c r="O14" s="966" t="s">
        <v>1124</v>
      </c>
      <c r="P14" s="966" t="s">
        <v>442</v>
      </c>
      <c r="Q14" s="966" t="s">
        <v>443</v>
      </c>
      <c r="R14" s="966" t="s">
        <v>444</v>
      </c>
      <c r="S14" s="966" t="s">
        <v>445</v>
      </c>
      <c r="T14" s="966" t="s">
        <v>1125</v>
      </c>
      <c r="U14" s="966" t="s">
        <v>135</v>
      </c>
      <c r="V14" s="966" t="s">
        <v>446</v>
      </c>
      <c r="W14" s="962"/>
    </row>
    <row r="15" spans="1:23" s="82" customFormat="1">
      <c r="A15" s="818" t="s">
        <v>17</v>
      </c>
      <c r="B15" s="793"/>
      <c r="C15" s="793"/>
      <c r="D15" s="793"/>
      <c r="E15" s="793"/>
      <c r="F15" s="793"/>
      <c r="G15" s="793"/>
      <c r="H15" s="793"/>
      <c r="I15" s="793"/>
      <c r="J15" s="793"/>
      <c r="K15" s="793"/>
      <c r="L15" s="977" t="s">
        <v>2422</v>
      </c>
      <c r="M15" s="978"/>
      <c r="N15" s="978"/>
      <c r="O15" s="987">
        <v>0</v>
      </c>
      <c r="P15" s="987">
        <v>0</v>
      </c>
      <c r="Q15" s="987">
        <v>0</v>
      </c>
      <c r="R15" s="987">
        <v>0</v>
      </c>
      <c r="S15" s="987">
        <v>0</v>
      </c>
      <c r="T15" s="987">
        <v>0</v>
      </c>
      <c r="U15" s="987">
        <v>0</v>
      </c>
      <c r="V15" s="987">
        <v>0</v>
      </c>
      <c r="W15" s="793"/>
    </row>
    <row r="16" spans="1:23" ht="33.75">
      <c r="A16" s="852">
        <v>1</v>
      </c>
      <c r="B16" s="962"/>
      <c r="C16" s="962"/>
      <c r="D16" s="962"/>
      <c r="E16" s="962"/>
      <c r="F16" s="962"/>
      <c r="G16" s="962"/>
      <c r="H16" s="962"/>
      <c r="I16" s="962"/>
      <c r="J16" s="962"/>
      <c r="K16" s="962"/>
      <c r="L16" s="986" t="s">
        <v>17</v>
      </c>
      <c r="M16" s="988" t="s">
        <v>964</v>
      </c>
      <c r="N16" s="986" t="s">
        <v>355</v>
      </c>
      <c r="O16" s="989">
        <v>0</v>
      </c>
      <c r="P16" s="990"/>
      <c r="Q16" s="990"/>
      <c r="R16" s="990"/>
      <c r="S16" s="990"/>
      <c r="T16" s="990"/>
      <c r="U16" s="990"/>
      <c r="V16" s="990">
        <v>0</v>
      </c>
      <c r="W16" s="962"/>
    </row>
    <row r="17" spans="1:23" ht="22.5">
      <c r="A17" s="852">
        <v>1</v>
      </c>
      <c r="B17" s="962"/>
      <c r="C17" s="962"/>
      <c r="D17" s="962"/>
      <c r="E17" s="962"/>
      <c r="F17" s="962"/>
      <c r="G17" s="962"/>
      <c r="H17" s="962"/>
      <c r="I17" s="962"/>
      <c r="J17" s="962"/>
      <c r="K17" s="962"/>
      <c r="L17" s="986" t="s">
        <v>101</v>
      </c>
      <c r="M17" s="988" t="s">
        <v>447</v>
      </c>
      <c r="N17" s="986" t="s">
        <v>355</v>
      </c>
      <c r="O17" s="989">
        <v>0</v>
      </c>
      <c r="P17" s="990"/>
      <c r="Q17" s="990"/>
      <c r="R17" s="990"/>
      <c r="S17" s="991"/>
      <c r="T17" s="991"/>
      <c r="U17" s="991"/>
      <c r="V17" s="990">
        <v>0</v>
      </c>
      <c r="W17" s="962"/>
    </row>
    <row r="18" spans="1:23">
      <c r="A18" s="962"/>
      <c r="B18" s="962"/>
      <c r="C18" s="962"/>
      <c r="D18" s="962"/>
      <c r="E18" s="962"/>
      <c r="F18" s="962"/>
      <c r="G18" s="962"/>
      <c r="H18" s="962"/>
      <c r="I18" s="962"/>
      <c r="J18" s="962"/>
      <c r="K18" s="962"/>
      <c r="L18" s="962"/>
      <c r="M18" s="962"/>
      <c r="N18" s="962"/>
      <c r="O18" s="962"/>
      <c r="P18" s="962"/>
      <c r="Q18" s="962"/>
      <c r="R18" s="962"/>
      <c r="S18" s="962"/>
      <c r="T18" s="962"/>
      <c r="U18" s="962"/>
      <c r="V18" s="962"/>
      <c r="W18" s="962"/>
    </row>
    <row r="19" spans="1:23">
      <c r="A19" s="962"/>
      <c r="B19" s="962"/>
      <c r="C19" s="962"/>
      <c r="D19" s="962"/>
      <c r="E19" s="962"/>
      <c r="F19" s="962"/>
      <c r="G19" s="962"/>
      <c r="H19" s="962"/>
      <c r="I19" s="962"/>
      <c r="J19" s="962"/>
      <c r="K19" s="962"/>
      <c r="L19" s="962"/>
      <c r="M19" s="962"/>
      <c r="N19" s="962"/>
      <c r="O19" s="962"/>
      <c r="P19" s="962"/>
      <c r="Q19" s="962"/>
      <c r="R19" s="962"/>
      <c r="S19" s="962"/>
      <c r="T19" s="962"/>
      <c r="U19" s="962"/>
      <c r="V19" s="962"/>
      <c r="W19" s="962"/>
    </row>
    <row r="20" spans="1:23" ht="24" customHeight="1">
      <c r="A20" s="962"/>
      <c r="B20" s="962"/>
      <c r="C20" s="962"/>
      <c r="D20" s="962"/>
      <c r="E20" s="962"/>
      <c r="F20" s="962"/>
      <c r="G20" s="962"/>
      <c r="H20" s="962"/>
      <c r="I20" s="962"/>
      <c r="J20" s="962"/>
      <c r="K20" s="962"/>
      <c r="L20" s="980" t="s">
        <v>1274</v>
      </c>
      <c r="M20" s="980"/>
      <c r="N20" s="980"/>
      <c r="O20" s="980"/>
      <c r="P20" s="980"/>
      <c r="Q20" s="980"/>
      <c r="R20" s="980"/>
      <c r="S20" s="980"/>
      <c r="T20" s="980"/>
      <c r="U20" s="980"/>
      <c r="V20" s="992"/>
      <c r="W20" s="962"/>
    </row>
    <row r="21" spans="1:23" ht="24" customHeight="1">
      <c r="A21" s="962"/>
      <c r="B21" s="962"/>
      <c r="C21" s="962"/>
      <c r="D21" s="962"/>
      <c r="E21" s="962"/>
      <c r="F21" s="962"/>
      <c r="G21" s="962"/>
      <c r="H21" s="962"/>
      <c r="I21" s="962"/>
      <c r="J21" s="962"/>
      <c r="K21" s="962"/>
      <c r="L21" s="982"/>
      <c r="M21" s="982"/>
      <c r="N21" s="982"/>
      <c r="O21" s="982"/>
      <c r="P21" s="982"/>
      <c r="Q21" s="982"/>
      <c r="R21" s="982"/>
      <c r="S21" s="982"/>
      <c r="T21" s="982"/>
      <c r="U21" s="982"/>
      <c r="V21" s="993"/>
      <c r="W21" s="962"/>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pageSetUpPr fitToPage="1"/>
  </sheetPr>
  <dimension ref="A1:Y98"/>
  <sheetViews>
    <sheetView showGridLines="0" view="pageBreakPreview" zoomScale="60" zoomScaleNormal="90" workbookViewId="0">
      <pane xSplit="14" ySplit="15" topLeftCell="P84" activePane="bottomRight" state="frozen"/>
      <selection activeCell="K11" sqref="A11:XFD11"/>
      <selection pane="topRight" activeCell="K11" sqref="A11:XFD11"/>
      <selection pane="bottomLeft" activeCell="K11" sqref="A11:XFD11"/>
      <selection pane="bottomRight" activeCell="Z99" sqref="Z99"/>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94"/>
      <c r="B1" s="994"/>
      <c r="C1" s="994"/>
      <c r="D1" s="994"/>
      <c r="E1" s="994"/>
      <c r="F1" s="994"/>
      <c r="G1" s="994"/>
      <c r="H1" s="994"/>
      <c r="I1" s="994"/>
      <c r="J1" s="994"/>
      <c r="K1" s="994"/>
      <c r="L1" s="994"/>
      <c r="M1" s="994"/>
      <c r="N1" s="994"/>
      <c r="O1" s="995">
        <v>2022</v>
      </c>
      <c r="P1" s="995">
        <v>2022</v>
      </c>
      <c r="Q1" s="995">
        <v>2022</v>
      </c>
      <c r="R1" s="995">
        <v>2022</v>
      </c>
      <c r="S1" s="904">
        <v>2023</v>
      </c>
      <c r="T1" s="904">
        <v>2024</v>
      </c>
      <c r="U1" s="904">
        <v>2024</v>
      </c>
      <c r="V1" s="994"/>
      <c r="W1" s="994"/>
      <c r="X1" s="994"/>
      <c r="Y1" s="994"/>
    </row>
    <row r="2" spans="1:25" hidden="1">
      <c r="A2" s="994"/>
      <c r="B2" s="994"/>
      <c r="C2" s="994"/>
      <c r="D2" s="994"/>
      <c r="E2" s="994"/>
      <c r="F2" s="994"/>
      <c r="G2" s="994"/>
      <c r="H2" s="994"/>
      <c r="I2" s="994"/>
      <c r="J2" s="994"/>
      <c r="K2" s="994"/>
      <c r="L2" s="994"/>
      <c r="M2" s="994"/>
      <c r="N2" s="994"/>
      <c r="O2" s="904" t="s">
        <v>271</v>
      </c>
      <c r="P2" s="904" t="s">
        <v>309</v>
      </c>
      <c r="Q2" s="904" t="s">
        <v>289</v>
      </c>
      <c r="R2" s="904" t="s">
        <v>974</v>
      </c>
      <c r="S2" s="904" t="s">
        <v>271</v>
      </c>
      <c r="T2" s="904" t="s">
        <v>272</v>
      </c>
      <c r="U2" s="904" t="s">
        <v>271</v>
      </c>
      <c r="V2" s="994"/>
      <c r="W2" s="994"/>
      <c r="X2" s="994"/>
      <c r="Y2" s="994"/>
    </row>
    <row r="3" spans="1:25" hidden="1">
      <c r="A3" s="994"/>
      <c r="B3" s="994"/>
      <c r="C3" s="994"/>
      <c r="D3" s="994"/>
      <c r="E3" s="994"/>
      <c r="F3" s="994"/>
      <c r="G3" s="994"/>
      <c r="H3" s="994"/>
      <c r="I3" s="994"/>
      <c r="J3" s="994"/>
      <c r="K3" s="994"/>
      <c r="L3" s="994"/>
      <c r="M3" s="994"/>
      <c r="N3" s="994"/>
      <c r="O3" s="904" t="s">
        <v>2427</v>
      </c>
      <c r="P3" s="904" t="s">
        <v>2428</v>
      </c>
      <c r="Q3" s="904" t="s">
        <v>2429</v>
      </c>
      <c r="R3" s="904" t="s">
        <v>2437</v>
      </c>
      <c r="S3" s="904" t="s">
        <v>2431</v>
      </c>
      <c r="T3" s="904" t="s">
        <v>2432</v>
      </c>
      <c r="U3" s="904" t="s">
        <v>2433</v>
      </c>
      <c r="V3" s="994"/>
      <c r="W3" s="994"/>
      <c r="X3" s="994"/>
      <c r="Y3" s="994"/>
    </row>
    <row r="4" spans="1:25" hidden="1">
      <c r="A4" s="994"/>
      <c r="B4" s="994"/>
      <c r="C4" s="994"/>
      <c r="D4" s="994"/>
      <c r="E4" s="994"/>
      <c r="F4" s="994"/>
      <c r="G4" s="994"/>
      <c r="H4" s="994"/>
      <c r="I4" s="994"/>
      <c r="J4" s="994"/>
      <c r="K4" s="994"/>
      <c r="L4" s="994"/>
      <c r="M4" s="994"/>
      <c r="N4" s="994"/>
      <c r="O4" s="994"/>
      <c r="P4" s="994"/>
      <c r="Q4" s="994"/>
      <c r="R4" s="994"/>
      <c r="S4" s="994"/>
      <c r="T4" s="994"/>
      <c r="U4" s="994"/>
      <c r="V4" s="994"/>
      <c r="W4" s="994"/>
      <c r="X4" s="994"/>
      <c r="Y4" s="994"/>
    </row>
    <row r="5" spans="1:25" hidden="1">
      <c r="A5" s="994"/>
      <c r="B5" s="994"/>
      <c r="C5" s="994"/>
      <c r="D5" s="994"/>
      <c r="E5" s="994"/>
      <c r="F5" s="994"/>
      <c r="G5" s="994"/>
      <c r="H5" s="994"/>
      <c r="I5" s="994"/>
      <c r="J5" s="994"/>
      <c r="K5" s="994"/>
      <c r="L5" s="994"/>
      <c r="M5" s="994"/>
      <c r="N5" s="994"/>
      <c r="O5" s="994"/>
      <c r="P5" s="994"/>
      <c r="Q5" s="994"/>
      <c r="R5" s="994"/>
      <c r="S5" s="994"/>
      <c r="T5" s="994"/>
      <c r="U5" s="994"/>
      <c r="V5" s="994"/>
      <c r="W5" s="994"/>
      <c r="X5" s="994"/>
      <c r="Y5" s="994"/>
    </row>
    <row r="6" spans="1:25" hidden="1">
      <c r="A6" s="994"/>
      <c r="B6" s="994"/>
      <c r="C6" s="994"/>
      <c r="D6" s="994"/>
      <c r="E6" s="994"/>
      <c r="F6" s="994"/>
      <c r="G6" s="994"/>
      <c r="H6" s="994"/>
      <c r="I6" s="994"/>
      <c r="J6" s="994"/>
      <c r="K6" s="994"/>
      <c r="L6" s="994"/>
      <c r="M6" s="994"/>
      <c r="N6" s="994"/>
      <c r="O6" s="994"/>
      <c r="P6" s="994"/>
      <c r="Q6" s="994"/>
      <c r="R6" s="994"/>
      <c r="S6" s="994"/>
      <c r="T6" s="994"/>
      <c r="U6" s="994"/>
      <c r="V6" s="994"/>
      <c r="W6" s="994"/>
      <c r="X6" s="994"/>
      <c r="Y6" s="994"/>
    </row>
    <row r="7" spans="1:25" hidden="1">
      <c r="A7" s="994"/>
      <c r="B7" s="994"/>
      <c r="C7" s="994"/>
      <c r="D7" s="994"/>
      <c r="E7" s="994"/>
      <c r="F7" s="994"/>
      <c r="G7" s="994"/>
      <c r="H7" s="994"/>
      <c r="I7" s="994"/>
      <c r="J7" s="994"/>
      <c r="K7" s="994"/>
      <c r="L7" s="994"/>
      <c r="M7" s="994"/>
      <c r="N7" s="994"/>
      <c r="O7" s="716" t="b">
        <v>1</v>
      </c>
      <c r="P7" s="716" t="b">
        <v>1</v>
      </c>
      <c r="Q7" s="716" t="b">
        <v>1</v>
      </c>
      <c r="R7" s="716" t="b">
        <v>1</v>
      </c>
      <c r="S7" s="716" t="b">
        <v>1</v>
      </c>
      <c r="T7" s="751"/>
      <c r="U7" s="994"/>
      <c r="V7" s="994"/>
      <c r="W7" s="994"/>
      <c r="X7" s="994"/>
      <c r="Y7" s="994"/>
    </row>
    <row r="8" spans="1:25" hidden="1">
      <c r="A8" s="994"/>
      <c r="B8" s="994"/>
      <c r="C8" s="994"/>
      <c r="D8" s="994"/>
      <c r="E8" s="994"/>
      <c r="F8" s="994"/>
      <c r="G8" s="994"/>
      <c r="H8" s="994"/>
      <c r="I8" s="994"/>
      <c r="J8" s="994"/>
      <c r="K8" s="994"/>
      <c r="L8" s="994"/>
      <c r="M8" s="994"/>
      <c r="N8" s="994"/>
      <c r="O8" s="994"/>
      <c r="P8" s="994"/>
      <c r="Q8" s="994"/>
      <c r="R8" s="994"/>
      <c r="S8" s="994"/>
      <c r="T8" s="994"/>
      <c r="U8" s="994"/>
      <c r="V8" s="994"/>
      <c r="W8" s="994"/>
      <c r="X8" s="994"/>
      <c r="Y8" s="994"/>
    </row>
    <row r="9" spans="1:25" hidden="1">
      <c r="A9" s="994"/>
      <c r="B9" s="994"/>
      <c r="C9" s="994"/>
      <c r="D9" s="994"/>
      <c r="E9" s="994"/>
      <c r="F9" s="994"/>
      <c r="G9" s="994"/>
      <c r="H9" s="994"/>
      <c r="I9" s="994"/>
      <c r="J9" s="994"/>
      <c r="K9" s="994"/>
      <c r="L9" s="994"/>
      <c r="M9" s="994"/>
      <c r="N9" s="994"/>
      <c r="O9" s="994"/>
      <c r="P9" s="994"/>
      <c r="Q9" s="994"/>
      <c r="R9" s="994"/>
      <c r="S9" s="994"/>
      <c r="T9" s="994"/>
      <c r="U9" s="994"/>
      <c r="V9" s="994"/>
      <c r="W9" s="994"/>
      <c r="X9" s="994"/>
      <c r="Y9" s="994"/>
    </row>
    <row r="10" spans="1:25" hidden="1">
      <c r="A10" s="994"/>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row>
    <row r="11" spans="1:25" ht="15" hidden="1" customHeight="1">
      <c r="A11" s="994"/>
      <c r="B11" s="994"/>
      <c r="C11" s="994"/>
      <c r="D11" s="994"/>
      <c r="E11" s="994"/>
      <c r="F11" s="994"/>
      <c r="G11" s="994"/>
      <c r="H11" s="994"/>
      <c r="I11" s="994"/>
      <c r="J11" s="994"/>
      <c r="K11" s="994"/>
      <c r="L11" s="994"/>
      <c r="M11" s="697"/>
      <c r="N11" s="994"/>
      <c r="O11" s="994"/>
      <c r="P11" s="994"/>
      <c r="Q11" s="994"/>
      <c r="R11" s="994"/>
      <c r="S11" s="994"/>
      <c r="T11" s="994"/>
      <c r="U11" s="994"/>
      <c r="V11" s="994"/>
      <c r="W11" s="994"/>
      <c r="X11" s="994"/>
      <c r="Y11" s="994"/>
    </row>
    <row r="12" spans="1:25" ht="20.100000000000001" customHeight="1">
      <c r="A12" s="994"/>
      <c r="B12" s="994"/>
      <c r="C12" s="994"/>
      <c r="D12" s="994"/>
      <c r="E12" s="994"/>
      <c r="F12" s="994"/>
      <c r="G12" s="994"/>
      <c r="H12" s="994"/>
      <c r="I12" s="994"/>
      <c r="J12" s="994"/>
      <c r="K12" s="994"/>
      <c r="L12" s="996" t="s">
        <v>1126</v>
      </c>
      <c r="M12" s="997"/>
      <c r="N12" s="997"/>
      <c r="O12" s="997"/>
      <c r="P12" s="997"/>
      <c r="Q12" s="997"/>
      <c r="R12" s="997"/>
      <c r="S12" s="997"/>
      <c r="T12" s="997"/>
      <c r="U12" s="997"/>
      <c r="V12" s="997"/>
      <c r="W12" s="997"/>
      <c r="X12" s="997"/>
      <c r="Y12" s="997"/>
    </row>
    <row r="13" spans="1:25">
      <c r="A13" s="994"/>
      <c r="B13" s="994"/>
      <c r="C13" s="994"/>
      <c r="D13" s="994"/>
      <c r="E13" s="994"/>
      <c r="F13" s="994"/>
      <c r="G13" s="994"/>
      <c r="H13" s="994"/>
      <c r="I13" s="994"/>
      <c r="J13" s="994"/>
      <c r="K13" s="994"/>
      <c r="L13" s="998"/>
      <c r="M13" s="998"/>
      <c r="N13" s="998"/>
      <c r="O13" s="998"/>
      <c r="P13" s="998"/>
      <c r="Q13" s="998"/>
      <c r="R13" s="998"/>
      <c r="S13" s="998"/>
      <c r="T13" s="998"/>
      <c r="U13" s="998"/>
      <c r="V13" s="998"/>
      <c r="W13" s="998"/>
      <c r="X13" s="998"/>
      <c r="Y13" s="998"/>
    </row>
    <row r="14" spans="1:25" ht="26.25" customHeight="1">
      <c r="A14" s="994"/>
      <c r="B14" s="994"/>
      <c r="C14" s="994"/>
      <c r="D14" s="994"/>
      <c r="E14" s="994"/>
      <c r="F14" s="994"/>
      <c r="G14" s="994"/>
      <c r="H14" s="994"/>
      <c r="I14" s="994"/>
      <c r="J14" s="994"/>
      <c r="K14" s="994"/>
      <c r="L14" s="999" t="s">
        <v>15</v>
      </c>
      <c r="M14" s="999" t="s">
        <v>120</v>
      </c>
      <c r="N14" s="999" t="s">
        <v>141</v>
      </c>
      <c r="O14" s="1000" t="s">
        <v>2424</v>
      </c>
      <c r="P14" s="1000" t="s">
        <v>2424</v>
      </c>
      <c r="Q14" s="1000" t="s">
        <v>2424</v>
      </c>
      <c r="R14" s="1000" t="s">
        <v>2424</v>
      </c>
      <c r="S14" s="1001" t="s">
        <v>2425</v>
      </c>
      <c r="T14" s="1002" t="s">
        <v>2426</v>
      </c>
      <c r="U14" s="1000" t="s">
        <v>2426</v>
      </c>
      <c r="V14" s="999" t="s">
        <v>1219</v>
      </c>
      <c r="W14" s="1003" t="s">
        <v>913</v>
      </c>
      <c r="X14" s="1004" t="s">
        <v>308</v>
      </c>
      <c r="Y14" s="1004" t="s">
        <v>919</v>
      </c>
    </row>
    <row r="15" spans="1:25" ht="79.5" customHeight="1">
      <c r="A15" s="994"/>
      <c r="B15" s="994"/>
      <c r="C15" s="994"/>
      <c r="D15" s="994"/>
      <c r="E15" s="994"/>
      <c r="F15" s="994"/>
      <c r="G15" s="994"/>
      <c r="H15" s="994"/>
      <c r="I15" s="994"/>
      <c r="J15" s="994"/>
      <c r="K15" s="994"/>
      <c r="L15" s="999"/>
      <c r="M15" s="999"/>
      <c r="N15" s="999"/>
      <c r="O15" s="1001" t="s">
        <v>271</v>
      </c>
      <c r="P15" s="1001" t="s">
        <v>309</v>
      </c>
      <c r="Q15" s="1001" t="s">
        <v>289</v>
      </c>
      <c r="R15" s="1000" t="s">
        <v>974</v>
      </c>
      <c r="S15" s="1001" t="s">
        <v>271</v>
      </c>
      <c r="T15" s="1005" t="s">
        <v>272</v>
      </c>
      <c r="U15" s="1000" t="s">
        <v>271</v>
      </c>
      <c r="V15" s="999"/>
      <c r="W15" s="1003"/>
      <c r="X15" s="1004"/>
      <c r="Y15" s="1004"/>
    </row>
    <row r="16" spans="1:25">
      <c r="A16" s="818" t="s">
        <v>17</v>
      </c>
      <c r="B16" s="1006" t="s">
        <v>824</v>
      </c>
      <c r="C16" s="994"/>
      <c r="D16" s="994"/>
      <c r="E16" s="994"/>
      <c r="F16" s="994"/>
      <c r="G16" s="994"/>
      <c r="H16" s="994"/>
      <c r="I16" s="994"/>
      <c r="J16" s="994"/>
      <c r="K16" s="994"/>
      <c r="L16" s="725" t="s">
        <v>2422</v>
      </c>
      <c r="M16" s="1007"/>
      <c r="N16" s="1007"/>
      <c r="O16" s="1007"/>
      <c r="P16" s="1007"/>
      <c r="Q16" s="1007"/>
      <c r="R16" s="1007"/>
      <c r="S16" s="1007"/>
      <c r="T16" s="1007"/>
      <c r="U16" s="1007"/>
      <c r="V16" s="1007"/>
      <c r="W16" s="1007"/>
      <c r="X16" s="1007"/>
      <c r="Y16" s="1007"/>
    </row>
    <row r="17" spans="1:25">
      <c r="A17" s="1008" t="s">
        <v>17</v>
      </c>
      <c r="B17" s="994"/>
      <c r="C17" s="994"/>
      <c r="D17" s="994"/>
      <c r="E17" s="994"/>
      <c r="F17" s="994"/>
      <c r="G17" s="994"/>
      <c r="H17" s="994"/>
      <c r="I17" s="994"/>
      <c r="J17" s="994"/>
      <c r="K17" s="994"/>
      <c r="L17" s="1009" t="s">
        <v>17</v>
      </c>
      <c r="M17" s="1010" t="s">
        <v>453</v>
      </c>
      <c r="N17" s="1000" t="s">
        <v>355</v>
      </c>
      <c r="O17" s="1011">
        <v>491.97</v>
      </c>
      <c r="P17" s="1011">
        <v>579.38405999999998</v>
      </c>
      <c r="Q17" s="1011">
        <v>463.66405999999995</v>
      </c>
      <c r="R17" s="1011">
        <v>-115.72000000000003</v>
      </c>
      <c r="S17" s="1011">
        <v>594.37079999999992</v>
      </c>
      <c r="T17" s="1011">
        <v>780.4376056000001</v>
      </c>
      <c r="U17" s="1011">
        <v>616.06570420000003</v>
      </c>
      <c r="V17" s="1012">
        <v>3.6500622507027791</v>
      </c>
      <c r="W17" s="826"/>
      <c r="X17" s="826"/>
      <c r="Y17" s="826"/>
    </row>
    <row r="18" spans="1:25" s="479" customFormat="1" ht="22.5">
      <c r="A18" s="1013" t="s">
        <v>17</v>
      </c>
      <c r="B18" s="1014"/>
      <c r="C18" s="1014"/>
      <c r="D18" s="1014"/>
      <c r="E18" s="1014"/>
      <c r="F18" s="1014"/>
      <c r="G18" s="1014"/>
      <c r="H18" s="1014"/>
      <c r="I18" s="1014"/>
      <c r="J18" s="1014"/>
      <c r="K18" s="1014"/>
      <c r="L18" s="1015" t="s">
        <v>154</v>
      </c>
      <c r="M18" s="1016" t="s">
        <v>1127</v>
      </c>
      <c r="N18" s="1017" t="s">
        <v>355</v>
      </c>
      <c r="O18" s="1011">
        <v>73.400000000000006</v>
      </c>
      <c r="P18" s="1011">
        <v>139.92000000000002</v>
      </c>
      <c r="Q18" s="1011">
        <v>24.2</v>
      </c>
      <c r="R18" s="1011">
        <v>-115.72000000000001</v>
      </c>
      <c r="S18" s="1011">
        <v>118.62</v>
      </c>
      <c r="T18" s="1011">
        <v>122.94999999999999</v>
      </c>
      <c r="U18" s="1011">
        <v>122.94999999999999</v>
      </c>
      <c r="V18" s="1011">
        <v>3.6503119204181282</v>
      </c>
      <c r="W18" s="1018"/>
      <c r="X18" s="1018"/>
      <c r="Y18" s="1018"/>
    </row>
    <row r="19" spans="1:25">
      <c r="A19" s="1008" t="s">
        <v>17</v>
      </c>
      <c r="B19" s="994"/>
      <c r="C19" s="994"/>
      <c r="D19" s="994"/>
      <c r="E19" s="994"/>
      <c r="F19" s="994"/>
      <c r="G19" s="994"/>
      <c r="H19" s="994"/>
      <c r="I19" s="994"/>
      <c r="J19" s="994"/>
      <c r="K19" s="994"/>
      <c r="L19" s="1019" t="s">
        <v>397</v>
      </c>
      <c r="M19" s="1020" t="s">
        <v>1128</v>
      </c>
      <c r="N19" s="1000" t="s">
        <v>355</v>
      </c>
      <c r="O19" s="1021">
        <v>0</v>
      </c>
      <c r="P19" s="1021">
        <v>0</v>
      </c>
      <c r="Q19" s="1021">
        <v>0</v>
      </c>
      <c r="R19" s="1012">
        <v>0</v>
      </c>
      <c r="S19" s="1021">
        <v>0</v>
      </c>
      <c r="T19" s="1021">
        <v>0</v>
      </c>
      <c r="U19" s="1021">
        <v>0</v>
      </c>
      <c r="V19" s="1012">
        <v>0</v>
      </c>
      <c r="W19" s="826"/>
      <c r="X19" s="826"/>
      <c r="Y19" s="826"/>
    </row>
    <row r="20" spans="1:25">
      <c r="A20" s="1008" t="s">
        <v>17</v>
      </c>
      <c r="B20" s="994"/>
      <c r="C20" s="994"/>
      <c r="D20" s="994"/>
      <c r="E20" s="994"/>
      <c r="F20" s="994"/>
      <c r="G20" s="994"/>
      <c r="H20" s="994"/>
      <c r="I20" s="994"/>
      <c r="J20" s="994"/>
      <c r="K20" s="994"/>
      <c r="L20" s="1019" t="s">
        <v>399</v>
      </c>
      <c r="M20" s="1020" t="s">
        <v>455</v>
      </c>
      <c r="N20" s="1000" t="s">
        <v>355</v>
      </c>
      <c r="O20" s="1022">
        <v>0</v>
      </c>
      <c r="P20" s="1022">
        <v>51.2</v>
      </c>
      <c r="Q20" s="1022">
        <v>0</v>
      </c>
      <c r="R20" s="1012">
        <v>-51.2</v>
      </c>
      <c r="S20" s="1022">
        <v>29.9</v>
      </c>
      <c r="T20" s="1022">
        <v>30.99</v>
      </c>
      <c r="U20" s="1022">
        <v>30.99</v>
      </c>
      <c r="V20" s="1012">
        <v>3.6454849498327757</v>
      </c>
      <c r="W20" s="826"/>
      <c r="X20" s="826"/>
      <c r="Y20" s="826"/>
    </row>
    <row r="21" spans="1:25">
      <c r="A21" s="1008" t="s">
        <v>17</v>
      </c>
      <c r="B21" s="994"/>
      <c r="C21" s="994"/>
      <c r="D21" s="994"/>
      <c r="E21" s="994"/>
      <c r="F21" s="994"/>
      <c r="G21" s="994"/>
      <c r="H21" s="994"/>
      <c r="I21" s="994"/>
      <c r="J21" s="994"/>
      <c r="K21" s="994"/>
      <c r="L21" s="1019" t="s">
        <v>885</v>
      </c>
      <c r="M21" s="1020" t="s">
        <v>456</v>
      </c>
      <c r="N21" s="1000" t="s">
        <v>355</v>
      </c>
      <c r="O21" s="1022">
        <v>73.400000000000006</v>
      </c>
      <c r="P21" s="1022">
        <v>88.72</v>
      </c>
      <c r="Q21" s="1022">
        <v>24.2</v>
      </c>
      <c r="R21" s="1012">
        <v>-64.52</v>
      </c>
      <c r="S21" s="1022">
        <v>88.72</v>
      </c>
      <c r="T21" s="1022">
        <v>91.96</v>
      </c>
      <c r="U21" s="1022">
        <v>91.96</v>
      </c>
      <c r="V21" s="1012">
        <v>3.6519386834986416</v>
      </c>
      <c r="W21" s="826"/>
      <c r="X21" s="826"/>
      <c r="Y21" s="826"/>
    </row>
    <row r="22" spans="1:25" s="479" customFormat="1" ht="22.5">
      <c r="A22" s="1013" t="s">
        <v>17</v>
      </c>
      <c r="B22" s="1014"/>
      <c r="C22" s="1014"/>
      <c r="D22" s="1014"/>
      <c r="E22" s="1014"/>
      <c r="F22" s="1014"/>
      <c r="G22" s="1014"/>
      <c r="H22" s="1014"/>
      <c r="I22" s="1014"/>
      <c r="J22" s="1014"/>
      <c r="K22" s="1014"/>
      <c r="L22" s="1015" t="s">
        <v>155</v>
      </c>
      <c r="M22" s="1016" t="s">
        <v>1129</v>
      </c>
      <c r="N22" s="1017" t="s">
        <v>355</v>
      </c>
      <c r="O22" s="1011">
        <v>0</v>
      </c>
      <c r="P22" s="1011">
        <v>0</v>
      </c>
      <c r="Q22" s="1011">
        <v>0</v>
      </c>
      <c r="R22" s="1011">
        <v>0</v>
      </c>
      <c r="S22" s="1011">
        <v>0</v>
      </c>
      <c r="T22" s="1011">
        <v>0</v>
      </c>
      <c r="U22" s="1011">
        <v>0</v>
      </c>
      <c r="V22" s="1011">
        <v>0</v>
      </c>
      <c r="W22" s="1018"/>
      <c r="X22" s="1018"/>
      <c r="Y22" s="1018"/>
    </row>
    <row r="23" spans="1:25">
      <c r="A23" s="1008" t="s">
        <v>17</v>
      </c>
      <c r="B23" s="994"/>
      <c r="C23" s="994"/>
      <c r="D23" s="994"/>
      <c r="E23" s="994"/>
      <c r="F23" s="994"/>
      <c r="G23" s="994"/>
      <c r="H23" s="994"/>
      <c r="I23" s="994"/>
      <c r="J23" s="994"/>
      <c r="K23" s="994"/>
      <c r="L23" s="1019" t="s">
        <v>454</v>
      </c>
      <c r="M23" s="1020" t="s">
        <v>1130</v>
      </c>
      <c r="N23" s="1000" t="s">
        <v>355</v>
      </c>
      <c r="O23" s="1021">
        <v>0</v>
      </c>
      <c r="P23" s="1021">
        <v>0</v>
      </c>
      <c r="Q23" s="1021">
        <v>0</v>
      </c>
      <c r="R23" s="1012">
        <v>0</v>
      </c>
      <c r="S23" s="1021">
        <v>0</v>
      </c>
      <c r="T23" s="1021">
        <v>0</v>
      </c>
      <c r="U23" s="1021">
        <v>0</v>
      </c>
      <c r="V23" s="1012">
        <v>0</v>
      </c>
      <c r="W23" s="826"/>
      <c r="X23" s="826"/>
      <c r="Y23" s="826"/>
    </row>
    <row r="24" spans="1:25">
      <c r="A24" s="1008" t="s">
        <v>17</v>
      </c>
      <c r="B24" s="994" t="s">
        <v>411</v>
      </c>
      <c r="C24" s="994"/>
      <c r="D24" s="994"/>
      <c r="E24" s="994"/>
      <c r="F24" s="994"/>
      <c r="G24" s="994"/>
      <c r="H24" s="994"/>
      <c r="I24" s="994"/>
      <c r="J24" s="994"/>
      <c r="K24" s="994"/>
      <c r="L24" s="1019" t="s">
        <v>457</v>
      </c>
      <c r="M24" s="1020" t="s">
        <v>1131</v>
      </c>
      <c r="N24" s="1000" t="s">
        <v>355</v>
      </c>
      <c r="O24" s="1021">
        <v>0</v>
      </c>
      <c r="P24" s="1021">
        <v>0</v>
      </c>
      <c r="Q24" s="1021">
        <v>0</v>
      </c>
      <c r="R24" s="1012">
        <v>0</v>
      </c>
      <c r="S24" s="1021">
        <v>0</v>
      </c>
      <c r="T24" s="1021">
        <v>0</v>
      </c>
      <c r="U24" s="1021">
        <v>0</v>
      </c>
      <c r="V24" s="1012">
        <v>0</v>
      </c>
      <c r="W24" s="826"/>
      <c r="X24" s="826"/>
      <c r="Y24" s="826"/>
    </row>
    <row r="25" spans="1:25">
      <c r="A25" s="1008" t="s">
        <v>17</v>
      </c>
      <c r="B25" s="994" t="s">
        <v>412</v>
      </c>
      <c r="C25" s="994"/>
      <c r="D25" s="994"/>
      <c r="E25" s="994"/>
      <c r="F25" s="994"/>
      <c r="G25" s="994"/>
      <c r="H25" s="994"/>
      <c r="I25" s="994"/>
      <c r="J25" s="994"/>
      <c r="K25" s="994"/>
      <c r="L25" s="1019" t="s">
        <v>458</v>
      </c>
      <c r="M25" s="1020" t="s">
        <v>1132</v>
      </c>
      <c r="N25" s="1000" t="s">
        <v>355</v>
      </c>
      <c r="O25" s="1021">
        <v>0</v>
      </c>
      <c r="P25" s="1021">
        <v>0</v>
      </c>
      <c r="Q25" s="1021">
        <v>0</v>
      </c>
      <c r="R25" s="1012">
        <v>0</v>
      </c>
      <c r="S25" s="1021">
        <v>0</v>
      </c>
      <c r="T25" s="1021">
        <v>0</v>
      </c>
      <c r="U25" s="1021">
        <v>0</v>
      </c>
      <c r="V25" s="1012">
        <v>0</v>
      </c>
      <c r="W25" s="826"/>
      <c r="X25" s="826"/>
      <c r="Y25" s="826"/>
    </row>
    <row r="26" spans="1:25">
      <c r="A26" s="1008" t="s">
        <v>17</v>
      </c>
      <c r="B26" s="994"/>
      <c r="C26" s="994"/>
      <c r="D26" s="994"/>
      <c r="E26" s="994"/>
      <c r="F26" s="994"/>
      <c r="G26" s="994"/>
      <c r="H26" s="994"/>
      <c r="I26" s="994"/>
      <c r="J26" s="994"/>
      <c r="K26" s="994"/>
      <c r="L26" s="1019" t="s">
        <v>459</v>
      </c>
      <c r="M26" s="1020" t="s">
        <v>1133</v>
      </c>
      <c r="N26" s="1000" t="s">
        <v>355</v>
      </c>
      <c r="O26" s="1022"/>
      <c r="P26" s="1022"/>
      <c r="Q26" s="1022"/>
      <c r="R26" s="1012">
        <v>0</v>
      </c>
      <c r="S26" s="1022"/>
      <c r="T26" s="1022"/>
      <c r="U26" s="1022"/>
      <c r="V26" s="1012">
        <v>0</v>
      </c>
      <c r="W26" s="826"/>
      <c r="X26" s="826"/>
      <c r="Y26" s="826"/>
    </row>
    <row r="27" spans="1:25">
      <c r="A27" s="1008" t="s">
        <v>17</v>
      </c>
      <c r="B27" s="994" t="s">
        <v>405</v>
      </c>
      <c r="C27" s="994"/>
      <c r="D27" s="994"/>
      <c r="E27" s="994"/>
      <c r="F27" s="994"/>
      <c r="G27" s="994"/>
      <c r="H27" s="994"/>
      <c r="I27" s="994"/>
      <c r="J27" s="994"/>
      <c r="K27" s="994"/>
      <c r="L27" s="1019" t="s">
        <v>460</v>
      </c>
      <c r="M27" s="1020" t="s">
        <v>1134</v>
      </c>
      <c r="N27" s="1000" t="s">
        <v>355</v>
      </c>
      <c r="O27" s="1021">
        <v>0</v>
      </c>
      <c r="P27" s="1021">
        <v>0</v>
      </c>
      <c r="Q27" s="1021">
        <v>0</v>
      </c>
      <c r="R27" s="1012">
        <v>0</v>
      </c>
      <c r="S27" s="1021">
        <v>0</v>
      </c>
      <c r="T27" s="1021">
        <v>0</v>
      </c>
      <c r="U27" s="1021">
        <v>0</v>
      </c>
      <c r="V27" s="1012">
        <v>0</v>
      </c>
      <c r="W27" s="826"/>
      <c r="X27" s="826"/>
      <c r="Y27" s="826"/>
    </row>
    <row r="28" spans="1:25">
      <c r="A28" s="1008" t="s">
        <v>17</v>
      </c>
      <c r="B28" s="994" t="s">
        <v>407</v>
      </c>
      <c r="C28" s="994"/>
      <c r="D28" s="994"/>
      <c r="E28" s="994"/>
      <c r="F28" s="994"/>
      <c r="G28" s="994"/>
      <c r="H28" s="994"/>
      <c r="I28" s="994"/>
      <c r="J28" s="994"/>
      <c r="K28" s="994"/>
      <c r="L28" s="1019" t="s">
        <v>1203</v>
      </c>
      <c r="M28" s="1020" t="s">
        <v>1207</v>
      </c>
      <c r="N28" s="1000" t="s">
        <v>355</v>
      </c>
      <c r="O28" s="1021">
        <v>0</v>
      </c>
      <c r="P28" s="1021">
        <v>0</v>
      </c>
      <c r="Q28" s="1021">
        <v>0</v>
      </c>
      <c r="R28" s="1012">
        <v>0</v>
      </c>
      <c r="S28" s="1021">
        <v>0</v>
      </c>
      <c r="T28" s="1021">
        <v>0</v>
      </c>
      <c r="U28" s="1021">
        <v>0</v>
      </c>
      <c r="V28" s="1012">
        <v>0</v>
      </c>
      <c r="W28" s="826"/>
      <c r="X28" s="826"/>
      <c r="Y28" s="826"/>
    </row>
    <row r="29" spans="1:25">
      <c r="A29" s="1008" t="s">
        <v>17</v>
      </c>
      <c r="B29" s="994" t="s">
        <v>409</v>
      </c>
      <c r="C29" s="994"/>
      <c r="D29" s="994"/>
      <c r="E29" s="994"/>
      <c r="F29" s="994"/>
      <c r="G29" s="994"/>
      <c r="H29" s="994"/>
      <c r="I29" s="994"/>
      <c r="J29" s="994"/>
      <c r="K29" s="994"/>
      <c r="L29" s="1019" t="s">
        <v>1204</v>
      </c>
      <c r="M29" s="1020" t="s">
        <v>1208</v>
      </c>
      <c r="N29" s="1000" t="s">
        <v>355</v>
      </c>
      <c r="O29" s="1021">
        <v>0</v>
      </c>
      <c r="P29" s="1021">
        <v>0</v>
      </c>
      <c r="Q29" s="1021">
        <v>0</v>
      </c>
      <c r="R29" s="1012">
        <v>0</v>
      </c>
      <c r="S29" s="1021">
        <v>0</v>
      </c>
      <c r="T29" s="1021">
        <v>0</v>
      </c>
      <c r="U29" s="1021">
        <v>0</v>
      </c>
      <c r="V29" s="1012">
        <v>0</v>
      </c>
      <c r="W29" s="826"/>
      <c r="X29" s="826"/>
      <c r="Y29" s="826"/>
    </row>
    <row r="30" spans="1:25">
      <c r="A30" s="1008" t="s">
        <v>17</v>
      </c>
      <c r="B30" s="994" t="s">
        <v>410</v>
      </c>
      <c r="C30" s="994"/>
      <c r="D30" s="994"/>
      <c r="E30" s="994"/>
      <c r="F30" s="994"/>
      <c r="G30" s="994"/>
      <c r="H30" s="994"/>
      <c r="I30" s="994"/>
      <c r="J30" s="994"/>
      <c r="K30" s="994"/>
      <c r="L30" s="1019" t="s">
        <v>1205</v>
      </c>
      <c r="M30" s="1020" t="s">
        <v>1209</v>
      </c>
      <c r="N30" s="1000" t="s">
        <v>355</v>
      </c>
      <c r="O30" s="1021">
        <v>0</v>
      </c>
      <c r="P30" s="1021">
        <v>0</v>
      </c>
      <c r="Q30" s="1021">
        <v>0</v>
      </c>
      <c r="R30" s="1012">
        <v>0</v>
      </c>
      <c r="S30" s="1021">
        <v>0</v>
      </c>
      <c r="T30" s="1021">
        <v>0</v>
      </c>
      <c r="U30" s="1021">
        <v>0</v>
      </c>
      <c r="V30" s="1012">
        <v>0</v>
      </c>
      <c r="W30" s="826"/>
      <c r="X30" s="826"/>
      <c r="Y30" s="826"/>
    </row>
    <row r="31" spans="1:25">
      <c r="A31" s="1008" t="s">
        <v>17</v>
      </c>
      <c r="B31" s="1023" t="s">
        <v>1077</v>
      </c>
      <c r="C31" s="994"/>
      <c r="D31" s="994"/>
      <c r="E31" s="994"/>
      <c r="F31" s="994"/>
      <c r="G31" s="994"/>
      <c r="H31" s="994"/>
      <c r="I31" s="994"/>
      <c r="J31" s="994"/>
      <c r="K31" s="994"/>
      <c r="L31" s="1019" t="s">
        <v>1206</v>
      </c>
      <c r="M31" s="1020" t="s">
        <v>1210</v>
      </c>
      <c r="N31" s="1000" t="s">
        <v>355</v>
      </c>
      <c r="O31" s="1021">
        <v>0</v>
      </c>
      <c r="P31" s="1021">
        <v>0</v>
      </c>
      <c r="Q31" s="1021">
        <v>0</v>
      </c>
      <c r="R31" s="1012">
        <v>0</v>
      </c>
      <c r="S31" s="1021">
        <v>0</v>
      </c>
      <c r="T31" s="1021">
        <v>0</v>
      </c>
      <c r="U31" s="1021">
        <v>0</v>
      </c>
      <c r="V31" s="1012">
        <v>0</v>
      </c>
      <c r="W31" s="826"/>
      <c r="X31" s="826"/>
      <c r="Y31" s="826"/>
    </row>
    <row r="32" spans="1:25" s="479" customFormat="1" ht="45">
      <c r="A32" s="1013" t="s">
        <v>17</v>
      </c>
      <c r="B32" s="1014"/>
      <c r="C32" s="1014"/>
      <c r="D32" s="1014"/>
      <c r="E32" s="1014"/>
      <c r="F32" s="1014"/>
      <c r="G32" s="1014"/>
      <c r="H32" s="1014"/>
      <c r="I32" s="1014"/>
      <c r="J32" s="1014"/>
      <c r="K32" s="1014"/>
      <c r="L32" s="1015" t="s">
        <v>363</v>
      </c>
      <c r="M32" s="1016" t="s">
        <v>1135</v>
      </c>
      <c r="N32" s="1017" t="s">
        <v>355</v>
      </c>
      <c r="O32" s="1024"/>
      <c r="P32" s="1024"/>
      <c r="Q32" s="1024"/>
      <c r="R32" s="1011">
        <v>0</v>
      </c>
      <c r="S32" s="1024"/>
      <c r="T32" s="1024"/>
      <c r="U32" s="1024"/>
      <c r="V32" s="1011">
        <v>0</v>
      </c>
      <c r="W32" s="1018"/>
      <c r="X32" s="1018"/>
      <c r="Y32" s="1018"/>
    </row>
    <row r="33" spans="1:25" s="479" customFormat="1" ht="33.75">
      <c r="A33" s="1013" t="s">
        <v>17</v>
      </c>
      <c r="B33" s="1014"/>
      <c r="C33" s="1014"/>
      <c r="D33" s="1014"/>
      <c r="E33" s="1014"/>
      <c r="F33" s="1014"/>
      <c r="G33" s="1014"/>
      <c r="H33" s="1014"/>
      <c r="I33" s="1014"/>
      <c r="J33" s="1014"/>
      <c r="K33" s="1014"/>
      <c r="L33" s="1015" t="s">
        <v>365</v>
      </c>
      <c r="M33" s="1016" t="s">
        <v>1136</v>
      </c>
      <c r="N33" s="1017" t="s">
        <v>355</v>
      </c>
      <c r="O33" s="1025">
        <v>418.57</v>
      </c>
      <c r="P33" s="1025">
        <v>439.46405999999996</v>
      </c>
      <c r="Q33" s="1025">
        <v>439.46405999999996</v>
      </c>
      <c r="R33" s="1011">
        <v>0</v>
      </c>
      <c r="S33" s="1025">
        <v>475.75079999999997</v>
      </c>
      <c r="T33" s="1025">
        <v>657.48760560000005</v>
      </c>
      <c r="U33" s="1025">
        <v>493.1157042000001</v>
      </c>
      <c r="V33" s="1011">
        <v>3.650000000000027</v>
      </c>
      <c r="W33" s="1018"/>
      <c r="X33" s="1018"/>
      <c r="Y33" s="1018"/>
    </row>
    <row r="34" spans="1:25">
      <c r="A34" s="1008" t="s">
        <v>17</v>
      </c>
      <c r="B34" s="885" t="s">
        <v>1178</v>
      </c>
      <c r="C34" s="994"/>
      <c r="D34" s="994"/>
      <c r="E34" s="994"/>
      <c r="F34" s="994"/>
      <c r="G34" s="994"/>
      <c r="H34" s="994"/>
      <c r="I34" s="994"/>
      <c r="J34" s="994"/>
      <c r="K34" s="994"/>
      <c r="L34" s="1019" t="s">
        <v>467</v>
      </c>
      <c r="M34" s="1020" t="s">
        <v>1137</v>
      </c>
      <c r="N34" s="1000" t="s">
        <v>355</v>
      </c>
      <c r="O34" s="1021">
        <v>337.53</v>
      </c>
      <c r="P34" s="1021">
        <v>337.53</v>
      </c>
      <c r="Q34" s="1021">
        <v>337.53</v>
      </c>
      <c r="R34" s="1012">
        <v>0</v>
      </c>
      <c r="S34" s="1021">
        <v>365.4</v>
      </c>
      <c r="T34" s="1021">
        <v>504.98280000000005</v>
      </c>
      <c r="U34" s="1021">
        <v>378.73710000000005</v>
      </c>
      <c r="V34" s="1012">
        <v>3.6500000000000212</v>
      </c>
      <c r="W34" s="826"/>
      <c r="X34" s="826"/>
      <c r="Y34" s="826"/>
    </row>
    <row r="35" spans="1:25" ht="22.5">
      <c r="A35" s="1008" t="s">
        <v>17</v>
      </c>
      <c r="B35" s="885" t="s">
        <v>1179</v>
      </c>
      <c r="C35" s="994"/>
      <c r="D35" s="994"/>
      <c r="E35" s="994"/>
      <c r="F35" s="994"/>
      <c r="G35" s="994"/>
      <c r="H35" s="994"/>
      <c r="I35" s="994"/>
      <c r="J35" s="994"/>
      <c r="K35" s="994"/>
      <c r="L35" s="1019" t="s">
        <v>474</v>
      </c>
      <c r="M35" s="1020" t="s">
        <v>1138</v>
      </c>
      <c r="N35" s="1000" t="s">
        <v>355</v>
      </c>
      <c r="O35" s="1021">
        <v>81.040000000000006</v>
      </c>
      <c r="P35" s="1021">
        <v>101.93405999999999</v>
      </c>
      <c r="Q35" s="1021">
        <v>101.93405999999999</v>
      </c>
      <c r="R35" s="1012">
        <v>0</v>
      </c>
      <c r="S35" s="1021">
        <v>110.35079999999999</v>
      </c>
      <c r="T35" s="1021">
        <v>152.50480560000003</v>
      </c>
      <c r="U35" s="1021">
        <v>114.37860420000001</v>
      </c>
      <c r="V35" s="1012">
        <v>3.6500000000000186</v>
      </c>
      <c r="W35" s="826"/>
      <c r="X35" s="826"/>
      <c r="Y35" s="826"/>
    </row>
    <row r="36" spans="1:25" s="479" customFormat="1">
      <c r="A36" s="1013" t="s">
        <v>17</v>
      </c>
      <c r="B36" s="1014"/>
      <c r="C36" s="1014"/>
      <c r="D36" s="1014"/>
      <c r="E36" s="1014"/>
      <c r="F36" s="1014"/>
      <c r="G36" s="1014"/>
      <c r="H36" s="1014"/>
      <c r="I36" s="1014"/>
      <c r="J36" s="1014"/>
      <c r="K36" s="1014"/>
      <c r="L36" s="1015" t="s">
        <v>367</v>
      </c>
      <c r="M36" s="1016" t="s">
        <v>1139</v>
      </c>
      <c r="N36" s="1017" t="s">
        <v>355</v>
      </c>
      <c r="O36" s="1024">
        <v>0</v>
      </c>
      <c r="P36" s="1024">
        <v>0</v>
      </c>
      <c r="Q36" s="1024">
        <v>0</v>
      </c>
      <c r="R36" s="1011">
        <v>0</v>
      </c>
      <c r="S36" s="1024">
        <v>0</v>
      </c>
      <c r="T36" s="1024">
        <v>0</v>
      </c>
      <c r="U36" s="1024"/>
      <c r="V36" s="1011">
        <v>0</v>
      </c>
      <c r="W36" s="1018"/>
      <c r="X36" s="1018"/>
      <c r="Y36" s="1018"/>
    </row>
    <row r="37" spans="1:25" s="479" customFormat="1">
      <c r="A37" s="1013" t="s">
        <v>17</v>
      </c>
      <c r="B37" s="1014"/>
      <c r="C37" s="1014"/>
      <c r="D37" s="1014"/>
      <c r="E37" s="1014"/>
      <c r="F37" s="1014"/>
      <c r="G37" s="1014"/>
      <c r="H37" s="1014"/>
      <c r="I37" s="1014"/>
      <c r="J37" s="1014"/>
      <c r="K37" s="1014"/>
      <c r="L37" s="1015" t="s">
        <v>1010</v>
      </c>
      <c r="M37" s="1016" t="s">
        <v>1140</v>
      </c>
      <c r="N37" s="1017" t="s">
        <v>355</v>
      </c>
      <c r="O37" s="1024">
        <v>0</v>
      </c>
      <c r="P37" s="1024">
        <v>0</v>
      </c>
      <c r="Q37" s="1024">
        <v>0</v>
      </c>
      <c r="R37" s="1011">
        <v>0</v>
      </c>
      <c r="S37" s="1024">
        <v>0</v>
      </c>
      <c r="T37" s="1024">
        <v>0</v>
      </c>
      <c r="U37" s="1024"/>
      <c r="V37" s="1011">
        <v>0</v>
      </c>
      <c r="W37" s="1018"/>
      <c r="X37" s="1018"/>
      <c r="Y37" s="1018"/>
    </row>
    <row r="38" spans="1:25" s="479" customFormat="1">
      <c r="A38" s="1013" t="s">
        <v>17</v>
      </c>
      <c r="B38" s="1014"/>
      <c r="C38" s="1014"/>
      <c r="D38" s="1014"/>
      <c r="E38" s="1014"/>
      <c r="F38" s="1014"/>
      <c r="G38" s="1014"/>
      <c r="H38" s="1014"/>
      <c r="I38" s="1014"/>
      <c r="J38" s="1014"/>
      <c r="K38" s="1014"/>
      <c r="L38" s="1015" t="s">
        <v>1141</v>
      </c>
      <c r="M38" s="1016" t="s">
        <v>1142</v>
      </c>
      <c r="N38" s="1017" t="s">
        <v>355</v>
      </c>
      <c r="O38" s="1011">
        <v>0</v>
      </c>
      <c r="P38" s="1011">
        <v>0</v>
      </c>
      <c r="Q38" s="1011">
        <v>0</v>
      </c>
      <c r="R38" s="1011">
        <v>0</v>
      </c>
      <c r="S38" s="1011">
        <v>0</v>
      </c>
      <c r="T38" s="1011">
        <v>0</v>
      </c>
      <c r="U38" s="1011">
        <v>0</v>
      </c>
      <c r="V38" s="1011">
        <v>0</v>
      </c>
      <c r="W38" s="1018"/>
      <c r="X38" s="1018"/>
      <c r="Y38" s="1018"/>
    </row>
    <row r="39" spans="1:25">
      <c r="A39" s="1008" t="s">
        <v>17</v>
      </c>
      <c r="B39" s="994"/>
      <c r="C39" s="994"/>
      <c r="D39" s="994"/>
      <c r="E39" s="994"/>
      <c r="F39" s="994"/>
      <c r="G39" s="994"/>
      <c r="H39" s="994"/>
      <c r="I39" s="994"/>
      <c r="J39" s="994"/>
      <c r="K39" s="994"/>
      <c r="L39" s="1019" t="s">
        <v>1143</v>
      </c>
      <c r="M39" s="1020" t="s">
        <v>1144</v>
      </c>
      <c r="N39" s="1000" t="s">
        <v>355</v>
      </c>
      <c r="O39" s="1022"/>
      <c r="P39" s="1022"/>
      <c r="Q39" s="1022"/>
      <c r="R39" s="1012">
        <v>0</v>
      </c>
      <c r="S39" s="1022"/>
      <c r="T39" s="1022"/>
      <c r="U39" s="1022"/>
      <c r="V39" s="1012">
        <v>0</v>
      </c>
      <c r="W39" s="826"/>
      <c r="X39" s="826"/>
      <c r="Y39" s="826"/>
    </row>
    <row r="40" spans="1:25">
      <c r="A40" s="1008" t="s">
        <v>17</v>
      </c>
      <c r="B40" s="994"/>
      <c r="C40" s="994"/>
      <c r="D40" s="994"/>
      <c r="E40" s="994"/>
      <c r="F40" s="994"/>
      <c r="G40" s="994"/>
      <c r="H40" s="994"/>
      <c r="I40" s="994"/>
      <c r="J40" s="994"/>
      <c r="K40" s="994"/>
      <c r="L40" s="1019" t="s">
        <v>1145</v>
      </c>
      <c r="M40" s="1020" t="s">
        <v>1146</v>
      </c>
      <c r="N40" s="1000" t="s">
        <v>355</v>
      </c>
      <c r="O40" s="1022"/>
      <c r="P40" s="1022"/>
      <c r="Q40" s="1022"/>
      <c r="R40" s="1012">
        <v>0</v>
      </c>
      <c r="S40" s="1022"/>
      <c r="T40" s="1022"/>
      <c r="U40" s="1022"/>
      <c r="V40" s="1012">
        <v>0</v>
      </c>
      <c r="W40" s="826"/>
      <c r="X40" s="826"/>
      <c r="Y40" s="826"/>
    </row>
    <row r="41" spans="1:25">
      <c r="A41" s="1008" t="s">
        <v>17</v>
      </c>
      <c r="B41" s="994"/>
      <c r="C41" s="994"/>
      <c r="D41" s="994"/>
      <c r="E41" s="994"/>
      <c r="F41" s="994"/>
      <c r="G41" s="994"/>
      <c r="H41" s="994"/>
      <c r="I41" s="994"/>
      <c r="J41" s="994"/>
      <c r="K41" s="994"/>
      <c r="L41" s="1019" t="s">
        <v>1147</v>
      </c>
      <c r="M41" s="1020" t="s">
        <v>1148</v>
      </c>
      <c r="N41" s="1000" t="s">
        <v>355</v>
      </c>
      <c r="O41" s="1022"/>
      <c r="P41" s="1022"/>
      <c r="Q41" s="1022"/>
      <c r="R41" s="1012">
        <v>0</v>
      </c>
      <c r="S41" s="1022"/>
      <c r="T41" s="1022"/>
      <c r="U41" s="1022"/>
      <c r="V41" s="1012">
        <v>0</v>
      </c>
      <c r="W41" s="826"/>
      <c r="X41" s="826"/>
      <c r="Y41" s="826"/>
    </row>
    <row r="42" spans="1:25">
      <c r="A42" s="1008" t="s">
        <v>17</v>
      </c>
      <c r="B42" s="994"/>
      <c r="C42" s="994"/>
      <c r="D42" s="994"/>
      <c r="E42" s="994"/>
      <c r="F42" s="994"/>
      <c r="G42" s="994"/>
      <c r="H42" s="994"/>
      <c r="I42" s="994"/>
      <c r="J42" s="994"/>
      <c r="K42" s="994"/>
      <c r="L42" s="1019" t="s">
        <v>1149</v>
      </c>
      <c r="M42" s="1020" t="s">
        <v>461</v>
      </c>
      <c r="N42" s="1000" t="s">
        <v>355</v>
      </c>
      <c r="O42" s="1022"/>
      <c r="P42" s="1022"/>
      <c r="Q42" s="1022"/>
      <c r="R42" s="1012">
        <v>0</v>
      </c>
      <c r="S42" s="1022"/>
      <c r="T42" s="1022"/>
      <c r="U42" s="1022"/>
      <c r="V42" s="1012">
        <v>0</v>
      </c>
      <c r="W42" s="826"/>
      <c r="X42" s="826"/>
      <c r="Y42" s="826"/>
    </row>
    <row r="43" spans="1:25" s="479" customFormat="1">
      <c r="A43" s="1013" t="s">
        <v>17</v>
      </c>
      <c r="B43" s="1014"/>
      <c r="C43" s="1014"/>
      <c r="D43" s="1014"/>
      <c r="E43" s="1014"/>
      <c r="F43" s="1014"/>
      <c r="G43" s="1014"/>
      <c r="H43" s="1014"/>
      <c r="I43" s="1014"/>
      <c r="J43" s="1014"/>
      <c r="K43" s="1014"/>
      <c r="L43" s="1015" t="s">
        <v>101</v>
      </c>
      <c r="M43" s="1010" t="s">
        <v>462</v>
      </c>
      <c r="N43" s="1026" t="s">
        <v>355</v>
      </c>
      <c r="O43" s="1011">
        <v>50</v>
      </c>
      <c r="P43" s="1011">
        <v>50</v>
      </c>
      <c r="Q43" s="1011">
        <v>50</v>
      </c>
      <c r="R43" s="1011">
        <v>0</v>
      </c>
      <c r="S43" s="1011">
        <v>51.35</v>
      </c>
      <c r="T43" s="1011">
        <v>53.22</v>
      </c>
      <c r="U43" s="1011">
        <v>48.22</v>
      </c>
      <c r="V43" s="1011">
        <v>-6.0954235637779988</v>
      </c>
      <c r="W43" s="1018"/>
      <c r="X43" s="1018"/>
      <c r="Y43" s="1018"/>
    </row>
    <row r="44" spans="1:25" ht="33.75">
      <c r="A44" s="1008" t="s">
        <v>17</v>
      </c>
      <c r="B44" s="994"/>
      <c r="C44" s="994"/>
      <c r="D44" s="994"/>
      <c r="E44" s="994"/>
      <c r="F44" s="994"/>
      <c r="G44" s="994"/>
      <c r="H44" s="994"/>
      <c r="I44" s="994"/>
      <c r="J44" s="994"/>
      <c r="K44" s="994"/>
      <c r="L44" s="1019" t="s">
        <v>16</v>
      </c>
      <c r="M44" s="1027" t="s">
        <v>1150</v>
      </c>
      <c r="N44" s="1028" t="s">
        <v>355</v>
      </c>
      <c r="O44" s="1022">
        <v>50</v>
      </c>
      <c r="P44" s="1022">
        <v>50</v>
      </c>
      <c r="Q44" s="1022">
        <v>50</v>
      </c>
      <c r="R44" s="1012">
        <v>0</v>
      </c>
      <c r="S44" s="1022">
        <v>51.35</v>
      </c>
      <c r="T44" s="1022">
        <v>53.22</v>
      </c>
      <c r="U44" s="1022">
        <v>48.22</v>
      </c>
      <c r="V44" s="1012">
        <v>-6.0954235637779988</v>
      </c>
      <c r="W44" s="826"/>
      <c r="X44" s="826"/>
      <c r="Y44" s="826"/>
    </row>
    <row r="45" spans="1:25" ht="22.5">
      <c r="A45" s="1008" t="s">
        <v>17</v>
      </c>
      <c r="B45" s="994"/>
      <c r="C45" s="994"/>
      <c r="D45" s="994"/>
      <c r="E45" s="994"/>
      <c r="F45" s="994"/>
      <c r="G45" s="994"/>
      <c r="H45" s="994"/>
      <c r="I45" s="994"/>
      <c r="J45" s="994"/>
      <c r="K45" s="994"/>
      <c r="L45" s="1019" t="s">
        <v>143</v>
      </c>
      <c r="M45" s="1027" t="s">
        <v>1151</v>
      </c>
      <c r="N45" s="1028" t="s">
        <v>355</v>
      </c>
      <c r="O45" s="1012">
        <v>0</v>
      </c>
      <c r="P45" s="1012">
        <v>0</v>
      </c>
      <c r="Q45" s="1012">
        <v>0</v>
      </c>
      <c r="R45" s="1012">
        <v>0</v>
      </c>
      <c r="S45" s="1012">
        <v>0</v>
      </c>
      <c r="T45" s="1012">
        <v>0</v>
      </c>
      <c r="U45" s="1012">
        <v>0</v>
      </c>
      <c r="V45" s="1012">
        <v>0</v>
      </c>
      <c r="W45" s="826"/>
      <c r="X45" s="826"/>
      <c r="Y45" s="826"/>
    </row>
    <row r="46" spans="1:25">
      <c r="A46" s="1008" t="s">
        <v>17</v>
      </c>
      <c r="B46" s="994" t="s">
        <v>1180</v>
      </c>
      <c r="C46" s="994"/>
      <c r="D46" s="994"/>
      <c r="E46" s="994"/>
      <c r="F46" s="994"/>
      <c r="G46" s="994"/>
      <c r="H46" s="994"/>
      <c r="I46" s="994"/>
      <c r="J46" s="994"/>
      <c r="K46" s="994"/>
      <c r="L46" s="1019" t="s">
        <v>144</v>
      </c>
      <c r="M46" s="1020" t="s">
        <v>466</v>
      </c>
      <c r="N46" s="1028" t="s">
        <v>355</v>
      </c>
      <c r="O46" s="1021">
        <v>0</v>
      </c>
      <c r="P46" s="1021">
        <v>0</v>
      </c>
      <c r="Q46" s="1021">
        <v>0</v>
      </c>
      <c r="R46" s="1012">
        <v>0</v>
      </c>
      <c r="S46" s="1021">
        <v>0</v>
      </c>
      <c r="T46" s="1021">
        <v>0</v>
      </c>
      <c r="U46" s="1021">
        <v>0</v>
      </c>
      <c r="V46" s="1012">
        <v>0</v>
      </c>
      <c r="W46" s="826"/>
      <c r="X46" s="826"/>
      <c r="Y46" s="826"/>
    </row>
    <row r="47" spans="1:25" ht="22.5">
      <c r="A47" s="1008" t="s">
        <v>17</v>
      </c>
      <c r="B47" s="994" t="s">
        <v>1181</v>
      </c>
      <c r="C47" s="994"/>
      <c r="D47" s="994"/>
      <c r="E47" s="994"/>
      <c r="F47" s="994"/>
      <c r="G47" s="994"/>
      <c r="H47" s="994"/>
      <c r="I47" s="994"/>
      <c r="J47" s="994"/>
      <c r="K47" s="994"/>
      <c r="L47" s="1019" t="s">
        <v>448</v>
      </c>
      <c r="M47" s="1020" t="s">
        <v>1152</v>
      </c>
      <c r="N47" s="1028" t="s">
        <v>355</v>
      </c>
      <c r="O47" s="1021">
        <v>0</v>
      </c>
      <c r="P47" s="1021">
        <v>0</v>
      </c>
      <c r="Q47" s="1021">
        <v>0</v>
      </c>
      <c r="R47" s="1012">
        <v>0</v>
      </c>
      <c r="S47" s="1021">
        <v>0</v>
      </c>
      <c r="T47" s="1021">
        <v>0</v>
      </c>
      <c r="U47" s="1021">
        <v>0</v>
      </c>
      <c r="V47" s="1012">
        <v>0</v>
      </c>
      <c r="W47" s="826"/>
      <c r="X47" s="826"/>
      <c r="Y47" s="826"/>
    </row>
    <row r="48" spans="1:25" s="479" customFormat="1">
      <c r="A48" s="1008" t="s">
        <v>17</v>
      </c>
      <c r="B48" s="1014"/>
      <c r="C48" s="1014"/>
      <c r="D48" s="1014"/>
      <c r="E48" s="1014"/>
      <c r="F48" s="1014"/>
      <c r="G48" s="1014"/>
      <c r="H48" s="1014"/>
      <c r="I48" s="1014"/>
      <c r="J48" s="1014"/>
      <c r="K48" s="1014"/>
      <c r="L48" s="1015" t="s">
        <v>102</v>
      </c>
      <c r="M48" s="1010" t="s">
        <v>1153</v>
      </c>
      <c r="N48" s="1026" t="s">
        <v>355</v>
      </c>
      <c r="O48" s="1025">
        <v>23</v>
      </c>
      <c r="P48" s="1025">
        <v>23</v>
      </c>
      <c r="Q48" s="1025">
        <v>23</v>
      </c>
      <c r="R48" s="1011">
        <v>0</v>
      </c>
      <c r="S48" s="1025">
        <v>0</v>
      </c>
      <c r="T48" s="1025">
        <v>24.55</v>
      </c>
      <c r="U48" s="1025">
        <v>9.14</v>
      </c>
      <c r="V48" s="1011">
        <v>0</v>
      </c>
      <c r="W48" s="1018"/>
      <c r="X48" s="1018"/>
      <c r="Y48" s="1018"/>
    </row>
    <row r="49" spans="1:25" ht="22.5">
      <c r="A49" s="1008" t="s">
        <v>17</v>
      </c>
      <c r="B49" s="994" t="s">
        <v>1184</v>
      </c>
      <c r="C49" s="994"/>
      <c r="D49" s="994"/>
      <c r="E49" s="994"/>
      <c r="F49" s="994"/>
      <c r="G49" s="994"/>
      <c r="H49" s="994"/>
      <c r="I49" s="994"/>
      <c r="J49" s="994"/>
      <c r="K49" s="994"/>
      <c r="L49" s="1019" t="s">
        <v>158</v>
      </c>
      <c r="M49" s="1027" t="s">
        <v>1154</v>
      </c>
      <c r="N49" s="1028" t="s">
        <v>355</v>
      </c>
      <c r="O49" s="1021">
        <v>23</v>
      </c>
      <c r="P49" s="1021">
        <v>23</v>
      </c>
      <c r="Q49" s="1021">
        <v>23</v>
      </c>
      <c r="R49" s="1012">
        <v>0</v>
      </c>
      <c r="S49" s="1021">
        <v>0</v>
      </c>
      <c r="T49" s="1021">
        <v>24.55</v>
      </c>
      <c r="U49" s="1021">
        <v>9.14</v>
      </c>
      <c r="V49" s="1012">
        <v>0</v>
      </c>
      <c r="W49" s="826"/>
      <c r="X49" s="826"/>
      <c r="Y49" s="826"/>
    </row>
    <row r="50" spans="1:25" ht="33.75">
      <c r="A50" s="1008" t="s">
        <v>17</v>
      </c>
      <c r="B50" s="994"/>
      <c r="C50" s="994"/>
      <c r="D50" s="994"/>
      <c r="E50" s="994"/>
      <c r="F50" s="994"/>
      <c r="G50" s="994"/>
      <c r="H50" s="994"/>
      <c r="I50" s="994"/>
      <c r="J50" s="994"/>
      <c r="K50" s="994"/>
      <c r="L50" s="1019" t="s">
        <v>159</v>
      </c>
      <c r="M50" s="1027" t="s">
        <v>1216</v>
      </c>
      <c r="N50" s="1028" t="s">
        <v>355</v>
      </c>
      <c r="O50" s="1021">
        <v>0</v>
      </c>
      <c r="P50" s="1021">
        <v>0</v>
      </c>
      <c r="Q50" s="1021">
        <v>0</v>
      </c>
      <c r="R50" s="1012">
        <v>0</v>
      </c>
      <c r="S50" s="1021">
        <v>0</v>
      </c>
      <c r="T50" s="1021">
        <v>0</v>
      </c>
      <c r="U50" s="1021">
        <v>0</v>
      </c>
      <c r="V50" s="1012">
        <v>0</v>
      </c>
      <c r="W50" s="826"/>
      <c r="X50" s="826"/>
      <c r="Y50" s="826"/>
    </row>
    <row r="51" spans="1:25" ht="22.5">
      <c r="A51" s="1008" t="s">
        <v>17</v>
      </c>
      <c r="B51" s="994"/>
      <c r="C51" s="994"/>
      <c r="D51" s="994"/>
      <c r="E51" s="994"/>
      <c r="F51" s="994"/>
      <c r="G51" s="994"/>
      <c r="H51" s="994"/>
      <c r="I51" s="994"/>
      <c r="J51" s="994"/>
      <c r="K51" s="994"/>
      <c r="L51" s="1019" t="s">
        <v>845</v>
      </c>
      <c r="M51" s="1020" t="s">
        <v>1217</v>
      </c>
      <c r="N51" s="1028" t="s">
        <v>355</v>
      </c>
      <c r="O51" s="1021">
        <v>0</v>
      </c>
      <c r="P51" s="1021">
        <v>0</v>
      </c>
      <c r="Q51" s="1021">
        <v>0</v>
      </c>
      <c r="R51" s="1012">
        <v>0</v>
      </c>
      <c r="S51" s="1021">
        <v>0</v>
      </c>
      <c r="T51" s="1021">
        <v>0</v>
      </c>
      <c r="U51" s="1021">
        <v>0</v>
      </c>
      <c r="V51" s="1012">
        <v>0</v>
      </c>
      <c r="W51" s="826"/>
      <c r="X51" s="826"/>
      <c r="Y51" s="826"/>
    </row>
    <row r="52" spans="1:25" ht="22.5">
      <c r="A52" s="1008" t="s">
        <v>17</v>
      </c>
      <c r="B52" s="994"/>
      <c r="C52" s="994"/>
      <c r="D52" s="994"/>
      <c r="E52" s="994"/>
      <c r="F52" s="994"/>
      <c r="G52" s="994"/>
      <c r="H52" s="994"/>
      <c r="I52" s="994"/>
      <c r="J52" s="994"/>
      <c r="K52" s="994"/>
      <c r="L52" s="1019" t="s">
        <v>846</v>
      </c>
      <c r="M52" s="1020" t="s">
        <v>1218</v>
      </c>
      <c r="N52" s="1028" t="s">
        <v>355</v>
      </c>
      <c r="O52" s="1021">
        <v>0</v>
      </c>
      <c r="P52" s="1021">
        <v>0</v>
      </c>
      <c r="Q52" s="1021">
        <v>0</v>
      </c>
      <c r="R52" s="1012">
        <v>0</v>
      </c>
      <c r="S52" s="1021">
        <v>0</v>
      </c>
      <c r="T52" s="1021">
        <v>0</v>
      </c>
      <c r="U52" s="1021">
        <v>0</v>
      </c>
      <c r="V52" s="1012">
        <v>0</v>
      </c>
      <c r="W52" s="826"/>
      <c r="X52" s="826"/>
      <c r="Y52" s="826"/>
    </row>
    <row r="53" spans="1:25" ht="33.75">
      <c r="A53" s="1008" t="s">
        <v>17</v>
      </c>
      <c r="B53" s="994" t="s">
        <v>1185</v>
      </c>
      <c r="C53" s="994"/>
      <c r="D53" s="994"/>
      <c r="E53" s="994"/>
      <c r="F53" s="994"/>
      <c r="G53" s="994"/>
      <c r="H53" s="994"/>
      <c r="I53" s="994"/>
      <c r="J53" s="994"/>
      <c r="K53" s="994"/>
      <c r="L53" s="1019" t="s">
        <v>372</v>
      </c>
      <c r="M53" s="1027" t="s">
        <v>1155</v>
      </c>
      <c r="N53" s="1028" t="s">
        <v>355</v>
      </c>
      <c r="O53" s="1021">
        <v>0</v>
      </c>
      <c r="P53" s="1021">
        <v>0</v>
      </c>
      <c r="Q53" s="1021">
        <v>0</v>
      </c>
      <c r="R53" s="1012">
        <v>0</v>
      </c>
      <c r="S53" s="1021">
        <v>0</v>
      </c>
      <c r="T53" s="1021">
        <v>0</v>
      </c>
      <c r="U53" s="1021">
        <v>0</v>
      </c>
      <c r="V53" s="1012">
        <v>0</v>
      </c>
      <c r="W53" s="826"/>
      <c r="X53" s="826"/>
      <c r="Y53" s="826"/>
    </row>
    <row r="54" spans="1:25">
      <c r="A54" s="1008" t="s">
        <v>17</v>
      </c>
      <c r="B54" s="994" t="s">
        <v>1186</v>
      </c>
      <c r="C54" s="994"/>
      <c r="D54" s="994"/>
      <c r="E54" s="994"/>
      <c r="F54" s="994"/>
      <c r="G54" s="994"/>
      <c r="H54" s="994"/>
      <c r="I54" s="994"/>
      <c r="J54" s="994"/>
      <c r="K54" s="994"/>
      <c r="L54" s="1019" t="s">
        <v>373</v>
      </c>
      <c r="M54" s="1027" t="s">
        <v>1094</v>
      </c>
      <c r="N54" s="1028" t="s">
        <v>355</v>
      </c>
      <c r="O54" s="1021">
        <v>0</v>
      </c>
      <c r="P54" s="1021">
        <v>0</v>
      </c>
      <c r="Q54" s="1021">
        <v>0</v>
      </c>
      <c r="R54" s="1012">
        <v>0</v>
      </c>
      <c r="S54" s="1021">
        <v>0</v>
      </c>
      <c r="T54" s="1021">
        <v>0</v>
      </c>
      <c r="U54" s="1021">
        <v>0</v>
      </c>
      <c r="V54" s="1012">
        <v>0</v>
      </c>
      <c r="W54" s="826"/>
      <c r="X54" s="826"/>
      <c r="Y54" s="826"/>
    </row>
    <row r="55" spans="1:25">
      <c r="A55" s="1008" t="s">
        <v>17</v>
      </c>
      <c r="B55" s="994" t="s">
        <v>1187</v>
      </c>
      <c r="C55" s="994"/>
      <c r="D55" s="994"/>
      <c r="E55" s="994"/>
      <c r="F55" s="994"/>
      <c r="G55" s="994"/>
      <c r="H55" s="994"/>
      <c r="I55" s="994"/>
      <c r="J55" s="994"/>
      <c r="K55" s="994"/>
      <c r="L55" s="1019" t="s">
        <v>374</v>
      </c>
      <c r="M55" s="1027" t="s">
        <v>1095</v>
      </c>
      <c r="N55" s="1028" t="s">
        <v>355</v>
      </c>
      <c r="O55" s="1021">
        <v>0</v>
      </c>
      <c r="P55" s="1021">
        <v>0</v>
      </c>
      <c r="Q55" s="1021">
        <v>0</v>
      </c>
      <c r="R55" s="1012">
        <v>0</v>
      </c>
      <c r="S55" s="1021">
        <v>0</v>
      </c>
      <c r="T55" s="1021">
        <v>0</v>
      </c>
      <c r="U55" s="1021">
        <v>0</v>
      </c>
      <c r="V55" s="1012">
        <v>0</v>
      </c>
      <c r="W55" s="826"/>
      <c r="X55" s="826"/>
      <c r="Y55" s="826"/>
    </row>
    <row r="56" spans="1:25">
      <c r="A56" s="1008" t="s">
        <v>17</v>
      </c>
      <c r="B56" s="994" t="s">
        <v>1188</v>
      </c>
      <c r="C56" s="994"/>
      <c r="D56" s="994"/>
      <c r="E56" s="994"/>
      <c r="F56" s="994"/>
      <c r="G56" s="994"/>
      <c r="H56" s="994"/>
      <c r="I56" s="994"/>
      <c r="J56" s="994"/>
      <c r="K56" s="994"/>
      <c r="L56" s="1019" t="s">
        <v>1091</v>
      </c>
      <c r="M56" s="1027" t="s">
        <v>1096</v>
      </c>
      <c r="N56" s="1028" t="s">
        <v>355</v>
      </c>
      <c r="O56" s="1021">
        <v>0</v>
      </c>
      <c r="P56" s="1021">
        <v>0</v>
      </c>
      <c r="Q56" s="1021">
        <v>0</v>
      </c>
      <c r="R56" s="1012">
        <v>0</v>
      </c>
      <c r="S56" s="1021">
        <v>0</v>
      </c>
      <c r="T56" s="1021">
        <v>0</v>
      </c>
      <c r="U56" s="1021">
        <v>0</v>
      </c>
      <c r="V56" s="1012">
        <v>0</v>
      </c>
      <c r="W56" s="826"/>
      <c r="X56" s="826"/>
      <c r="Y56" s="826"/>
    </row>
    <row r="57" spans="1:25">
      <c r="A57" s="1008" t="s">
        <v>17</v>
      </c>
      <c r="B57" s="994" t="s">
        <v>1189</v>
      </c>
      <c r="C57" s="994"/>
      <c r="D57" s="994"/>
      <c r="E57" s="994"/>
      <c r="F57" s="994"/>
      <c r="G57" s="994"/>
      <c r="H57" s="994"/>
      <c r="I57" s="994"/>
      <c r="J57" s="994"/>
      <c r="K57" s="994"/>
      <c r="L57" s="1019" t="s">
        <v>1092</v>
      </c>
      <c r="M57" s="1027" t="s">
        <v>1156</v>
      </c>
      <c r="N57" s="1028" t="s">
        <v>355</v>
      </c>
      <c r="O57" s="1021">
        <v>0</v>
      </c>
      <c r="P57" s="1021">
        <v>0</v>
      </c>
      <c r="Q57" s="1021">
        <v>0</v>
      </c>
      <c r="R57" s="1012">
        <v>0</v>
      </c>
      <c r="S57" s="1021">
        <v>0</v>
      </c>
      <c r="T57" s="1021">
        <v>0</v>
      </c>
      <c r="U57" s="1021">
        <v>0</v>
      </c>
      <c r="V57" s="1012">
        <v>0</v>
      </c>
      <c r="W57" s="826"/>
      <c r="X57" s="826"/>
      <c r="Y57" s="826"/>
    </row>
    <row r="58" spans="1:25">
      <c r="A58" s="1008" t="s">
        <v>17</v>
      </c>
      <c r="B58" s="994" t="s">
        <v>1190</v>
      </c>
      <c r="C58" s="994"/>
      <c r="D58" s="994"/>
      <c r="E58" s="994"/>
      <c r="F58" s="994"/>
      <c r="G58" s="994"/>
      <c r="H58" s="994"/>
      <c r="I58" s="994"/>
      <c r="J58" s="994"/>
      <c r="K58" s="994"/>
      <c r="L58" s="1019" t="s">
        <v>1157</v>
      </c>
      <c r="M58" s="1020" t="s">
        <v>477</v>
      </c>
      <c r="N58" s="1028" t="s">
        <v>355</v>
      </c>
      <c r="O58" s="1021">
        <v>0</v>
      </c>
      <c r="P58" s="1021">
        <v>0</v>
      </c>
      <c r="Q58" s="1021">
        <v>0</v>
      </c>
      <c r="R58" s="1012">
        <v>0</v>
      </c>
      <c r="S58" s="1021">
        <v>0</v>
      </c>
      <c r="T58" s="1021">
        <v>0</v>
      </c>
      <c r="U58" s="1021">
        <v>0</v>
      </c>
      <c r="V58" s="1012">
        <v>0</v>
      </c>
      <c r="W58" s="826"/>
      <c r="X58" s="826"/>
      <c r="Y58" s="826"/>
    </row>
    <row r="59" spans="1:25" ht="45">
      <c r="A59" s="1008" t="s">
        <v>17</v>
      </c>
      <c r="B59" s="994" t="s">
        <v>1191</v>
      </c>
      <c r="C59" s="994"/>
      <c r="D59" s="994"/>
      <c r="E59" s="994"/>
      <c r="F59" s="994"/>
      <c r="G59" s="994"/>
      <c r="H59" s="994"/>
      <c r="I59" s="994"/>
      <c r="J59" s="994"/>
      <c r="K59" s="994"/>
      <c r="L59" s="1019" t="s">
        <v>1158</v>
      </c>
      <c r="M59" s="1020" t="s">
        <v>1099</v>
      </c>
      <c r="N59" s="1028" t="s">
        <v>355</v>
      </c>
      <c r="O59" s="1021">
        <v>0</v>
      </c>
      <c r="P59" s="1021">
        <v>0</v>
      </c>
      <c r="Q59" s="1021">
        <v>0</v>
      </c>
      <c r="R59" s="1012">
        <v>0</v>
      </c>
      <c r="S59" s="1021">
        <v>0</v>
      </c>
      <c r="T59" s="1021">
        <v>0</v>
      </c>
      <c r="U59" s="1021">
        <v>0</v>
      </c>
      <c r="V59" s="1012">
        <v>0</v>
      </c>
      <c r="W59" s="826"/>
      <c r="X59" s="826"/>
      <c r="Y59" s="826"/>
    </row>
    <row r="60" spans="1:25">
      <c r="A60" s="1008" t="s">
        <v>17</v>
      </c>
      <c r="B60" s="994" t="s">
        <v>1307</v>
      </c>
      <c r="C60" s="994"/>
      <c r="D60" s="994"/>
      <c r="E60" s="994"/>
      <c r="F60" s="994"/>
      <c r="G60" s="994"/>
      <c r="H60" s="994"/>
      <c r="I60" s="994"/>
      <c r="J60" s="994"/>
      <c r="K60" s="994"/>
      <c r="L60" s="1019" t="s">
        <v>1309</v>
      </c>
      <c r="M60" s="1020" t="s">
        <v>1308</v>
      </c>
      <c r="N60" s="1028" t="s">
        <v>355</v>
      </c>
      <c r="O60" s="1021">
        <v>0</v>
      </c>
      <c r="P60" s="1021">
        <v>0</v>
      </c>
      <c r="Q60" s="1021">
        <v>0</v>
      </c>
      <c r="R60" s="1012">
        <v>0</v>
      </c>
      <c r="S60" s="1021">
        <v>0</v>
      </c>
      <c r="T60" s="1021">
        <v>0</v>
      </c>
      <c r="U60" s="1021">
        <v>0</v>
      </c>
      <c r="V60" s="1012">
        <v>0</v>
      </c>
      <c r="W60" s="826"/>
      <c r="X60" s="826"/>
      <c r="Y60" s="826"/>
    </row>
    <row r="61" spans="1:25" s="479" customFormat="1">
      <c r="A61" s="1013" t="s">
        <v>17</v>
      </c>
      <c r="B61" s="1014"/>
      <c r="C61" s="1014"/>
      <c r="D61" s="1014"/>
      <c r="E61" s="1014"/>
      <c r="F61" s="1014"/>
      <c r="G61" s="1014"/>
      <c r="H61" s="1014"/>
      <c r="I61" s="1014"/>
      <c r="J61" s="1014"/>
      <c r="K61" s="1014"/>
      <c r="L61" s="1015" t="s">
        <v>103</v>
      </c>
      <c r="M61" s="1010" t="s">
        <v>1159</v>
      </c>
      <c r="N61" s="1026" t="s">
        <v>355</v>
      </c>
      <c r="O61" s="1025">
        <v>0</v>
      </c>
      <c r="P61" s="1025">
        <v>0</v>
      </c>
      <c r="Q61" s="1025">
        <v>0</v>
      </c>
      <c r="R61" s="1011">
        <v>0</v>
      </c>
      <c r="S61" s="1025">
        <v>0</v>
      </c>
      <c r="T61" s="1025">
        <v>0</v>
      </c>
      <c r="U61" s="1025">
        <v>0</v>
      </c>
      <c r="V61" s="1011">
        <v>0</v>
      </c>
      <c r="W61" s="1018"/>
      <c r="X61" s="1018"/>
      <c r="Y61" s="1018"/>
    </row>
    <row r="62" spans="1:25" s="479" customFormat="1">
      <c r="A62" s="1013" t="s">
        <v>17</v>
      </c>
      <c r="B62" s="1014"/>
      <c r="C62" s="1014"/>
      <c r="D62" s="1014"/>
      <c r="E62" s="1014"/>
      <c r="F62" s="1014"/>
      <c r="G62" s="1014"/>
      <c r="H62" s="1014"/>
      <c r="I62" s="1014"/>
      <c r="J62" s="1014"/>
      <c r="K62" s="1014"/>
      <c r="L62" s="1015" t="s">
        <v>119</v>
      </c>
      <c r="M62" s="1029" t="s">
        <v>1160</v>
      </c>
      <c r="N62" s="1026" t="s">
        <v>355</v>
      </c>
      <c r="O62" s="1025">
        <v>0</v>
      </c>
      <c r="P62" s="1025">
        <v>0</v>
      </c>
      <c r="Q62" s="1025">
        <v>0</v>
      </c>
      <c r="R62" s="1011">
        <v>0</v>
      </c>
      <c r="S62" s="1025">
        <v>0</v>
      </c>
      <c r="T62" s="1025">
        <v>0</v>
      </c>
      <c r="U62" s="1025">
        <v>0</v>
      </c>
      <c r="V62" s="1011">
        <v>0</v>
      </c>
      <c r="W62" s="1018"/>
      <c r="X62" s="1018"/>
      <c r="Y62" s="1018"/>
    </row>
    <row r="63" spans="1:25" s="509" customFormat="1">
      <c r="A63" s="1030" t="s">
        <v>17</v>
      </c>
      <c r="B63" s="1031"/>
      <c r="C63" s="1031"/>
      <c r="D63" s="1031"/>
      <c r="E63" s="1031"/>
      <c r="F63" s="1031"/>
      <c r="G63" s="1031"/>
      <c r="H63" s="1031"/>
      <c r="I63" s="1031"/>
      <c r="J63" s="1031"/>
      <c r="K63" s="1031"/>
      <c r="L63" s="1019" t="s">
        <v>121</v>
      </c>
      <c r="M63" s="1027" t="s">
        <v>1007</v>
      </c>
      <c r="N63" s="1028" t="s">
        <v>355</v>
      </c>
      <c r="O63" s="1022">
        <v>0</v>
      </c>
      <c r="P63" s="1022">
        <v>0</v>
      </c>
      <c r="Q63" s="1022">
        <v>0</v>
      </c>
      <c r="R63" s="1012">
        <v>0</v>
      </c>
      <c r="S63" s="1022">
        <v>0</v>
      </c>
      <c r="T63" s="1022">
        <v>0</v>
      </c>
      <c r="U63" s="1022">
        <v>0</v>
      </c>
      <c r="V63" s="1012">
        <v>0</v>
      </c>
      <c r="W63" s="826"/>
      <c r="X63" s="826"/>
      <c r="Y63" s="826"/>
    </row>
    <row r="64" spans="1:25" s="479" customFormat="1" ht="22.5">
      <c r="A64" s="1013" t="s">
        <v>17</v>
      </c>
      <c r="B64" s="1014"/>
      <c r="C64" s="1014"/>
      <c r="D64" s="1014"/>
      <c r="E64" s="1014"/>
      <c r="F64" s="1014"/>
      <c r="G64" s="1014"/>
      <c r="H64" s="1014"/>
      <c r="I64" s="1014"/>
      <c r="J64" s="1014"/>
      <c r="K64" s="1014"/>
      <c r="L64" s="1015" t="s">
        <v>123</v>
      </c>
      <c r="M64" s="1029" t="s">
        <v>1161</v>
      </c>
      <c r="N64" s="1026" t="s">
        <v>355</v>
      </c>
      <c r="O64" s="1025">
        <v>0</v>
      </c>
      <c r="P64" s="1025">
        <v>0</v>
      </c>
      <c r="Q64" s="1025">
        <v>0</v>
      </c>
      <c r="R64" s="1011">
        <v>0</v>
      </c>
      <c r="S64" s="1025">
        <v>0</v>
      </c>
      <c r="T64" s="1025">
        <v>0</v>
      </c>
      <c r="U64" s="1025">
        <v>0</v>
      </c>
      <c r="V64" s="1011">
        <v>0</v>
      </c>
      <c r="W64" s="1018"/>
      <c r="X64" s="1018"/>
      <c r="Y64" s="1018"/>
    </row>
    <row r="65" spans="1:25" s="479" customFormat="1">
      <c r="A65" s="1013" t="s">
        <v>17</v>
      </c>
      <c r="B65" s="1014"/>
      <c r="C65" s="1014"/>
      <c r="D65" s="1014"/>
      <c r="E65" s="1014"/>
      <c r="F65" s="1014"/>
      <c r="G65" s="1014"/>
      <c r="H65" s="1014"/>
      <c r="I65" s="1014"/>
      <c r="J65" s="1014"/>
      <c r="K65" s="1014"/>
      <c r="L65" s="1015" t="s">
        <v>124</v>
      </c>
      <c r="M65" s="1029" t="s">
        <v>1162</v>
      </c>
      <c r="N65" s="1026" t="s">
        <v>355</v>
      </c>
      <c r="O65" s="1025">
        <v>33.99</v>
      </c>
      <c r="P65" s="1025">
        <v>11.110000000000001</v>
      </c>
      <c r="Q65" s="1025">
        <v>11.110000000000001</v>
      </c>
      <c r="R65" s="1011">
        <v>0</v>
      </c>
      <c r="S65" s="1025">
        <v>8.6</v>
      </c>
      <c r="T65" s="1025">
        <v>8.91</v>
      </c>
      <c r="U65" s="1025">
        <v>0</v>
      </c>
      <c r="V65" s="1011">
        <v>-100</v>
      </c>
      <c r="W65" s="1018"/>
      <c r="X65" s="1018"/>
      <c r="Y65" s="1018"/>
    </row>
    <row r="66" spans="1:25" s="479" customFormat="1">
      <c r="A66" s="1013" t="s">
        <v>17</v>
      </c>
      <c r="B66" s="1014"/>
      <c r="C66" s="1014"/>
      <c r="D66" s="1014"/>
      <c r="E66" s="1014"/>
      <c r="F66" s="1014"/>
      <c r="G66" s="1014"/>
      <c r="H66" s="1014"/>
      <c r="I66" s="1014"/>
      <c r="J66" s="1014"/>
      <c r="K66" s="1014"/>
      <c r="L66" s="1015" t="s">
        <v>125</v>
      </c>
      <c r="M66" s="1032" t="s">
        <v>1193</v>
      </c>
      <c r="N66" s="1033" t="s">
        <v>355</v>
      </c>
      <c r="O66" s="1011">
        <v>0</v>
      </c>
      <c r="P66" s="1011">
        <v>0</v>
      </c>
      <c r="Q66" s="1011">
        <v>0</v>
      </c>
      <c r="R66" s="1011">
        <v>0</v>
      </c>
      <c r="S66" s="1011">
        <v>0</v>
      </c>
      <c r="T66" s="1011">
        <v>0</v>
      </c>
      <c r="U66" s="1011">
        <v>0</v>
      </c>
      <c r="V66" s="1011">
        <v>0</v>
      </c>
      <c r="W66" s="1018"/>
      <c r="X66" s="1018"/>
      <c r="Y66" s="1018"/>
    </row>
    <row r="67" spans="1:25">
      <c r="A67" s="1008" t="s">
        <v>17</v>
      </c>
      <c r="B67" s="994"/>
      <c r="C67" s="994"/>
      <c r="D67" s="994"/>
      <c r="E67" s="994"/>
      <c r="F67" s="994"/>
      <c r="G67" s="994"/>
      <c r="H67" s="994"/>
      <c r="I67" s="994"/>
      <c r="J67" s="994"/>
      <c r="K67" s="994"/>
      <c r="L67" s="1019" t="s">
        <v>146</v>
      </c>
      <c r="M67" s="1027" t="s">
        <v>1163</v>
      </c>
      <c r="N67" s="1028" t="s">
        <v>355</v>
      </c>
      <c r="O67" s="1022">
        <v>0</v>
      </c>
      <c r="P67" s="1022">
        <v>0</v>
      </c>
      <c r="Q67" s="1022">
        <v>0</v>
      </c>
      <c r="R67" s="1012">
        <v>0</v>
      </c>
      <c r="S67" s="1022">
        <v>0</v>
      </c>
      <c r="T67" s="1022">
        <v>0</v>
      </c>
      <c r="U67" s="1022">
        <v>0</v>
      </c>
      <c r="V67" s="1012">
        <v>0</v>
      </c>
      <c r="W67" s="826"/>
      <c r="X67" s="826"/>
      <c r="Y67" s="826"/>
    </row>
    <row r="68" spans="1:25">
      <c r="A68" s="1008" t="s">
        <v>17</v>
      </c>
      <c r="B68" s="994"/>
      <c r="C68" s="994"/>
      <c r="D68" s="994"/>
      <c r="E68" s="994"/>
      <c r="F68" s="994"/>
      <c r="G68" s="994"/>
      <c r="H68" s="994"/>
      <c r="I68" s="994"/>
      <c r="J68" s="994"/>
      <c r="K68" s="994"/>
      <c r="L68" s="1019" t="s">
        <v>187</v>
      </c>
      <c r="M68" s="1027" t="s">
        <v>1164</v>
      </c>
      <c r="N68" s="1028" t="s">
        <v>355</v>
      </c>
      <c r="O68" s="1022">
        <v>0</v>
      </c>
      <c r="P68" s="1022">
        <v>0</v>
      </c>
      <c r="Q68" s="1022">
        <v>0</v>
      </c>
      <c r="R68" s="1012">
        <v>0</v>
      </c>
      <c r="S68" s="1022">
        <v>0</v>
      </c>
      <c r="T68" s="1022">
        <v>0</v>
      </c>
      <c r="U68" s="1022">
        <v>0</v>
      </c>
      <c r="V68" s="1012">
        <v>0</v>
      </c>
      <c r="W68" s="826"/>
      <c r="X68" s="826"/>
      <c r="Y68" s="826"/>
    </row>
    <row r="69" spans="1:25" ht="22.5">
      <c r="A69" s="1008" t="s">
        <v>17</v>
      </c>
      <c r="B69" s="994"/>
      <c r="C69" s="994"/>
      <c r="D69" s="994"/>
      <c r="E69" s="994"/>
      <c r="F69" s="994"/>
      <c r="G69" s="994"/>
      <c r="H69" s="994"/>
      <c r="I69" s="994"/>
      <c r="J69" s="994"/>
      <c r="K69" s="994"/>
      <c r="L69" s="1019" t="s">
        <v>393</v>
      </c>
      <c r="M69" s="1027" t="s">
        <v>1165</v>
      </c>
      <c r="N69" s="1028" t="s">
        <v>355</v>
      </c>
      <c r="O69" s="1022"/>
      <c r="P69" s="1022"/>
      <c r="Q69" s="1022"/>
      <c r="R69" s="1012"/>
      <c r="S69" s="1022"/>
      <c r="T69" s="1022"/>
      <c r="U69" s="1022"/>
      <c r="V69" s="1012">
        <v>0</v>
      </c>
      <c r="W69" s="826"/>
      <c r="X69" s="826"/>
      <c r="Y69" s="826"/>
    </row>
    <row r="70" spans="1:25" s="479" customFormat="1" ht="22.5">
      <c r="A70" s="1013" t="s">
        <v>17</v>
      </c>
      <c r="B70" s="1014"/>
      <c r="C70" s="1014"/>
      <c r="D70" s="1014"/>
      <c r="E70" s="1014"/>
      <c r="F70" s="1014"/>
      <c r="G70" s="1014"/>
      <c r="H70" s="1014"/>
      <c r="I70" s="1014"/>
      <c r="J70" s="1014"/>
      <c r="K70" s="1014"/>
      <c r="L70" s="1015" t="s">
        <v>126</v>
      </c>
      <c r="M70" s="1010" t="s">
        <v>479</v>
      </c>
      <c r="N70" s="1026" t="s">
        <v>355</v>
      </c>
      <c r="O70" s="1024"/>
      <c r="P70" s="1024"/>
      <c r="Q70" s="1024"/>
      <c r="R70" s="1011">
        <v>0</v>
      </c>
      <c r="S70" s="1024"/>
      <c r="T70" s="1024"/>
      <c r="U70" s="1024"/>
      <c r="V70" s="1011">
        <v>0</v>
      </c>
      <c r="W70" s="1018"/>
      <c r="X70" s="1018"/>
      <c r="Y70" s="1018"/>
    </row>
    <row r="71" spans="1:25">
      <c r="A71" s="1008" t="s">
        <v>17</v>
      </c>
      <c r="B71" s="994"/>
      <c r="C71" s="994"/>
      <c r="D71" s="994"/>
      <c r="E71" s="994"/>
      <c r="F71" s="994"/>
      <c r="G71" s="994"/>
      <c r="H71" s="994"/>
      <c r="I71" s="994"/>
      <c r="J71" s="994"/>
      <c r="K71" s="994"/>
      <c r="L71" s="1019" t="s">
        <v>127</v>
      </c>
      <c r="M71" s="1034" t="s">
        <v>478</v>
      </c>
      <c r="N71" s="1028" t="s">
        <v>355</v>
      </c>
      <c r="O71" s="1022"/>
      <c r="P71" s="1022"/>
      <c r="Q71" s="1022"/>
      <c r="R71" s="1012"/>
      <c r="S71" s="1012"/>
      <c r="T71" s="1012"/>
      <c r="U71" s="1012"/>
      <c r="V71" s="1012">
        <v>0</v>
      </c>
      <c r="W71" s="826"/>
      <c r="X71" s="826"/>
      <c r="Y71" s="826"/>
    </row>
    <row r="72" spans="1:25" ht="90">
      <c r="A72" s="1008" t="s">
        <v>17</v>
      </c>
      <c r="B72" s="994"/>
      <c r="C72" s="751" t="b">
        <v>1</v>
      </c>
      <c r="D72" s="994"/>
      <c r="E72" s="994"/>
      <c r="F72" s="994"/>
      <c r="G72" s="994"/>
      <c r="H72" s="994"/>
      <c r="I72" s="994"/>
      <c r="J72" s="994"/>
      <c r="K72" s="994"/>
      <c r="L72" s="1019" t="s">
        <v>128</v>
      </c>
      <c r="M72" s="1035" t="s">
        <v>965</v>
      </c>
      <c r="N72" s="1000" t="s">
        <v>355</v>
      </c>
      <c r="O72" s="1022"/>
      <c r="P72" s="1022"/>
      <c r="Q72" s="1022"/>
      <c r="R72" s="1012">
        <v>0</v>
      </c>
      <c r="S72" s="1022"/>
      <c r="T72" s="1022"/>
      <c r="U72" s="854">
        <v>0</v>
      </c>
      <c r="V72" s="1012">
        <v>0</v>
      </c>
      <c r="W72" s="826"/>
      <c r="X72" s="826"/>
      <c r="Y72" s="826"/>
    </row>
    <row r="73" spans="1:25" ht="56.25">
      <c r="A73" s="1008" t="s">
        <v>17</v>
      </c>
      <c r="B73" s="994"/>
      <c r="C73" s="751" t="b">
        <v>1</v>
      </c>
      <c r="D73" s="994"/>
      <c r="E73" s="994"/>
      <c r="F73" s="994"/>
      <c r="G73" s="994"/>
      <c r="H73" s="994"/>
      <c r="I73" s="994"/>
      <c r="J73" s="994"/>
      <c r="K73" s="994"/>
      <c r="L73" s="1019" t="s">
        <v>129</v>
      </c>
      <c r="M73" s="1035" t="s">
        <v>480</v>
      </c>
      <c r="N73" s="1000" t="s">
        <v>355</v>
      </c>
      <c r="O73" s="1022"/>
      <c r="P73" s="1022"/>
      <c r="Q73" s="1022"/>
      <c r="R73" s="1012">
        <v>0</v>
      </c>
      <c r="S73" s="1022"/>
      <c r="T73" s="1022"/>
      <c r="U73" s="854">
        <v>0</v>
      </c>
      <c r="V73" s="1012">
        <v>0</v>
      </c>
      <c r="W73" s="826"/>
      <c r="X73" s="826"/>
      <c r="Y73" s="826"/>
    </row>
    <row r="74" spans="1:25">
      <c r="A74" s="1008" t="s">
        <v>17</v>
      </c>
      <c r="B74" s="994"/>
      <c r="C74" s="994"/>
      <c r="D74" s="994"/>
      <c r="E74" s="994"/>
      <c r="F74" s="994"/>
      <c r="G74" s="994"/>
      <c r="H74" s="994"/>
      <c r="I74" s="994"/>
      <c r="J74" s="994"/>
      <c r="K74" s="994"/>
      <c r="L74" s="1019" t="s">
        <v>130</v>
      </c>
      <c r="M74" s="1035" t="s">
        <v>1166</v>
      </c>
      <c r="N74" s="1028" t="s">
        <v>355</v>
      </c>
      <c r="O74" s="1022"/>
      <c r="P74" s="1022"/>
      <c r="Q74" s="1022"/>
      <c r="R74" s="1012">
        <v>0</v>
      </c>
      <c r="S74" s="1022"/>
      <c r="T74" s="1022"/>
      <c r="U74" s="1022"/>
      <c r="V74" s="1012">
        <v>0</v>
      </c>
      <c r="W74" s="826"/>
      <c r="X74" s="826"/>
      <c r="Y74" s="826"/>
    </row>
    <row r="75" spans="1:25" s="479" customFormat="1" ht="22.5">
      <c r="A75" s="1013" t="s">
        <v>17</v>
      </c>
      <c r="B75" s="1014"/>
      <c r="C75" s="1014"/>
      <c r="D75" s="1014"/>
      <c r="E75" s="1014"/>
      <c r="F75" s="1014"/>
      <c r="G75" s="1014"/>
      <c r="H75" s="1014"/>
      <c r="I75" s="1014"/>
      <c r="J75" s="1014"/>
      <c r="K75" s="1014"/>
      <c r="L75" s="1015" t="s">
        <v>131</v>
      </c>
      <c r="M75" s="1032" t="s">
        <v>1167</v>
      </c>
      <c r="N75" s="1026" t="s">
        <v>355</v>
      </c>
      <c r="O75" s="1011">
        <v>0</v>
      </c>
      <c r="P75" s="1011">
        <v>0</v>
      </c>
      <c r="Q75" s="1011">
        <v>0</v>
      </c>
      <c r="R75" s="1011">
        <v>0</v>
      </c>
      <c r="S75" s="1011">
        <v>0</v>
      </c>
      <c r="T75" s="1011">
        <v>0</v>
      </c>
      <c r="U75" s="1011">
        <v>0</v>
      </c>
      <c r="V75" s="1011">
        <v>0</v>
      </c>
      <c r="W75" s="1018"/>
      <c r="X75" s="1018"/>
      <c r="Y75" s="1018"/>
    </row>
    <row r="76" spans="1:25" ht="22.5">
      <c r="A76" s="1008" t="s">
        <v>17</v>
      </c>
      <c r="B76" s="994"/>
      <c r="C76" s="994"/>
      <c r="D76" s="994"/>
      <c r="E76" s="994"/>
      <c r="F76" s="994"/>
      <c r="G76" s="994"/>
      <c r="H76" s="994"/>
      <c r="I76" s="994"/>
      <c r="J76" s="994"/>
      <c r="K76" s="994"/>
      <c r="L76" s="1019" t="s">
        <v>1168</v>
      </c>
      <c r="M76" s="1027" t="s">
        <v>481</v>
      </c>
      <c r="N76" s="1028" t="s">
        <v>355</v>
      </c>
      <c r="O76" s="1022"/>
      <c r="P76" s="1022"/>
      <c r="Q76" s="1022"/>
      <c r="R76" s="1012">
        <v>0</v>
      </c>
      <c r="S76" s="1022"/>
      <c r="T76" s="1022"/>
      <c r="U76" s="1022"/>
      <c r="V76" s="1012">
        <v>0</v>
      </c>
      <c r="W76" s="826"/>
      <c r="X76" s="826"/>
      <c r="Y76" s="826"/>
    </row>
    <row r="77" spans="1:25" ht="22.5">
      <c r="A77" s="1008" t="s">
        <v>17</v>
      </c>
      <c r="B77" s="994"/>
      <c r="C77" s="994"/>
      <c r="D77" s="994"/>
      <c r="E77" s="994"/>
      <c r="F77" s="994"/>
      <c r="G77" s="994"/>
      <c r="H77" s="994"/>
      <c r="I77" s="994"/>
      <c r="J77" s="994"/>
      <c r="K77" s="994"/>
      <c r="L77" s="1019" t="s">
        <v>1169</v>
      </c>
      <c r="M77" s="1027" t="s">
        <v>482</v>
      </c>
      <c r="N77" s="1028" t="s">
        <v>355</v>
      </c>
      <c r="O77" s="1022"/>
      <c r="P77" s="1022"/>
      <c r="Q77" s="1022"/>
      <c r="R77" s="1012">
        <v>0</v>
      </c>
      <c r="S77" s="1022"/>
      <c r="T77" s="1022"/>
      <c r="U77" s="1022"/>
      <c r="V77" s="1012">
        <v>0</v>
      </c>
      <c r="W77" s="826"/>
      <c r="X77" s="826"/>
      <c r="Y77" s="826"/>
    </row>
    <row r="78" spans="1:25" ht="22.5">
      <c r="A78" s="1008" t="s">
        <v>17</v>
      </c>
      <c r="B78" s="994"/>
      <c r="C78" s="994"/>
      <c r="D78" s="994"/>
      <c r="E78" s="994"/>
      <c r="F78" s="994"/>
      <c r="G78" s="994"/>
      <c r="H78" s="994"/>
      <c r="I78" s="994"/>
      <c r="J78" s="994"/>
      <c r="K78" s="994"/>
      <c r="L78" s="1019" t="s">
        <v>132</v>
      </c>
      <c r="M78" s="1035" t="s">
        <v>483</v>
      </c>
      <c r="N78" s="1028" t="s">
        <v>355</v>
      </c>
      <c r="O78" s="1022"/>
      <c r="P78" s="1022"/>
      <c r="Q78" s="1022"/>
      <c r="R78" s="1012">
        <v>0</v>
      </c>
      <c r="S78" s="1022"/>
      <c r="T78" s="1022"/>
      <c r="U78" s="1022"/>
      <c r="V78" s="1012">
        <v>0</v>
      </c>
      <c r="W78" s="826"/>
      <c r="X78" s="826"/>
      <c r="Y78" s="826"/>
    </row>
    <row r="79" spans="1:25">
      <c r="A79" s="1008" t="s">
        <v>17</v>
      </c>
      <c r="B79" s="994"/>
      <c r="C79" s="994"/>
      <c r="D79" s="994"/>
      <c r="E79" s="994"/>
      <c r="F79" s="994"/>
      <c r="G79" s="994"/>
      <c r="H79" s="994"/>
      <c r="I79" s="994"/>
      <c r="J79" s="994"/>
      <c r="K79" s="994"/>
      <c r="L79" s="1019" t="s">
        <v>133</v>
      </c>
      <c r="M79" s="1035" t="s">
        <v>484</v>
      </c>
      <c r="N79" s="1028" t="s">
        <v>355</v>
      </c>
      <c r="O79" s="1022"/>
      <c r="P79" s="1022"/>
      <c r="Q79" s="1022"/>
      <c r="R79" s="1012">
        <v>0</v>
      </c>
      <c r="S79" s="1022"/>
      <c r="T79" s="1022"/>
      <c r="U79" s="1022"/>
      <c r="V79" s="1012">
        <v>0</v>
      </c>
      <c r="W79" s="826"/>
      <c r="X79" s="826"/>
      <c r="Y79" s="826"/>
    </row>
    <row r="80" spans="1:25" s="479" customFormat="1">
      <c r="A80" s="1008" t="s">
        <v>17</v>
      </c>
      <c r="B80" s="1014"/>
      <c r="C80" s="1014"/>
      <c r="D80" s="1014"/>
      <c r="E80" s="1014"/>
      <c r="F80" s="1014"/>
      <c r="G80" s="1014"/>
      <c r="H80" s="1014"/>
      <c r="I80" s="1014"/>
      <c r="J80" s="1014"/>
      <c r="K80" s="1014"/>
      <c r="L80" s="1015" t="s">
        <v>134</v>
      </c>
      <c r="M80" s="1036" t="s">
        <v>1211</v>
      </c>
      <c r="N80" s="1026" t="s">
        <v>355</v>
      </c>
      <c r="O80" s="1011">
        <v>598.96</v>
      </c>
      <c r="P80" s="1011">
        <v>663.49405999999999</v>
      </c>
      <c r="Q80" s="1011">
        <v>547.77405999999996</v>
      </c>
      <c r="R80" s="1011">
        <v>-115.72000000000003</v>
      </c>
      <c r="S80" s="1011">
        <v>654.32079999999996</v>
      </c>
      <c r="T80" s="1011">
        <v>867.11760560000005</v>
      </c>
      <c r="U80" s="1011">
        <v>673.42570420000004</v>
      </c>
      <c r="V80" s="1011">
        <v>2.9198069509635149</v>
      </c>
      <c r="W80" s="1018"/>
      <c r="X80" s="1018"/>
      <c r="Y80" s="1018"/>
    </row>
    <row r="81" spans="1:25">
      <c r="A81" s="1008" t="s">
        <v>17</v>
      </c>
      <c r="B81" s="994"/>
      <c r="C81" s="994" t="b">
        <v>0</v>
      </c>
      <c r="D81" s="994"/>
      <c r="E81" s="994"/>
      <c r="F81" s="994"/>
      <c r="G81" s="994"/>
      <c r="H81" s="994"/>
      <c r="I81" s="994"/>
      <c r="J81" s="994"/>
      <c r="K81" s="994"/>
      <c r="L81" s="1019" t="s">
        <v>1212</v>
      </c>
      <c r="M81" s="1037" t="s">
        <v>1214</v>
      </c>
      <c r="N81" s="1028" t="s">
        <v>355</v>
      </c>
      <c r="O81" s="1022"/>
      <c r="P81" s="1022"/>
      <c r="Q81" s="1022"/>
      <c r="R81" s="1012">
        <v>0</v>
      </c>
      <c r="S81" s="1022"/>
      <c r="T81" s="1022"/>
      <c r="U81" s="1022"/>
      <c r="V81" s="1012">
        <v>0</v>
      </c>
      <c r="W81" s="826"/>
      <c r="X81" s="826"/>
      <c r="Y81" s="826"/>
    </row>
    <row r="82" spans="1:25">
      <c r="A82" s="1008" t="s">
        <v>17</v>
      </c>
      <c r="B82" s="994"/>
      <c r="C82" s="994" t="b">
        <v>0</v>
      </c>
      <c r="D82" s="994"/>
      <c r="E82" s="994"/>
      <c r="F82" s="994"/>
      <c r="G82" s="994"/>
      <c r="H82" s="994"/>
      <c r="I82" s="994"/>
      <c r="J82" s="994"/>
      <c r="K82" s="994"/>
      <c r="L82" s="1019" t="s">
        <v>1213</v>
      </c>
      <c r="M82" s="1037" t="s">
        <v>1215</v>
      </c>
      <c r="N82" s="1028" t="s">
        <v>355</v>
      </c>
      <c r="O82" s="1022"/>
      <c r="P82" s="1022"/>
      <c r="Q82" s="1022"/>
      <c r="R82" s="1012">
        <v>0</v>
      </c>
      <c r="S82" s="1022"/>
      <c r="T82" s="1022"/>
      <c r="U82" s="1022"/>
      <c r="V82" s="1012">
        <v>0</v>
      </c>
      <c r="W82" s="826"/>
      <c r="X82" s="826"/>
      <c r="Y82" s="826"/>
    </row>
    <row r="83" spans="1:25" s="479" customFormat="1">
      <c r="A83" s="1008" t="s">
        <v>17</v>
      </c>
      <c r="B83" s="1038" t="s">
        <v>992</v>
      </c>
      <c r="C83" s="1014"/>
      <c r="D83" s="1014"/>
      <c r="E83" s="1014"/>
      <c r="F83" s="1014"/>
      <c r="G83" s="1014"/>
      <c r="H83" s="1014"/>
      <c r="I83" s="1014"/>
      <c r="J83" s="1014"/>
      <c r="K83" s="1014"/>
      <c r="L83" s="1015" t="s">
        <v>137</v>
      </c>
      <c r="M83" s="1032" t="s">
        <v>485</v>
      </c>
      <c r="N83" s="1026" t="s">
        <v>314</v>
      </c>
      <c r="O83" s="1039">
        <v>23.8</v>
      </c>
      <c r="P83" s="1039">
        <v>23.8</v>
      </c>
      <c r="Q83" s="1039">
        <v>23.8</v>
      </c>
      <c r="R83" s="1039">
        <v>0</v>
      </c>
      <c r="S83" s="1039">
        <v>23.8</v>
      </c>
      <c r="T83" s="1039">
        <v>23.8</v>
      </c>
      <c r="U83" s="1039">
        <v>23.8</v>
      </c>
      <c r="V83" s="1011"/>
      <c r="W83" s="1018"/>
      <c r="X83" s="1018"/>
      <c r="Y83" s="1018"/>
    </row>
    <row r="84" spans="1:25">
      <c r="A84" s="1008" t="s">
        <v>17</v>
      </c>
      <c r="B84" s="1038" t="s">
        <v>988</v>
      </c>
      <c r="C84" s="994"/>
      <c r="D84" s="994"/>
      <c r="E84" s="994"/>
      <c r="F84" s="994"/>
      <c r="G84" s="994"/>
      <c r="H84" s="994"/>
      <c r="I84" s="994"/>
      <c r="J84" s="994"/>
      <c r="K84" s="994"/>
      <c r="L84" s="1019" t="s">
        <v>1008</v>
      </c>
      <c r="M84" s="1027" t="s">
        <v>926</v>
      </c>
      <c r="N84" s="1028" t="s">
        <v>314</v>
      </c>
      <c r="O84" s="1040">
        <v>11.9</v>
      </c>
      <c r="P84" s="1040">
        <v>11.9</v>
      </c>
      <c r="Q84" s="1040">
        <v>11.9</v>
      </c>
      <c r="R84" s="1041">
        <v>0</v>
      </c>
      <c r="S84" s="1040">
        <v>11.9</v>
      </c>
      <c r="T84" s="1040">
        <v>11.9</v>
      </c>
      <c r="U84" s="1040">
        <v>11.9</v>
      </c>
      <c r="V84" s="1012"/>
      <c r="W84" s="826"/>
      <c r="X84" s="826"/>
      <c r="Y84" s="826"/>
    </row>
    <row r="85" spans="1:25">
      <c r="A85" s="1008" t="s">
        <v>17</v>
      </c>
      <c r="B85" s="1038" t="s">
        <v>983</v>
      </c>
      <c r="C85" s="994"/>
      <c r="D85" s="994"/>
      <c r="E85" s="994"/>
      <c r="F85" s="994"/>
      <c r="G85" s="994"/>
      <c r="H85" s="994"/>
      <c r="I85" s="994"/>
      <c r="J85" s="994"/>
      <c r="K85" s="994"/>
      <c r="L85" s="1019" t="s">
        <v>1009</v>
      </c>
      <c r="M85" s="1027" t="s">
        <v>925</v>
      </c>
      <c r="N85" s="1028" t="s">
        <v>486</v>
      </c>
      <c r="O85" s="1022">
        <v>24.78</v>
      </c>
      <c r="P85" s="1022">
        <v>24.78</v>
      </c>
      <c r="Q85" s="1022">
        <v>24.78</v>
      </c>
      <c r="R85" s="1012">
        <v>0</v>
      </c>
      <c r="S85" s="1022">
        <v>27.49</v>
      </c>
      <c r="T85" s="1022">
        <v>27.49</v>
      </c>
      <c r="U85" s="1022">
        <v>27.49</v>
      </c>
      <c r="V85" s="1012"/>
      <c r="W85" s="826"/>
      <c r="X85" s="826"/>
      <c r="Y85" s="826"/>
    </row>
    <row r="86" spans="1:25">
      <c r="A86" s="1008" t="s">
        <v>17</v>
      </c>
      <c r="B86" s="1038" t="s">
        <v>989</v>
      </c>
      <c r="C86" s="994"/>
      <c r="D86" s="994"/>
      <c r="E86" s="994"/>
      <c r="F86" s="994"/>
      <c r="G86" s="994"/>
      <c r="H86" s="994"/>
      <c r="I86" s="994"/>
      <c r="J86" s="994"/>
      <c r="K86" s="994"/>
      <c r="L86" s="1019" t="s">
        <v>1170</v>
      </c>
      <c r="M86" s="1027" t="s">
        <v>927</v>
      </c>
      <c r="N86" s="1028" t="s">
        <v>314</v>
      </c>
      <c r="O86" s="1041">
        <v>11.9</v>
      </c>
      <c r="P86" s="1041">
        <v>11.9</v>
      </c>
      <c r="Q86" s="1041">
        <v>11.9</v>
      </c>
      <c r="R86" s="1041">
        <v>0</v>
      </c>
      <c r="S86" s="1041">
        <v>11.9</v>
      </c>
      <c r="T86" s="1041">
        <v>11.9</v>
      </c>
      <c r="U86" s="1041">
        <v>11.9</v>
      </c>
      <c r="V86" s="1012"/>
      <c r="W86" s="826"/>
      <c r="X86" s="826"/>
      <c r="Y86" s="826"/>
    </row>
    <row r="87" spans="1:25">
      <c r="A87" s="1008" t="s">
        <v>17</v>
      </c>
      <c r="B87" s="1038" t="s">
        <v>984</v>
      </c>
      <c r="C87" s="994"/>
      <c r="D87" s="994"/>
      <c r="E87" s="994"/>
      <c r="F87" s="994"/>
      <c r="G87" s="994"/>
      <c r="H87" s="994"/>
      <c r="I87" s="994"/>
      <c r="J87" s="994"/>
      <c r="K87" s="994"/>
      <c r="L87" s="1019" t="s">
        <v>1171</v>
      </c>
      <c r="M87" s="1027" t="s">
        <v>928</v>
      </c>
      <c r="N87" s="1028" t="s">
        <v>486</v>
      </c>
      <c r="O87" s="1022">
        <v>25.552773109243699</v>
      </c>
      <c r="P87" s="1022">
        <v>30.975803361344536</v>
      </c>
      <c r="Q87" s="1022">
        <v>21.251433613445375</v>
      </c>
      <c r="R87" s="1012">
        <v>-9.7243697478991606</v>
      </c>
      <c r="S87" s="1022">
        <v>27.494941176470586</v>
      </c>
      <c r="T87" s="1022">
        <v>45.377025680672276</v>
      </c>
      <c r="U87" s="1022">
        <v>29.100395310924373</v>
      </c>
      <c r="V87" s="1012"/>
      <c r="W87" s="826"/>
      <c r="X87" s="826"/>
      <c r="Y87" s="826"/>
    </row>
    <row r="88" spans="1:25">
      <c r="A88" s="1008" t="s">
        <v>17</v>
      </c>
      <c r="B88" s="1038"/>
      <c r="C88" s="994"/>
      <c r="D88" s="994"/>
      <c r="E88" s="994"/>
      <c r="F88" s="994"/>
      <c r="G88" s="994"/>
      <c r="H88" s="994"/>
      <c r="I88" s="994"/>
      <c r="J88" s="994"/>
      <c r="K88" s="994"/>
      <c r="L88" s="1019" t="s">
        <v>1172</v>
      </c>
      <c r="M88" s="1027" t="s">
        <v>487</v>
      </c>
      <c r="N88" s="1028" t="s">
        <v>142</v>
      </c>
      <c r="O88" s="1012">
        <v>103.11853554981315</v>
      </c>
      <c r="P88" s="1012">
        <v>125.00324197475598</v>
      </c>
      <c r="Q88" s="1012">
        <v>85.760426204380039</v>
      </c>
      <c r="R88" s="1012"/>
      <c r="S88" s="1012">
        <v>100.01797445060237</v>
      </c>
      <c r="T88" s="1012">
        <v>165.06739061721453</v>
      </c>
      <c r="U88" s="1012">
        <v>105.85811317178747</v>
      </c>
      <c r="V88" s="1012"/>
      <c r="W88" s="826"/>
      <c r="X88" s="826"/>
      <c r="Y88" s="826"/>
    </row>
    <row r="89" spans="1:25">
      <c r="A89" s="1008" t="s">
        <v>17</v>
      </c>
      <c r="B89" s="1038"/>
      <c r="C89" s="994"/>
      <c r="D89" s="994"/>
      <c r="E89" s="994"/>
      <c r="F89" s="994"/>
      <c r="G89" s="994"/>
      <c r="H89" s="994"/>
      <c r="I89" s="994"/>
      <c r="J89" s="994"/>
      <c r="K89" s="994"/>
      <c r="L89" s="1019" t="s">
        <v>1173</v>
      </c>
      <c r="M89" s="1027" t="s">
        <v>488</v>
      </c>
      <c r="N89" s="1028" t="s">
        <v>486</v>
      </c>
      <c r="O89" s="1022">
        <v>25.166386554621848</v>
      </c>
      <c r="P89" s="1022">
        <v>27.877901680672267</v>
      </c>
      <c r="Q89" s="1022">
        <v>23.015716806722686</v>
      </c>
      <c r="R89" s="1012">
        <v>-4.8621848739495803</v>
      </c>
      <c r="S89" s="1022">
        <v>27.492470588235292</v>
      </c>
      <c r="T89" s="1022">
        <v>36.433512840336135</v>
      </c>
      <c r="U89" s="1022">
        <v>28.295197655462186</v>
      </c>
      <c r="V89" s="1012"/>
      <c r="W89" s="826"/>
      <c r="X89" s="826"/>
      <c r="Y89" s="826"/>
    </row>
    <row r="90" spans="1:25" s="479" customFormat="1">
      <c r="A90" s="1013" t="s">
        <v>17</v>
      </c>
      <c r="B90" s="1042"/>
      <c r="C90" s="1014"/>
      <c r="D90" s="1014"/>
      <c r="E90" s="1014"/>
      <c r="F90" s="1014"/>
      <c r="G90" s="1014"/>
      <c r="H90" s="1014"/>
      <c r="I90" s="1014"/>
      <c r="J90" s="1014"/>
      <c r="K90" s="1014"/>
      <c r="L90" s="1015" t="s">
        <v>138</v>
      </c>
      <c r="M90" s="1032" t="s">
        <v>1227</v>
      </c>
      <c r="N90" s="1026" t="s">
        <v>355</v>
      </c>
      <c r="O90" s="1011">
        <v>528.49411764705883</v>
      </c>
      <c r="P90" s="1011">
        <v>585.4359352941176</v>
      </c>
      <c r="Q90" s="1011">
        <v>483.3300529411764</v>
      </c>
      <c r="R90" s="1011">
        <v>0</v>
      </c>
      <c r="S90" s="1011">
        <v>577.34188235294118</v>
      </c>
      <c r="T90" s="1011">
        <v>765.10376964705881</v>
      </c>
      <c r="U90" s="1011">
        <v>594.19915076470591</v>
      </c>
      <c r="V90" s="1011">
        <v>2.9198069509635056</v>
      </c>
      <c r="W90" s="1018"/>
      <c r="X90" s="1018"/>
      <c r="Y90" s="1018"/>
    </row>
    <row r="91" spans="1:25" s="479" customFormat="1">
      <c r="A91" s="1013" t="s">
        <v>17</v>
      </c>
      <c r="B91" s="1038" t="s">
        <v>993</v>
      </c>
      <c r="C91" s="1014"/>
      <c r="D91" s="1014"/>
      <c r="E91" s="1014"/>
      <c r="F91" s="1014"/>
      <c r="G91" s="1014"/>
      <c r="H91" s="1014"/>
      <c r="I91" s="1014"/>
      <c r="J91" s="1014"/>
      <c r="K91" s="1014"/>
      <c r="L91" s="1015" t="s">
        <v>139</v>
      </c>
      <c r="M91" s="1032" t="s">
        <v>489</v>
      </c>
      <c r="N91" s="1026" t="s">
        <v>314</v>
      </c>
      <c r="O91" s="1039">
        <v>21</v>
      </c>
      <c r="P91" s="1039">
        <v>21</v>
      </c>
      <c r="Q91" s="1039">
        <v>21</v>
      </c>
      <c r="R91" s="1039">
        <v>0</v>
      </c>
      <c r="S91" s="1039">
        <v>21</v>
      </c>
      <c r="T91" s="1039">
        <v>21</v>
      </c>
      <c r="U91" s="1039">
        <v>21</v>
      </c>
      <c r="V91" s="1011"/>
      <c r="W91" s="1018"/>
      <c r="X91" s="1018"/>
      <c r="Y91" s="1018"/>
    </row>
    <row r="92" spans="1:25">
      <c r="A92" s="1008" t="s">
        <v>17</v>
      </c>
      <c r="B92" s="1038" t="s">
        <v>990</v>
      </c>
      <c r="C92" s="994"/>
      <c r="D92" s="994"/>
      <c r="E92" s="994"/>
      <c r="F92" s="994"/>
      <c r="G92" s="994"/>
      <c r="H92" s="994"/>
      <c r="I92" s="994"/>
      <c r="J92" s="994"/>
      <c r="K92" s="994"/>
      <c r="L92" s="1019" t="s">
        <v>1174</v>
      </c>
      <c r="M92" s="1027" t="s">
        <v>976</v>
      </c>
      <c r="N92" s="1028" t="s">
        <v>314</v>
      </c>
      <c r="O92" s="1040">
        <v>10.5</v>
      </c>
      <c r="P92" s="1040">
        <v>10.5</v>
      </c>
      <c r="Q92" s="1040">
        <v>10.5</v>
      </c>
      <c r="R92" s="1041">
        <v>0</v>
      </c>
      <c r="S92" s="1040">
        <v>10.5</v>
      </c>
      <c r="T92" s="1040">
        <v>10.5</v>
      </c>
      <c r="U92" s="1040">
        <v>10.5</v>
      </c>
      <c r="V92" s="1012"/>
      <c r="W92" s="826"/>
      <c r="X92" s="826"/>
      <c r="Y92" s="826"/>
    </row>
    <row r="93" spans="1:25">
      <c r="A93" s="1008" t="s">
        <v>17</v>
      </c>
      <c r="B93" s="1038" t="s">
        <v>986</v>
      </c>
      <c r="C93" s="994"/>
      <c r="D93" s="994"/>
      <c r="E93" s="994"/>
      <c r="F93" s="994"/>
      <c r="G93" s="994"/>
      <c r="H93" s="994"/>
      <c r="I93" s="994"/>
      <c r="J93" s="994"/>
      <c r="K93" s="994"/>
      <c r="L93" s="1019" t="s">
        <v>1175</v>
      </c>
      <c r="M93" s="1027" t="s">
        <v>977</v>
      </c>
      <c r="N93" s="1028" t="s">
        <v>486</v>
      </c>
      <c r="O93" s="1022">
        <v>24.78</v>
      </c>
      <c r="P93" s="1022">
        <v>24.78</v>
      </c>
      <c r="Q93" s="1022">
        <v>24.78</v>
      </c>
      <c r="R93" s="1012">
        <v>0</v>
      </c>
      <c r="S93" s="1022">
        <v>27.49</v>
      </c>
      <c r="T93" s="1022">
        <v>27.49</v>
      </c>
      <c r="U93" s="1022">
        <v>27.49</v>
      </c>
      <c r="V93" s="1012"/>
      <c r="W93" s="826"/>
      <c r="X93" s="826"/>
      <c r="Y93" s="826"/>
    </row>
    <row r="94" spans="1:25">
      <c r="A94" s="1008" t="s">
        <v>17</v>
      </c>
      <c r="B94" s="1038" t="s">
        <v>991</v>
      </c>
      <c r="C94" s="994"/>
      <c r="D94" s="994"/>
      <c r="E94" s="994"/>
      <c r="F94" s="994"/>
      <c r="G94" s="994"/>
      <c r="H94" s="994"/>
      <c r="I94" s="994"/>
      <c r="J94" s="994"/>
      <c r="K94" s="994"/>
      <c r="L94" s="1019" t="s">
        <v>1176</v>
      </c>
      <c r="M94" s="1027" t="s">
        <v>978</v>
      </c>
      <c r="N94" s="1028" t="s">
        <v>314</v>
      </c>
      <c r="O94" s="1041">
        <v>10.5</v>
      </c>
      <c r="P94" s="1041">
        <v>10.5</v>
      </c>
      <c r="Q94" s="1041">
        <v>10.5</v>
      </c>
      <c r="R94" s="1041">
        <v>0</v>
      </c>
      <c r="S94" s="1041">
        <v>10.5</v>
      </c>
      <c r="T94" s="1041">
        <v>10.5</v>
      </c>
      <c r="U94" s="1041">
        <v>10.5</v>
      </c>
      <c r="V94" s="1012"/>
      <c r="W94" s="826"/>
      <c r="X94" s="826"/>
      <c r="Y94" s="826"/>
    </row>
    <row r="95" spans="1:25">
      <c r="A95" s="1008" t="s">
        <v>17</v>
      </c>
      <c r="B95" s="1038" t="s">
        <v>985</v>
      </c>
      <c r="C95" s="994"/>
      <c r="D95" s="994"/>
      <c r="E95" s="994"/>
      <c r="F95" s="994"/>
      <c r="G95" s="994"/>
      <c r="H95" s="994"/>
      <c r="I95" s="994"/>
      <c r="J95" s="994"/>
      <c r="K95" s="994"/>
      <c r="L95" s="1019" t="s">
        <v>1177</v>
      </c>
      <c r="M95" s="1027" t="s">
        <v>979</v>
      </c>
      <c r="N95" s="1028" t="s">
        <v>486</v>
      </c>
      <c r="O95" s="1022">
        <v>25.552773109243699</v>
      </c>
      <c r="P95" s="1022">
        <v>30.975803361344536</v>
      </c>
      <c r="Q95" s="1022">
        <v>21.251433613445375</v>
      </c>
      <c r="R95" s="1012">
        <v>-9.7243697478991606</v>
      </c>
      <c r="S95" s="1022">
        <v>27.494941176470586</v>
      </c>
      <c r="T95" s="1022">
        <v>45.377025680672276</v>
      </c>
      <c r="U95" s="1022">
        <v>29.100395310924373</v>
      </c>
      <c r="V95" s="1012"/>
      <c r="W95" s="826"/>
      <c r="X95" s="826"/>
      <c r="Y95" s="826"/>
    </row>
    <row r="96" spans="1:25">
      <c r="A96" s="1043"/>
      <c r="B96" s="994"/>
      <c r="C96" s="994"/>
      <c r="D96" s="994"/>
      <c r="E96" s="994"/>
      <c r="F96" s="994"/>
      <c r="G96" s="994"/>
      <c r="H96" s="994"/>
      <c r="I96" s="994"/>
      <c r="J96" s="994"/>
      <c r="K96" s="994"/>
      <c r="L96" s="1044"/>
      <c r="M96" s="1045"/>
      <c r="N96" s="1044"/>
      <c r="O96" s="995"/>
      <c r="P96" s="995"/>
      <c r="Q96" s="995"/>
      <c r="R96" s="995"/>
      <c r="S96" s="995"/>
      <c r="T96" s="995"/>
      <c r="U96" s="995"/>
      <c r="V96" s="995"/>
      <c r="W96" s="995"/>
      <c r="X96" s="995"/>
      <c r="Y96" s="995"/>
    </row>
    <row r="97" spans="1:25">
      <c r="A97" s="994"/>
      <c r="B97" s="994"/>
      <c r="C97" s="994"/>
      <c r="D97" s="994"/>
      <c r="E97" s="994"/>
      <c r="F97" s="994"/>
      <c r="G97" s="994"/>
      <c r="H97" s="994"/>
      <c r="I97" s="994"/>
      <c r="J97" s="994"/>
      <c r="K97" s="994"/>
      <c r="L97" s="999" t="s">
        <v>1274</v>
      </c>
      <c r="M97" s="999"/>
      <c r="N97" s="999"/>
      <c r="O97" s="999"/>
      <c r="P97" s="999"/>
      <c r="Q97" s="999"/>
      <c r="R97" s="999"/>
      <c r="S97" s="999"/>
      <c r="T97" s="999"/>
      <c r="U97" s="999"/>
      <c r="V97" s="999"/>
      <c r="W97" s="999"/>
      <c r="X97" s="999"/>
      <c r="Y97" s="999"/>
    </row>
    <row r="98" spans="1:25" ht="36.75" customHeight="1">
      <c r="A98" s="994"/>
      <c r="B98" s="994"/>
      <c r="C98" s="994"/>
      <c r="D98" s="994"/>
      <c r="E98" s="994"/>
      <c r="F98" s="994"/>
      <c r="G98" s="994"/>
      <c r="H98" s="994"/>
      <c r="I98" s="994"/>
      <c r="J98" s="994"/>
      <c r="K98" s="994"/>
      <c r="L98" s="1046" t="s">
        <v>2411</v>
      </c>
      <c r="M98" s="1047"/>
      <c r="N98" s="1047"/>
      <c r="O98" s="1047"/>
      <c r="P98" s="1047"/>
      <c r="Q98" s="1047"/>
      <c r="R98" s="1047"/>
      <c r="S98" s="1047"/>
      <c r="T98" s="1047"/>
      <c r="U98" s="1047"/>
      <c r="V98" s="1047"/>
      <c r="W98" s="1047"/>
      <c r="X98" s="1047"/>
      <c r="Y98" s="1047"/>
    </row>
  </sheetData>
  <sheetProtection formatColumns="0" formatRows="0" autoFilter="0"/>
  <mergeCells count="9">
    <mergeCell ref="L14:L15"/>
    <mergeCell ref="M14:M15"/>
    <mergeCell ref="N14:N15"/>
    <mergeCell ref="W14:W15"/>
    <mergeCell ref="X14:X15"/>
    <mergeCell ref="Y14:Y15"/>
    <mergeCell ref="L97:Y97"/>
    <mergeCell ref="L98:Y98"/>
    <mergeCell ref="V14:V15"/>
  </mergeCells>
  <dataValidations count="2">
    <dataValidation type="textLength" operator="lessThanOrEqual" allowBlank="1" showInputMessage="1" showErrorMessage="1" errorTitle="Ошибка" error="Допускается ввод не более 900 символов!" sqref="W17:Y42 W43:Y95">
      <formula1>900</formula1>
    </dataValidation>
    <dataValidation type="decimal" allowBlank="1" showErrorMessage="1" errorTitle="Ошибка" error="Допускается ввод только действительных чисел!" sqref="S84:U89 S32:U33 O69:Q79 S45:U45 S50:U50 O45:Q45 O32:Q33 S92:U95 O20:Q22 O26:Q26 S26:U26 O84:Q89 S20:U22 O81:Q82 S81:U82 O50:Q50 S69:U79 O92:Q95">
      <formula1>-9.99999999999999E+23</formula1>
      <formula2>9.99999999999999E+23</formula2>
    </dataValidation>
  </dataValidations>
  <pageMargins left="0.7" right="0.7" top="0.75" bottom="0.47222222222222221" header="0.3" footer="0.3"/>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7" zoomScale="70" zoomScaleNormal="100" zoomScaleSheetLayoutView="70" workbookViewId="0">
      <selection activeCell="L63" sqref="L63:P63"/>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1006"/>
      <c r="B1" s="1006"/>
      <c r="C1" s="1006"/>
      <c r="D1" s="1006"/>
      <c r="E1" s="1006"/>
      <c r="F1" s="1006"/>
      <c r="G1" s="1006"/>
      <c r="H1" s="1006"/>
      <c r="I1" s="1006"/>
      <c r="J1" s="1006"/>
      <c r="K1" s="1006"/>
      <c r="L1" s="1048"/>
      <c r="M1" s="1049"/>
      <c r="N1" s="1006">
        <v>2024</v>
      </c>
      <c r="O1" s="1006">
        <v>2024</v>
      </c>
      <c r="P1" s="1006">
        <v>2024</v>
      </c>
      <c r="Q1" s="1006"/>
      <c r="R1" s="1006"/>
      <c r="S1" s="1006"/>
      <c r="T1" s="1006"/>
      <c r="U1" s="1006"/>
      <c r="V1" s="1006"/>
      <c r="W1" s="1006"/>
      <c r="X1" s="1006"/>
      <c r="Y1" s="1006"/>
      <c r="Z1" s="1006"/>
      <c r="AA1" s="1006"/>
      <c r="AB1" s="1006"/>
      <c r="AC1" s="1006"/>
      <c r="AD1" s="1006"/>
      <c r="AE1" s="1006"/>
    </row>
    <row r="2" spans="1:31" hidden="1">
      <c r="A2" s="1006"/>
      <c r="B2" s="1006"/>
      <c r="C2" s="1006"/>
      <c r="D2" s="1006"/>
      <c r="E2" s="1006"/>
      <c r="F2" s="1006"/>
      <c r="G2" s="1006"/>
      <c r="H2" s="1006"/>
      <c r="I2" s="1006"/>
      <c r="J2" s="1006"/>
      <c r="K2" s="1006"/>
      <c r="L2" s="1048"/>
      <c r="M2" s="1049"/>
      <c r="N2" s="1006" t="s">
        <v>272</v>
      </c>
      <c r="O2" s="1006" t="s">
        <v>271</v>
      </c>
      <c r="P2" s="1006" t="s">
        <v>1220</v>
      </c>
      <c r="Q2" s="1006"/>
      <c r="R2" s="1006"/>
      <c r="S2" s="1006"/>
      <c r="T2" s="1006"/>
      <c r="U2" s="1006"/>
      <c r="V2" s="1006"/>
      <c r="W2" s="1006"/>
      <c r="X2" s="1006"/>
      <c r="Y2" s="1006"/>
      <c r="Z2" s="1006"/>
      <c r="AA2" s="1006"/>
      <c r="AB2" s="1006"/>
      <c r="AC2" s="1006"/>
      <c r="AD2" s="1006"/>
      <c r="AE2" s="1006"/>
    </row>
    <row r="3" spans="1:31" hidden="1">
      <c r="A3" s="1006"/>
      <c r="B3" s="1006"/>
      <c r="C3" s="1006"/>
      <c r="D3" s="1006"/>
      <c r="E3" s="1006"/>
      <c r="F3" s="1006"/>
      <c r="G3" s="1006"/>
      <c r="H3" s="1006"/>
      <c r="I3" s="1006"/>
      <c r="J3" s="1006"/>
      <c r="K3" s="1006"/>
      <c r="L3" s="1048"/>
      <c r="M3" s="1049"/>
      <c r="N3" s="1006" t="s">
        <v>2432</v>
      </c>
      <c r="O3" s="1006" t="s">
        <v>2433</v>
      </c>
      <c r="P3" s="1006" t="s">
        <v>2438</v>
      </c>
      <c r="Q3" s="1006"/>
      <c r="R3" s="1006"/>
      <c r="S3" s="1006"/>
      <c r="T3" s="1006"/>
      <c r="U3" s="1006"/>
      <c r="V3" s="1006"/>
      <c r="W3" s="1006"/>
      <c r="X3" s="1006"/>
      <c r="Y3" s="1006"/>
      <c r="Z3" s="1006"/>
      <c r="AA3" s="1006"/>
      <c r="AB3" s="1006"/>
      <c r="AC3" s="1006"/>
      <c r="AD3" s="1006"/>
      <c r="AE3" s="1006"/>
    </row>
    <row r="4" spans="1:31" hidden="1">
      <c r="A4" s="1006"/>
      <c r="B4" s="1006"/>
      <c r="C4" s="1006"/>
      <c r="D4" s="1006"/>
      <c r="E4" s="1006"/>
      <c r="F4" s="1006"/>
      <c r="G4" s="1006"/>
      <c r="H4" s="1006"/>
      <c r="I4" s="1006"/>
      <c r="J4" s="1006"/>
      <c r="K4" s="1006"/>
      <c r="L4" s="1048"/>
      <c r="M4" s="1049"/>
      <c r="N4" s="1006"/>
      <c r="O4" s="1006"/>
      <c r="P4" s="1006"/>
      <c r="Q4" s="1006"/>
      <c r="R4" s="1006"/>
      <c r="S4" s="1006"/>
      <c r="T4" s="1006"/>
      <c r="U4" s="1006"/>
      <c r="V4" s="1006"/>
      <c r="W4" s="1006"/>
      <c r="X4" s="1006"/>
      <c r="Y4" s="1006"/>
      <c r="Z4" s="1006"/>
      <c r="AA4" s="1006"/>
      <c r="AB4" s="1006"/>
      <c r="AC4" s="1006"/>
      <c r="AD4" s="1006"/>
      <c r="AE4" s="1006"/>
    </row>
    <row r="5" spans="1:31" hidden="1">
      <c r="A5" s="1006"/>
      <c r="B5" s="1006"/>
      <c r="C5" s="1006"/>
      <c r="D5" s="1006"/>
      <c r="E5" s="1006"/>
      <c r="F5" s="1006"/>
      <c r="G5" s="1006"/>
      <c r="H5" s="1006"/>
      <c r="I5" s="1006"/>
      <c r="J5" s="1006"/>
      <c r="K5" s="1006"/>
      <c r="L5" s="1048"/>
      <c r="M5" s="1049"/>
      <c r="N5" s="1006"/>
      <c r="O5" s="1006"/>
      <c r="P5" s="1006"/>
      <c r="Q5" s="1006"/>
      <c r="R5" s="1006"/>
      <c r="S5" s="1006"/>
      <c r="T5" s="1006"/>
      <c r="U5" s="1006"/>
      <c r="V5" s="1006"/>
      <c r="W5" s="1006"/>
      <c r="X5" s="1006"/>
      <c r="Y5" s="1006"/>
      <c r="Z5" s="1006"/>
      <c r="AA5" s="1006"/>
      <c r="AB5" s="1006"/>
      <c r="AC5" s="1006"/>
      <c r="AD5" s="1006"/>
      <c r="AE5" s="1006"/>
    </row>
    <row r="6" spans="1:31" hidden="1">
      <c r="A6" s="1006"/>
      <c r="B6" s="1006"/>
      <c r="C6" s="1006"/>
      <c r="D6" s="1006"/>
      <c r="E6" s="1006"/>
      <c r="F6" s="1006"/>
      <c r="G6" s="1006"/>
      <c r="H6" s="1006"/>
      <c r="I6" s="1006"/>
      <c r="J6" s="1006"/>
      <c r="K6" s="1006"/>
      <c r="L6" s="1048"/>
      <c r="M6" s="1049"/>
      <c r="N6" s="1006"/>
      <c r="O6" s="1006"/>
      <c r="P6" s="1006"/>
      <c r="Q6" s="1006"/>
      <c r="R6" s="1006"/>
      <c r="S6" s="1006"/>
      <c r="T6" s="1006"/>
      <c r="U6" s="1006"/>
      <c r="V6" s="1006"/>
      <c r="W6" s="1006"/>
      <c r="X6" s="1006"/>
      <c r="Y6" s="1006"/>
      <c r="Z6" s="1006"/>
      <c r="AA6" s="1006"/>
      <c r="AB6" s="1006"/>
      <c r="AC6" s="1006"/>
      <c r="AD6" s="1006"/>
      <c r="AE6" s="1006"/>
    </row>
    <row r="7" spans="1:31" hidden="1">
      <c r="A7" s="1006"/>
      <c r="B7" s="1006"/>
      <c r="C7" s="1006"/>
      <c r="D7" s="1006"/>
      <c r="E7" s="1006"/>
      <c r="F7" s="1006"/>
      <c r="G7" s="1006"/>
      <c r="H7" s="1006"/>
      <c r="I7" s="1006"/>
      <c r="J7" s="1006"/>
      <c r="K7" s="1006"/>
      <c r="L7" s="1048"/>
      <c r="M7" s="1049"/>
      <c r="N7" s="1006"/>
      <c r="O7" s="1006"/>
      <c r="P7" s="1006"/>
      <c r="Q7" s="1006"/>
      <c r="R7" s="1006"/>
      <c r="S7" s="1006"/>
      <c r="T7" s="1006"/>
      <c r="U7" s="1006"/>
      <c r="V7" s="1006"/>
      <c r="W7" s="1006"/>
      <c r="X7" s="1006"/>
      <c r="Y7" s="1006"/>
      <c r="Z7" s="1006"/>
      <c r="AA7" s="1006"/>
      <c r="AB7" s="1006"/>
      <c r="AC7" s="1006"/>
      <c r="AD7" s="1006"/>
      <c r="AE7" s="1006"/>
    </row>
    <row r="8" spans="1:31" hidden="1">
      <c r="A8" s="1006"/>
      <c r="B8" s="1006"/>
      <c r="C8" s="1006"/>
      <c r="D8" s="1006"/>
      <c r="E8" s="1006"/>
      <c r="F8" s="1006"/>
      <c r="G8" s="1006"/>
      <c r="H8" s="1006"/>
      <c r="I8" s="1006"/>
      <c r="J8" s="1006"/>
      <c r="K8" s="1006"/>
      <c r="L8" s="1048"/>
      <c r="M8" s="1049"/>
      <c r="N8" s="1006"/>
      <c r="O8" s="1006"/>
      <c r="P8" s="1006"/>
      <c r="Q8" s="1006"/>
      <c r="R8" s="1006"/>
      <c r="S8" s="1006"/>
      <c r="T8" s="1006"/>
      <c r="U8" s="1006"/>
      <c r="V8" s="1006"/>
      <c r="W8" s="1006"/>
      <c r="X8" s="1006"/>
      <c r="Y8" s="1006"/>
      <c r="Z8" s="1006"/>
      <c r="AA8" s="1006"/>
      <c r="AB8" s="1006"/>
      <c r="AC8" s="1006"/>
      <c r="AD8" s="1006"/>
      <c r="AE8" s="1006"/>
    </row>
    <row r="9" spans="1:31" hidden="1">
      <c r="A9" s="1006"/>
      <c r="B9" s="1006"/>
      <c r="C9" s="1006"/>
      <c r="D9" s="1006"/>
      <c r="E9" s="1006"/>
      <c r="F9" s="1006"/>
      <c r="G9" s="1006"/>
      <c r="H9" s="1006"/>
      <c r="I9" s="1006"/>
      <c r="J9" s="1006"/>
      <c r="K9" s="1006"/>
      <c r="L9" s="1048"/>
      <c r="M9" s="1049"/>
      <c r="N9" s="1006"/>
      <c r="O9" s="1006"/>
      <c r="P9" s="1006"/>
      <c r="Q9" s="1006"/>
      <c r="R9" s="1006"/>
      <c r="S9" s="1006"/>
      <c r="T9" s="1006"/>
      <c r="U9" s="1006"/>
      <c r="V9" s="1006"/>
      <c r="W9" s="1006"/>
      <c r="X9" s="1006"/>
      <c r="Y9" s="1006"/>
      <c r="Z9" s="1006"/>
      <c r="AA9" s="1006"/>
      <c r="AB9" s="1006"/>
      <c r="AC9" s="1006"/>
      <c r="AD9" s="1006"/>
      <c r="AE9" s="1006"/>
    </row>
    <row r="10" spans="1:31" hidden="1">
      <c r="A10" s="1006"/>
      <c r="B10" s="1006"/>
      <c r="C10" s="1006"/>
      <c r="D10" s="1006"/>
      <c r="E10" s="1006"/>
      <c r="F10" s="1006"/>
      <c r="G10" s="1006"/>
      <c r="H10" s="1006"/>
      <c r="I10" s="1006"/>
      <c r="J10" s="1006"/>
      <c r="K10" s="1006"/>
      <c r="L10" s="1048"/>
      <c r="M10" s="1049"/>
      <c r="N10" s="1006"/>
      <c r="O10" s="1006"/>
      <c r="P10" s="1006"/>
      <c r="Q10" s="1006"/>
      <c r="R10" s="1006"/>
      <c r="S10" s="1006"/>
      <c r="T10" s="1006"/>
      <c r="U10" s="1006"/>
      <c r="V10" s="1006"/>
      <c r="W10" s="1006"/>
      <c r="X10" s="1006"/>
      <c r="Y10" s="1006"/>
      <c r="Z10" s="1006"/>
      <c r="AA10" s="1006"/>
      <c r="AB10" s="1006"/>
      <c r="AC10" s="1006"/>
      <c r="AD10" s="1006"/>
      <c r="AE10" s="1006"/>
    </row>
    <row r="11" spans="1:31" ht="15" hidden="1" customHeight="1">
      <c r="A11" s="1006"/>
      <c r="B11" s="1006"/>
      <c r="C11" s="1006"/>
      <c r="D11" s="1006"/>
      <c r="E11" s="1006"/>
      <c r="F11" s="1006"/>
      <c r="G11" s="1006"/>
      <c r="H11" s="1006"/>
      <c r="I11" s="1006"/>
      <c r="J11" s="1006"/>
      <c r="K11" s="1006"/>
      <c r="L11" s="1050"/>
      <c r="M11" s="1049"/>
      <c r="N11" s="1006"/>
      <c r="O11" s="1006"/>
      <c r="P11" s="1006"/>
      <c r="Q11" s="1006"/>
      <c r="R11" s="1006"/>
      <c r="S11" s="1006"/>
      <c r="T11" s="1006"/>
      <c r="U11" s="1006"/>
      <c r="V11" s="1006"/>
      <c r="W11" s="1006"/>
      <c r="X11" s="1006"/>
      <c r="Y11" s="1006"/>
      <c r="Z11" s="1006"/>
      <c r="AA11" s="1006"/>
      <c r="AB11" s="1006"/>
      <c r="AC11" s="1006"/>
      <c r="AD11" s="1006"/>
      <c r="AE11" s="1006"/>
    </row>
    <row r="12" spans="1:31" s="282" customFormat="1" ht="24" customHeight="1">
      <c r="A12" s="886"/>
      <c r="B12" s="886"/>
      <c r="C12" s="886"/>
      <c r="D12" s="886"/>
      <c r="E12" s="886"/>
      <c r="F12" s="886"/>
      <c r="G12" s="886"/>
      <c r="H12" s="886"/>
      <c r="I12" s="886"/>
      <c r="J12" s="886"/>
      <c r="K12" s="886"/>
      <c r="L12" s="373" t="s">
        <v>1195</v>
      </c>
      <c r="M12" s="333"/>
      <c r="N12" s="333"/>
      <c r="O12" s="333"/>
      <c r="P12" s="333"/>
      <c r="Q12" s="886"/>
      <c r="R12" s="886"/>
      <c r="S12" s="886"/>
      <c r="T12" s="886"/>
      <c r="U12" s="886"/>
      <c r="V12" s="886"/>
      <c r="W12" s="886"/>
      <c r="X12" s="886"/>
      <c r="Y12" s="886"/>
      <c r="Z12" s="886"/>
      <c r="AA12" s="886"/>
      <c r="AB12" s="886"/>
      <c r="AC12" s="886"/>
      <c r="AD12" s="886"/>
      <c r="AE12" s="886"/>
    </row>
    <row r="13" spans="1:31">
      <c r="A13" s="1006"/>
      <c r="B13" s="1006"/>
      <c r="C13" s="1006"/>
      <c r="D13" s="1006"/>
      <c r="E13" s="1006"/>
      <c r="F13" s="1006"/>
      <c r="G13" s="1006"/>
      <c r="H13" s="1006"/>
      <c r="I13" s="1006"/>
      <c r="J13" s="1006"/>
      <c r="K13" s="1006"/>
      <c r="L13" s="1049"/>
      <c r="M13" s="1049"/>
      <c r="N13" s="1049"/>
      <c r="O13" s="1006"/>
      <c r="P13" s="1006"/>
      <c r="Q13" s="1006"/>
      <c r="R13" s="1006"/>
      <c r="S13" s="1006"/>
      <c r="T13" s="1006"/>
      <c r="U13" s="1006"/>
      <c r="V13" s="1006"/>
      <c r="W13" s="1006"/>
      <c r="X13" s="1006"/>
      <c r="Y13" s="1006"/>
      <c r="Z13" s="1006"/>
      <c r="AA13" s="1006"/>
      <c r="AB13" s="1006"/>
      <c r="AC13" s="1006"/>
      <c r="AD13" s="1006"/>
      <c r="AE13" s="1049"/>
    </row>
    <row r="14" spans="1:31" s="282" customFormat="1">
      <c r="A14" s="886"/>
      <c r="B14" s="886"/>
      <c r="C14" s="886"/>
      <c r="D14" s="886"/>
      <c r="E14" s="886"/>
      <c r="F14" s="886"/>
      <c r="G14" s="886" t="b">
        <v>1</v>
      </c>
      <c r="H14" s="886"/>
      <c r="I14" s="886"/>
      <c r="J14" s="886"/>
      <c r="K14" s="886"/>
      <c r="L14" s="1051" t="s">
        <v>1196</v>
      </c>
      <c r="M14" s="1052"/>
      <c r="N14" s="1052"/>
      <c r="O14" s="1052"/>
      <c r="P14" s="1052"/>
      <c r="Q14" s="886"/>
      <c r="R14" s="886"/>
      <c r="S14" s="886"/>
      <c r="T14" s="886"/>
      <c r="U14" s="886"/>
      <c r="V14" s="886"/>
      <c r="W14" s="886"/>
      <c r="X14" s="886"/>
      <c r="Y14" s="886"/>
      <c r="Z14" s="886"/>
      <c r="AA14" s="886"/>
      <c r="AB14" s="886"/>
      <c r="AC14" s="886"/>
      <c r="AD14" s="886"/>
      <c r="AE14" s="886"/>
    </row>
    <row r="15" spans="1:31">
      <c r="A15" s="1006"/>
      <c r="B15" s="1006"/>
      <c r="C15" s="1006"/>
      <c r="D15" s="1006"/>
      <c r="E15" s="1006"/>
      <c r="F15" s="1006"/>
      <c r="G15" s="886" t="b">
        <v>1</v>
      </c>
      <c r="H15" s="1006"/>
      <c r="I15" s="1006"/>
      <c r="J15" s="1006"/>
      <c r="K15" s="1006"/>
      <c r="L15" s="1053" t="s">
        <v>120</v>
      </c>
      <c r="M15" s="1053" t="s">
        <v>141</v>
      </c>
      <c r="N15" s="1054" t="s">
        <v>2426</v>
      </c>
      <c r="O15" s="1055"/>
      <c r="P15" s="1056"/>
      <c r="Q15" s="1006"/>
      <c r="R15" s="1006"/>
      <c r="S15" s="1006"/>
      <c r="T15" s="1006"/>
      <c r="U15" s="1006"/>
      <c r="V15" s="1006"/>
      <c r="W15" s="1006"/>
      <c r="X15" s="1006"/>
      <c r="Y15" s="1006"/>
      <c r="Z15" s="1006"/>
      <c r="AA15" s="1006"/>
      <c r="AB15" s="1006"/>
      <c r="AC15" s="1006"/>
      <c r="AD15" s="1006"/>
      <c r="AE15" s="1006"/>
    </row>
    <row r="16" spans="1:31" ht="33.75">
      <c r="A16" s="1006"/>
      <c r="B16" s="1006"/>
      <c r="C16" s="1006"/>
      <c r="D16" s="1006"/>
      <c r="E16" s="1006"/>
      <c r="F16" s="1006"/>
      <c r="G16" s="886" t="b">
        <v>1</v>
      </c>
      <c r="H16" s="1006"/>
      <c r="I16" s="1006"/>
      <c r="J16" s="1006"/>
      <c r="K16" s="1006"/>
      <c r="L16" s="1053"/>
      <c r="M16" s="1053"/>
      <c r="N16" s="1057" t="s">
        <v>272</v>
      </c>
      <c r="O16" s="1057" t="s">
        <v>271</v>
      </c>
      <c r="P16" s="1057" t="s">
        <v>1220</v>
      </c>
      <c r="Q16" s="1006"/>
      <c r="R16" s="1006"/>
      <c r="S16" s="1006"/>
      <c r="T16" s="1006"/>
      <c r="U16" s="1006"/>
      <c r="V16" s="1006"/>
      <c r="W16" s="1006"/>
      <c r="X16" s="1006"/>
      <c r="Y16" s="1006"/>
      <c r="Z16" s="1006"/>
      <c r="AA16" s="1006"/>
      <c r="AB16" s="1006"/>
      <c r="AC16" s="1006"/>
      <c r="AD16" s="1006"/>
      <c r="AE16" s="1006"/>
    </row>
    <row r="17" spans="1:31" s="558" customFormat="1">
      <c r="A17" s="818" t="s">
        <v>17</v>
      </c>
      <c r="B17" s="1006"/>
      <c r="C17" s="1006"/>
      <c r="D17" s="1006"/>
      <c r="E17" s="1006"/>
      <c r="F17" s="1006" t="s">
        <v>824</v>
      </c>
      <c r="G17" s="886"/>
      <c r="H17" s="1006"/>
      <c r="I17" s="1006"/>
      <c r="J17" s="1006"/>
      <c r="K17" s="1006"/>
      <c r="L17" s="1058" t="s">
        <v>15</v>
      </c>
      <c r="M17" s="1059"/>
      <c r="N17" s="1060" t="s">
        <v>2421</v>
      </c>
      <c r="O17" s="1061"/>
      <c r="P17" s="1062"/>
      <c r="Q17" s="1006"/>
      <c r="R17" s="1006"/>
      <c r="S17" s="1006"/>
      <c r="T17" s="1006"/>
      <c r="U17" s="1006"/>
      <c r="V17" s="1006"/>
      <c r="W17" s="1006"/>
      <c r="X17" s="1006"/>
      <c r="Y17" s="1006"/>
      <c r="Z17" s="1006"/>
      <c r="AA17" s="1006"/>
      <c r="AB17" s="1006"/>
      <c r="AC17" s="1006"/>
      <c r="AD17" s="1006"/>
      <c r="AE17" s="1006"/>
    </row>
    <row r="18" spans="1:31" s="558" customFormat="1">
      <c r="A18" s="1006">
        <v>1</v>
      </c>
      <c r="B18" s="1006"/>
      <c r="C18" s="1006"/>
      <c r="D18" s="1006"/>
      <c r="E18" s="1006"/>
      <c r="F18" s="1006"/>
      <c r="G18" s="1006"/>
      <c r="H18" s="1006"/>
      <c r="I18" s="1006"/>
      <c r="J18" s="1006"/>
      <c r="K18" s="1006"/>
      <c r="L18" s="1063" t="s">
        <v>491</v>
      </c>
      <c r="M18" s="1064"/>
      <c r="N18" s="1060" t="s">
        <v>1231</v>
      </c>
      <c r="O18" s="1065"/>
      <c r="P18" s="1066"/>
      <c r="Q18" s="1006"/>
      <c r="R18" s="1006"/>
      <c r="S18" s="1006"/>
      <c r="T18" s="1006"/>
      <c r="U18" s="1006"/>
      <c r="V18" s="1006"/>
      <c r="W18" s="1006"/>
      <c r="X18" s="1006"/>
      <c r="Y18" s="1006"/>
      <c r="Z18" s="1006"/>
      <c r="AA18" s="1006"/>
      <c r="AB18" s="1006"/>
      <c r="AC18" s="1006"/>
      <c r="AD18" s="1006"/>
      <c r="AE18" s="1006"/>
    </row>
    <row r="19" spans="1:31" s="558" customFormat="1">
      <c r="A19" s="1006">
        <v>1</v>
      </c>
      <c r="B19" s="1006"/>
      <c r="C19" s="1006"/>
      <c r="D19" s="1006"/>
      <c r="E19" s="1006"/>
      <c r="F19" s="1006"/>
      <c r="G19" s="1006"/>
      <c r="H19" s="1006"/>
      <c r="I19" s="1006"/>
      <c r="J19" s="1006"/>
      <c r="K19" s="1006"/>
      <c r="L19" s="1063" t="s">
        <v>492</v>
      </c>
      <c r="M19" s="1064"/>
      <c r="N19" s="1060" t="s">
        <v>924</v>
      </c>
      <c r="O19" s="1065"/>
      <c r="P19" s="1066"/>
      <c r="Q19" s="1006"/>
      <c r="R19" s="1006"/>
      <c r="S19" s="1006"/>
      <c r="T19" s="1006"/>
      <c r="U19" s="1006"/>
      <c r="V19" s="1006"/>
      <c r="W19" s="1006"/>
      <c r="X19" s="1006"/>
      <c r="Y19" s="1006"/>
      <c r="Z19" s="1006"/>
      <c r="AA19" s="1006"/>
      <c r="AB19" s="1006"/>
      <c r="AC19" s="1006"/>
      <c r="AD19" s="1006"/>
      <c r="AE19" s="1006"/>
    </row>
    <row r="20" spans="1:31" s="558" customFormat="1">
      <c r="A20" s="1006">
        <v>1</v>
      </c>
      <c r="B20" s="1006"/>
      <c r="C20" s="1006"/>
      <c r="D20" s="1006"/>
      <c r="E20" s="1006"/>
      <c r="F20" s="1006"/>
      <c r="G20" s="1006"/>
      <c r="H20" s="1006"/>
      <c r="I20" s="1006"/>
      <c r="J20" s="1006"/>
      <c r="K20" s="1006"/>
      <c r="L20" s="1063" t="s">
        <v>267</v>
      </c>
      <c r="M20" s="1064"/>
      <c r="N20" s="1060">
        <v>0</v>
      </c>
      <c r="O20" s="1065"/>
      <c r="P20" s="1066"/>
      <c r="Q20" s="1006"/>
      <c r="R20" s="1006"/>
      <c r="S20" s="1006"/>
      <c r="T20" s="1006"/>
      <c r="U20" s="1006"/>
      <c r="V20" s="1006"/>
      <c r="W20" s="1006"/>
      <c r="X20" s="1006"/>
      <c r="Y20" s="1006"/>
      <c r="Z20" s="1006"/>
      <c r="AA20" s="1006"/>
      <c r="AB20" s="1006"/>
      <c r="AC20" s="1006"/>
      <c r="AD20" s="1006"/>
      <c r="AE20" s="1006"/>
    </row>
    <row r="21" spans="1:31" s="558" customFormat="1">
      <c r="A21" s="1006">
        <v>1</v>
      </c>
      <c r="B21" s="1006"/>
      <c r="C21" s="1006"/>
      <c r="D21" s="1006"/>
      <c r="E21" s="1006"/>
      <c r="F21" s="1006"/>
      <c r="G21" s="1006" t="b">
        <v>1</v>
      </c>
      <c r="H21" s="1006"/>
      <c r="I21" s="1006"/>
      <c r="J21" s="1006"/>
      <c r="K21" s="1006"/>
      <c r="L21" s="1067" t="s">
        <v>493</v>
      </c>
      <c r="M21" s="1068"/>
      <c r="N21" s="1069"/>
      <c r="O21" s="1069"/>
      <c r="P21" s="1070"/>
      <c r="Q21" s="1006"/>
      <c r="R21" s="1006"/>
      <c r="S21" s="1006"/>
      <c r="T21" s="1006"/>
      <c r="U21" s="1006"/>
      <c r="V21" s="1006"/>
      <c r="W21" s="1006"/>
      <c r="X21" s="1006"/>
      <c r="Y21" s="1006"/>
      <c r="Z21" s="1006"/>
      <c r="AA21" s="1006"/>
      <c r="AB21" s="1006"/>
      <c r="AC21" s="1006"/>
      <c r="AD21" s="1006"/>
      <c r="AE21" s="1006"/>
    </row>
    <row r="22" spans="1:31" s="340" customFormat="1">
      <c r="A22" s="1006">
        <v>1</v>
      </c>
      <c r="B22" s="1006" t="s">
        <v>983</v>
      </c>
      <c r="C22" s="1071"/>
      <c r="D22" s="1071"/>
      <c r="E22" s="1071"/>
      <c r="F22" s="1071"/>
      <c r="G22" s="1006" t="b">
        <v>1</v>
      </c>
      <c r="H22" s="1071"/>
      <c r="I22" s="1071"/>
      <c r="J22" s="1071"/>
      <c r="K22" s="1071"/>
      <c r="L22" s="1072" t="s">
        <v>929</v>
      </c>
      <c r="M22" s="1073" t="s">
        <v>486</v>
      </c>
      <c r="N22" s="1074">
        <v>27.49</v>
      </c>
      <c r="O22" s="1074">
        <v>27.49</v>
      </c>
      <c r="P22" s="1075">
        <v>0</v>
      </c>
      <c r="Q22" s="1071"/>
      <c r="R22" s="1071"/>
      <c r="S22" s="1071"/>
      <c r="T22" s="1071"/>
      <c r="U22" s="1071"/>
      <c r="V22" s="1071"/>
      <c r="W22" s="1071"/>
      <c r="X22" s="1071"/>
      <c r="Y22" s="1071"/>
      <c r="Z22" s="1071"/>
      <c r="AA22" s="1071"/>
      <c r="AB22" s="1071"/>
      <c r="AC22" s="1071"/>
      <c r="AD22" s="1071"/>
      <c r="AE22" s="1071"/>
    </row>
    <row r="23" spans="1:31" s="340" customFormat="1">
      <c r="A23" s="1006">
        <v>1</v>
      </c>
      <c r="B23" s="1006" t="s">
        <v>984</v>
      </c>
      <c r="C23" s="1071"/>
      <c r="D23" s="1071"/>
      <c r="E23" s="1071"/>
      <c r="F23" s="1071"/>
      <c r="G23" s="1006" t="b">
        <v>1</v>
      </c>
      <c r="H23" s="1071"/>
      <c r="I23" s="1071"/>
      <c r="J23" s="1071"/>
      <c r="K23" s="1071"/>
      <c r="L23" s="1072" t="s">
        <v>930</v>
      </c>
      <c r="M23" s="1073" t="s">
        <v>486</v>
      </c>
      <c r="N23" s="1074">
        <v>45.377025680672276</v>
      </c>
      <c r="O23" s="1074">
        <v>29.100395310924373</v>
      </c>
      <c r="P23" s="1075">
        <v>-35.869760359107694</v>
      </c>
      <c r="Q23" s="1071"/>
      <c r="R23" s="1071"/>
      <c r="S23" s="1071"/>
      <c r="T23" s="1071"/>
      <c r="U23" s="1071"/>
      <c r="V23" s="1071"/>
      <c r="W23" s="1071"/>
      <c r="X23" s="1071"/>
      <c r="Y23" s="1071"/>
      <c r="Z23" s="1071"/>
      <c r="AA23" s="1071"/>
      <c r="AB23" s="1071"/>
      <c r="AC23" s="1071"/>
      <c r="AD23" s="1071"/>
      <c r="AE23" s="1071"/>
    </row>
    <row r="24" spans="1:31" s="558" customFormat="1">
      <c r="A24" s="1006">
        <v>1</v>
      </c>
      <c r="B24" s="1006"/>
      <c r="C24" s="1006"/>
      <c r="D24" s="1006"/>
      <c r="E24" s="1006"/>
      <c r="F24" s="1006"/>
      <c r="G24" s="1006" t="b">
        <v>1</v>
      </c>
      <c r="H24" s="1006"/>
      <c r="I24" s="1006"/>
      <c r="J24" s="1006"/>
      <c r="K24" s="1006"/>
      <c r="L24" s="1076" t="s">
        <v>494</v>
      </c>
      <c r="M24" s="1077" t="s">
        <v>142</v>
      </c>
      <c r="N24" s="1078">
        <v>165.06739061721453</v>
      </c>
      <c r="O24" s="1078">
        <v>105.85811317178747</v>
      </c>
      <c r="P24" s="1079"/>
      <c r="Q24" s="1006"/>
      <c r="R24" s="1006"/>
      <c r="S24" s="1006"/>
      <c r="T24" s="1006"/>
      <c r="U24" s="1006"/>
      <c r="V24" s="1006"/>
      <c r="W24" s="1006"/>
      <c r="X24" s="1006"/>
      <c r="Y24" s="1006"/>
      <c r="Z24" s="1006"/>
      <c r="AA24" s="1006"/>
      <c r="AB24" s="1006"/>
      <c r="AC24" s="1006"/>
      <c r="AD24" s="1006"/>
      <c r="AE24" s="1006"/>
    </row>
    <row r="25" spans="1:31" s="558" customFormat="1">
      <c r="A25" s="1006">
        <v>1</v>
      </c>
      <c r="B25" s="1038" t="s">
        <v>992</v>
      </c>
      <c r="C25" s="1006"/>
      <c r="D25" s="1006"/>
      <c r="E25" s="1006"/>
      <c r="F25" s="1006"/>
      <c r="G25" s="1006" t="b">
        <v>1</v>
      </c>
      <c r="H25" s="1006"/>
      <c r="I25" s="1006"/>
      <c r="J25" s="1006"/>
      <c r="K25" s="1006"/>
      <c r="L25" s="1076" t="s">
        <v>495</v>
      </c>
      <c r="M25" s="1077" t="s">
        <v>314</v>
      </c>
      <c r="N25" s="1080">
        <v>23.8</v>
      </c>
      <c r="O25" s="1080">
        <v>23.8</v>
      </c>
      <c r="P25" s="1081">
        <v>0</v>
      </c>
      <c r="Q25" s="1006"/>
      <c r="R25" s="1006"/>
      <c r="S25" s="1006"/>
      <c r="T25" s="1006"/>
      <c r="U25" s="1006"/>
      <c r="V25" s="1006"/>
      <c r="W25" s="1006"/>
      <c r="X25" s="1006"/>
      <c r="Y25" s="1006"/>
      <c r="Z25" s="1006"/>
      <c r="AA25" s="1006"/>
      <c r="AB25" s="1006"/>
      <c r="AC25" s="1006"/>
      <c r="AD25" s="1006"/>
      <c r="AE25" s="1006"/>
    </row>
    <row r="26" spans="1:31" s="340" customFormat="1">
      <c r="A26" s="1006">
        <v>1</v>
      </c>
      <c r="B26" s="1038" t="s">
        <v>986</v>
      </c>
      <c r="C26" s="1071"/>
      <c r="D26" s="1071"/>
      <c r="E26" s="1071"/>
      <c r="F26" s="1071"/>
      <c r="G26" s="1006" t="b">
        <v>1</v>
      </c>
      <c r="H26" s="1071"/>
      <c r="I26" s="1071"/>
      <c r="J26" s="1071"/>
      <c r="K26" s="1071"/>
      <c r="L26" s="1072" t="s">
        <v>496</v>
      </c>
      <c r="M26" s="1073" t="s">
        <v>486</v>
      </c>
      <c r="N26" s="1074">
        <v>27.49</v>
      </c>
      <c r="O26" s="1074">
        <v>27.49</v>
      </c>
      <c r="P26" s="1075">
        <v>0</v>
      </c>
      <c r="Q26" s="1071"/>
      <c r="R26" s="1071"/>
      <c r="S26" s="1071"/>
      <c r="T26" s="1071"/>
      <c r="U26" s="1071"/>
      <c r="V26" s="1071"/>
      <c r="W26" s="1071"/>
      <c r="X26" s="1071"/>
      <c r="Y26" s="1071"/>
      <c r="Z26" s="1071"/>
      <c r="AA26" s="1071"/>
      <c r="AB26" s="1071"/>
      <c r="AC26" s="1071"/>
      <c r="AD26" s="1071"/>
      <c r="AE26" s="1071"/>
    </row>
    <row r="27" spans="1:31" s="340" customFormat="1">
      <c r="A27" s="1006">
        <v>1</v>
      </c>
      <c r="B27" s="1038" t="s">
        <v>985</v>
      </c>
      <c r="C27" s="1071"/>
      <c r="D27" s="1071"/>
      <c r="E27" s="1071"/>
      <c r="F27" s="1071"/>
      <c r="G27" s="1006" t="b">
        <v>1</v>
      </c>
      <c r="H27" s="1071"/>
      <c r="I27" s="1071"/>
      <c r="J27" s="1071"/>
      <c r="K27" s="1071"/>
      <c r="L27" s="1072" t="s">
        <v>497</v>
      </c>
      <c r="M27" s="1073" t="s">
        <v>486</v>
      </c>
      <c r="N27" s="1074">
        <v>45.377025680672276</v>
      </c>
      <c r="O27" s="1074">
        <v>29.100395310924373</v>
      </c>
      <c r="P27" s="1075">
        <v>-35.869760359107694</v>
      </c>
      <c r="Q27" s="1071"/>
      <c r="R27" s="1071"/>
      <c r="S27" s="1071"/>
      <c r="T27" s="1071"/>
      <c r="U27" s="1071"/>
      <c r="V27" s="1071"/>
      <c r="W27" s="1071"/>
      <c r="X27" s="1071"/>
      <c r="Y27" s="1071"/>
      <c r="Z27" s="1071"/>
      <c r="AA27" s="1071"/>
      <c r="AB27" s="1071"/>
      <c r="AC27" s="1071"/>
      <c r="AD27" s="1071"/>
      <c r="AE27" s="1071"/>
    </row>
    <row r="28" spans="1:31" s="558" customFormat="1">
      <c r="A28" s="1006">
        <v>1</v>
      </c>
      <c r="B28" s="1038"/>
      <c r="C28" s="1006"/>
      <c r="D28" s="1006"/>
      <c r="E28" s="1006"/>
      <c r="F28" s="1006"/>
      <c r="G28" s="1006" t="b">
        <v>1</v>
      </c>
      <c r="H28" s="1006"/>
      <c r="I28" s="1006"/>
      <c r="J28" s="1006"/>
      <c r="K28" s="1006"/>
      <c r="L28" s="1076" t="s">
        <v>494</v>
      </c>
      <c r="M28" s="1077" t="s">
        <v>142</v>
      </c>
      <c r="N28" s="1078">
        <v>165.06739061721453</v>
      </c>
      <c r="O28" s="1078">
        <v>105.85811317178747</v>
      </c>
      <c r="P28" s="1079"/>
      <c r="Q28" s="1006"/>
      <c r="R28" s="1006"/>
      <c r="S28" s="1006"/>
      <c r="T28" s="1006"/>
      <c r="U28" s="1006"/>
      <c r="V28" s="1006"/>
      <c r="W28" s="1006"/>
      <c r="X28" s="1006"/>
      <c r="Y28" s="1006"/>
      <c r="Z28" s="1006"/>
      <c r="AA28" s="1006"/>
      <c r="AB28" s="1006"/>
      <c r="AC28" s="1006"/>
      <c r="AD28" s="1006"/>
      <c r="AE28" s="1006"/>
    </row>
    <row r="29" spans="1:31" s="558" customFormat="1">
      <c r="A29" s="1006">
        <v>1</v>
      </c>
      <c r="B29" s="1038" t="s">
        <v>993</v>
      </c>
      <c r="C29" s="1006"/>
      <c r="D29" s="1006"/>
      <c r="E29" s="1006"/>
      <c r="F29" s="1006"/>
      <c r="G29" s="1006" t="b">
        <v>1</v>
      </c>
      <c r="H29" s="1006"/>
      <c r="I29" s="1006"/>
      <c r="J29" s="1006"/>
      <c r="K29" s="1006"/>
      <c r="L29" s="1076" t="s">
        <v>987</v>
      </c>
      <c r="M29" s="1028" t="s">
        <v>314</v>
      </c>
      <c r="N29" s="1080">
        <v>21</v>
      </c>
      <c r="O29" s="1080">
        <v>21</v>
      </c>
      <c r="P29" s="1081">
        <v>0</v>
      </c>
      <c r="Q29" s="1006"/>
      <c r="R29" s="1006"/>
      <c r="S29" s="1006"/>
      <c r="T29" s="1006"/>
      <c r="U29" s="1006"/>
      <c r="V29" s="1006"/>
      <c r="W29" s="1006"/>
      <c r="X29" s="1006"/>
      <c r="Y29" s="1006"/>
      <c r="Z29" s="1006"/>
      <c r="AA29" s="1006"/>
      <c r="AB29" s="1006"/>
      <c r="AC29" s="1006"/>
      <c r="AD29" s="1006"/>
      <c r="AE29" s="1006"/>
    </row>
    <row r="30" spans="1:31" s="558" customFormat="1" ht="0.2" customHeight="1">
      <c r="A30" s="1006">
        <v>1</v>
      </c>
      <c r="B30" s="1006"/>
      <c r="C30" s="1006"/>
      <c r="D30" s="1006"/>
      <c r="E30" s="1006"/>
      <c r="F30" s="1006"/>
      <c r="G30" s="1006" t="b">
        <v>0</v>
      </c>
      <c r="H30" s="1006"/>
      <c r="I30" s="1006"/>
      <c r="J30" s="1006"/>
      <c r="K30" s="1006"/>
      <c r="L30" s="1067" t="s">
        <v>498</v>
      </c>
      <c r="M30" s="1068"/>
      <c r="N30" s="1069"/>
      <c r="O30" s="1069"/>
      <c r="P30" s="1070"/>
      <c r="Q30" s="1006"/>
      <c r="R30" s="1006"/>
      <c r="S30" s="1006"/>
      <c r="T30" s="1006"/>
      <c r="U30" s="1006"/>
      <c r="V30" s="1006"/>
      <c r="W30" s="1006"/>
      <c r="X30" s="1006"/>
      <c r="Y30" s="1006"/>
      <c r="Z30" s="1006"/>
      <c r="AA30" s="1006"/>
      <c r="AB30" s="1006"/>
      <c r="AC30" s="1006"/>
      <c r="AD30" s="1006"/>
      <c r="AE30" s="1006"/>
    </row>
    <row r="31" spans="1:31" s="558" customFormat="1" ht="0.2" customHeight="1">
      <c r="A31" s="1006">
        <v>1</v>
      </c>
      <c r="B31" s="1006"/>
      <c r="C31" s="1006"/>
      <c r="D31" s="1006"/>
      <c r="E31" s="1006"/>
      <c r="F31" s="1006"/>
      <c r="G31" s="1006" t="b">
        <v>0</v>
      </c>
      <c r="H31" s="1006"/>
      <c r="I31" s="1006"/>
      <c r="J31" s="1006"/>
      <c r="K31" s="1006"/>
      <c r="L31" s="351" t="s">
        <v>994</v>
      </c>
      <c r="M31" s="352"/>
      <c r="N31" s="353"/>
      <c r="O31" s="353"/>
      <c r="P31" s="532"/>
      <c r="Q31" s="1006"/>
      <c r="R31" s="1006"/>
      <c r="S31" s="1006"/>
      <c r="T31" s="1006"/>
      <c r="U31" s="1006"/>
      <c r="V31" s="1006"/>
      <c r="W31" s="1006"/>
      <c r="X31" s="1006"/>
      <c r="Y31" s="1006"/>
      <c r="Z31" s="1006"/>
      <c r="AA31" s="1006"/>
      <c r="AB31" s="1006"/>
      <c r="AC31" s="1006"/>
      <c r="AD31" s="1006"/>
      <c r="AE31" s="1006"/>
    </row>
    <row r="32" spans="1:31" s="558" customFormat="1" ht="0.2" customHeight="1">
      <c r="A32" s="1006">
        <v>1</v>
      </c>
      <c r="B32" s="1006"/>
      <c r="C32" s="1006"/>
      <c r="D32" s="1006"/>
      <c r="E32" s="1006"/>
      <c r="F32" s="1006"/>
      <c r="G32" s="1006" t="b">
        <v>0</v>
      </c>
      <c r="H32" s="1006"/>
      <c r="I32" s="1006"/>
      <c r="J32" s="1006"/>
      <c r="K32" s="1006"/>
      <c r="L32" s="1082" t="s">
        <v>499</v>
      </c>
      <c r="M32" s="1077" t="s">
        <v>486</v>
      </c>
      <c r="N32" s="1083">
        <v>0</v>
      </c>
      <c r="O32" s="1083">
        <v>0</v>
      </c>
      <c r="P32" s="1079">
        <v>0</v>
      </c>
      <c r="Q32" s="1006"/>
      <c r="R32" s="1006"/>
      <c r="S32" s="1006"/>
      <c r="T32" s="1006"/>
      <c r="U32" s="1006"/>
      <c r="V32" s="1006"/>
      <c r="W32" s="1006"/>
      <c r="X32" s="1006"/>
      <c r="Y32" s="1006"/>
      <c r="Z32" s="1006"/>
      <c r="AA32" s="1006"/>
      <c r="AB32" s="1006"/>
      <c r="AC32" s="1006"/>
      <c r="AD32" s="1006"/>
      <c r="AE32" s="1006"/>
    </row>
    <row r="33" spans="1:31" s="558" customFormat="1" ht="0.2" customHeight="1">
      <c r="A33" s="1006">
        <v>1</v>
      </c>
      <c r="B33" s="1006"/>
      <c r="C33" s="1006"/>
      <c r="D33" s="1006"/>
      <c r="E33" s="1006"/>
      <c r="F33" s="1006"/>
      <c r="G33" s="1006" t="b">
        <v>0</v>
      </c>
      <c r="H33" s="1006"/>
      <c r="I33" s="1006"/>
      <c r="J33" s="1006"/>
      <c r="K33" s="1006"/>
      <c r="L33" s="1082" t="s">
        <v>500</v>
      </c>
      <c r="M33" s="1077" t="s">
        <v>486</v>
      </c>
      <c r="N33" s="1083"/>
      <c r="O33" s="1083"/>
      <c r="P33" s="1079">
        <v>0</v>
      </c>
      <c r="Q33" s="1006"/>
      <c r="R33" s="1006"/>
      <c r="S33" s="1006"/>
      <c r="T33" s="1006"/>
      <c r="U33" s="1006"/>
      <c r="V33" s="1006"/>
      <c r="W33" s="1006"/>
      <c r="X33" s="1006"/>
      <c r="Y33" s="1006"/>
      <c r="Z33" s="1006"/>
      <c r="AA33" s="1006"/>
      <c r="AB33" s="1006"/>
      <c r="AC33" s="1006"/>
      <c r="AD33" s="1006"/>
      <c r="AE33" s="1006"/>
    </row>
    <row r="34" spans="1:31" s="558" customFormat="1" ht="0.2" customHeight="1">
      <c r="A34" s="1006">
        <v>1</v>
      </c>
      <c r="B34" s="1038" t="s">
        <v>988</v>
      </c>
      <c r="C34" s="1006"/>
      <c r="D34" s="1006"/>
      <c r="E34" s="1006"/>
      <c r="F34" s="1006"/>
      <c r="G34" s="1006" t="b">
        <v>0</v>
      </c>
      <c r="H34" s="1006"/>
      <c r="I34" s="1006"/>
      <c r="J34" s="1006"/>
      <c r="K34" s="1006"/>
      <c r="L34" s="1082" t="s">
        <v>501</v>
      </c>
      <c r="M34" s="1028" t="s">
        <v>314</v>
      </c>
      <c r="N34" s="1080">
        <v>11.9</v>
      </c>
      <c r="O34" s="1080">
        <v>11.9</v>
      </c>
      <c r="P34" s="1081">
        <v>0</v>
      </c>
      <c r="Q34" s="1006"/>
      <c r="R34" s="1006"/>
      <c r="S34" s="1006"/>
      <c r="T34" s="1006"/>
      <c r="U34" s="1006"/>
      <c r="V34" s="1006"/>
      <c r="W34" s="1006"/>
      <c r="X34" s="1006"/>
      <c r="Y34" s="1006"/>
      <c r="Z34" s="1006"/>
      <c r="AA34" s="1006"/>
      <c r="AB34" s="1006"/>
      <c r="AC34" s="1006"/>
      <c r="AD34" s="1006"/>
      <c r="AE34" s="1006"/>
    </row>
    <row r="35" spans="1:31" s="558" customFormat="1" ht="0.2" customHeight="1">
      <c r="A35" s="1006">
        <v>1</v>
      </c>
      <c r="B35" s="1006"/>
      <c r="C35" s="1006"/>
      <c r="D35" s="1006"/>
      <c r="E35" s="1006"/>
      <c r="F35" s="1006"/>
      <c r="G35" s="1006" t="b">
        <v>0</v>
      </c>
      <c r="H35" s="1006"/>
      <c r="I35" s="1006"/>
      <c r="J35" s="1006"/>
      <c r="K35" s="1006"/>
      <c r="L35" s="1082" t="s">
        <v>502</v>
      </c>
      <c r="M35" s="1077" t="s">
        <v>503</v>
      </c>
      <c r="N35" s="1083"/>
      <c r="O35" s="1083"/>
      <c r="P35" s="1079">
        <v>0</v>
      </c>
      <c r="Q35" s="1006"/>
      <c r="R35" s="1006"/>
      <c r="S35" s="1006"/>
      <c r="T35" s="1006"/>
      <c r="U35" s="1006"/>
      <c r="V35" s="1006"/>
      <c r="W35" s="1006"/>
      <c r="X35" s="1006"/>
      <c r="Y35" s="1006"/>
      <c r="Z35" s="1006"/>
      <c r="AA35" s="1006"/>
      <c r="AB35" s="1006"/>
      <c r="AC35" s="1006"/>
      <c r="AD35" s="1006"/>
      <c r="AE35" s="1006"/>
    </row>
    <row r="36" spans="1:31" s="558" customFormat="1" ht="0.2" customHeight="1">
      <c r="A36" s="1006">
        <v>1</v>
      </c>
      <c r="B36" s="1006"/>
      <c r="C36" s="1006"/>
      <c r="D36" s="1006"/>
      <c r="E36" s="1006"/>
      <c r="F36" s="1006"/>
      <c r="G36" s="1006" t="b">
        <v>0</v>
      </c>
      <c r="H36" s="1006"/>
      <c r="I36" s="1006"/>
      <c r="J36" s="1006"/>
      <c r="K36" s="1006"/>
      <c r="L36" s="1082" t="s">
        <v>504</v>
      </c>
      <c r="M36" s="1077" t="s">
        <v>505</v>
      </c>
      <c r="N36" s="1083"/>
      <c r="O36" s="1083"/>
      <c r="P36" s="1079">
        <v>0</v>
      </c>
      <c r="Q36" s="1006"/>
      <c r="R36" s="1006"/>
      <c r="S36" s="1006"/>
      <c r="T36" s="1006"/>
      <c r="U36" s="1006"/>
      <c r="V36" s="1006"/>
      <c r="W36" s="1006"/>
      <c r="X36" s="1006"/>
      <c r="Y36" s="1006"/>
      <c r="Z36" s="1006"/>
      <c r="AA36" s="1006"/>
      <c r="AB36" s="1006"/>
      <c r="AC36" s="1006"/>
      <c r="AD36" s="1006"/>
      <c r="AE36" s="1006"/>
    </row>
    <row r="37" spans="1:31" s="558" customFormat="1" ht="0.2" customHeight="1">
      <c r="A37" s="1006">
        <v>1</v>
      </c>
      <c r="B37" s="1006"/>
      <c r="C37" s="1006"/>
      <c r="D37" s="1006"/>
      <c r="E37" s="1006"/>
      <c r="F37" s="1006"/>
      <c r="G37" s="1006" t="b">
        <v>0</v>
      </c>
      <c r="H37" s="1006"/>
      <c r="I37" s="1006"/>
      <c r="J37" s="1006"/>
      <c r="K37" s="1006"/>
      <c r="L37" s="1072" t="s">
        <v>995</v>
      </c>
      <c r="M37" s="352"/>
      <c r="N37" s="353"/>
      <c r="O37" s="353"/>
      <c r="P37" s="532"/>
      <c r="Q37" s="1006"/>
      <c r="R37" s="1006"/>
      <c r="S37" s="1006"/>
      <c r="T37" s="1006"/>
      <c r="U37" s="1006"/>
      <c r="V37" s="1006"/>
      <c r="W37" s="1006"/>
      <c r="X37" s="1006"/>
      <c r="Y37" s="1006"/>
      <c r="Z37" s="1006"/>
      <c r="AA37" s="1006"/>
      <c r="AB37" s="1006"/>
      <c r="AC37" s="1006"/>
      <c r="AD37" s="1006"/>
      <c r="AE37" s="1006"/>
    </row>
    <row r="38" spans="1:31" s="558" customFormat="1" ht="0.2" customHeight="1">
      <c r="A38" s="1006">
        <v>1</v>
      </c>
      <c r="B38" s="1006"/>
      <c r="C38" s="1006"/>
      <c r="D38" s="1006"/>
      <c r="E38" s="1006"/>
      <c r="F38" s="1006"/>
      <c r="G38" s="1006" t="b">
        <v>0</v>
      </c>
      <c r="H38" s="1006"/>
      <c r="I38" s="1006"/>
      <c r="J38" s="1006"/>
      <c r="K38" s="1006"/>
      <c r="L38" s="1082" t="s">
        <v>499</v>
      </c>
      <c r="M38" s="1077" t="s">
        <v>486</v>
      </c>
      <c r="N38" s="1083">
        <v>0</v>
      </c>
      <c r="O38" s="1083">
        <v>0</v>
      </c>
      <c r="P38" s="1079">
        <v>0</v>
      </c>
      <c r="Q38" s="1006"/>
      <c r="R38" s="1006"/>
      <c r="S38" s="1006"/>
      <c r="T38" s="1006"/>
      <c r="U38" s="1006"/>
      <c r="V38" s="1006"/>
      <c r="W38" s="1006"/>
      <c r="X38" s="1006"/>
      <c r="Y38" s="1006"/>
      <c r="Z38" s="1006"/>
      <c r="AA38" s="1006"/>
      <c r="AB38" s="1006"/>
      <c r="AC38" s="1006"/>
      <c r="AD38" s="1006"/>
      <c r="AE38" s="1006"/>
    </row>
    <row r="39" spans="1:31" s="558" customFormat="1" ht="0.2" customHeight="1">
      <c r="A39" s="1006">
        <v>1</v>
      </c>
      <c r="B39" s="1006"/>
      <c r="C39" s="1006"/>
      <c r="D39" s="1006"/>
      <c r="E39" s="1006"/>
      <c r="F39" s="1006"/>
      <c r="G39" s="1006" t="b">
        <v>0</v>
      </c>
      <c r="H39" s="1006"/>
      <c r="I39" s="1006"/>
      <c r="J39" s="1006"/>
      <c r="K39" s="1006"/>
      <c r="L39" s="1082" t="s">
        <v>500</v>
      </c>
      <c r="M39" s="1077" t="s">
        <v>486</v>
      </c>
      <c r="N39" s="1083"/>
      <c r="O39" s="1083"/>
      <c r="P39" s="1079">
        <v>0</v>
      </c>
      <c r="Q39" s="1006"/>
      <c r="R39" s="1006"/>
      <c r="S39" s="1006"/>
      <c r="T39" s="1006"/>
      <c r="U39" s="1006"/>
      <c r="V39" s="1006"/>
      <c r="W39" s="1006"/>
      <c r="X39" s="1006"/>
      <c r="Y39" s="1006"/>
      <c r="Z39" s="1006"/>
      <c r="AA39" s="1006"/>
      <c r="AB39" s="1006"/>
      <c r="AC39" s="1006"/>
      <c r="AD39" s="1006"/>
      <c r="AE39" s="1006"/>
    </row>
    <row r="40" spans="1:31" s="558" customFormat="1" ht="0.2" customHeight="1">
      <c r="A40" s="1006">
        <v>1</v>
      </c>
      <c r="B40" s="1038" t="s">
        <v>989</v>
      </c>
      <c r="C40" s="1006"/>
      <c r="D40" s="1006"/>
      <c r="E40" s="1006"/>
      <c r="F40" s="1006"/>
      <c r="G40" s="1006" t="b">
        <v>0</v>
      </c>
      <c r="H40" s="1006"/>
      <c r="I40" s="1006"/>
      <c r="J40" s="1006"/>
      <c r="K40" s="1006"/>
      <c r="L40" s="1082" t="s">
        <v>501</v>
      </c>
      <c r="M40" s="1077" t="s">
        <v>314</v>
      </c>
      <c r="N40" s="1080">
        <v>11.9</v>
      </c>
      <c r="O40" s="1080">
        <v>11.9</v>
      </c>
      <c r="P40" s="1081">
        <v>0</v>
      </c>
      <c r="Q40" s="1006"/>
      <c r="R40" s="1006"/>
      <c r="S40" s="1006"/>
      <c r="T40" s="1006"/>
      <c r="U40" s="1006"/>
      <c r="V40" s="1006"/>
      <c r="W40" s="1006"/>
      <c r="X40" s="1006"/>
      <c r="Y40" s="1006"/>
      <c r="Z40" s="1006"/>
      <c r="AA40" s="1006"/>
      <c r="AB40" s="1006"/>
      <c r="AC40" s="1006"/>
      <c r="AD40" s="1006"/>
      <c r="AE40" s="1006"/>
    </row>
    <row r="41" spans="1:31" s="558" customFormat="1" ht="0.2" customHeight="1">
      <c r="A41" s="1006">
        <v>1</v>
      </c>
      <c r="B41" s="1006"/>
      <c r="C41" s="1006"/>
      <c r="D41" s="1006"/>
      <c r="E41" s="1006"/>
      <c r="F41" s="1006"/>
      <c r="G41" s="1006" t="b">
        <v>0</v>
      </c>
      <c r="H41" s="1006"/>
      <c r="I41" s="1006"/>
      <c r="J41" s="1006"/>
      <c r="K41" s="1006"/>
      <c r="L41" s="1082" t="s">
        <v>502</v>
      </c>
      <c r="M41" s="1077" t="s">
        <v>503</v>
      </c>
      <c r="N41" s="1083"/>
      <c r="O41" s="1083"/>
      <c r="P41" s="1079">
        <v>0</v>
      </c>
      <c r="Q41" s="1006"/>
      <c r="R41" s="1006"/>
      <c r="S41" s="1006"/>
      <c r="T41" s="1006"/>
      <c r="U41" s="1006"/>
      <c r="V41" s="1006"/>
      <c r="W41" s="1006"/>
      <c r="X41" s="1006"/>
      <c r="Y41" s="1006"/>
      <c r="Z41" s="1006"/>
      <c r="AA41" s="1006"/>
      <c r="AB41" s="1006"/>
      <c r="AC41" s="1006"/>
      <c r="AD41" s="1006"/>
      <c r="AE41" s="1006"/>
    </row>
    <row r="42" spans="1:31" s="558" customFormat="1" ht="0.2" customHeight="1">
      <c r="A42" s="1006">
        <v>1</v>
      </c>
      <c r="B42" s="1006"/>
      <c r="C42" s="1006"/>
      <c r="D42" s="1006"/>
      <c r="E42" s="1006"/>
      <c r="F42" s="1006"/>
      <c r="G42" s="1006" t="b">
        <v>0</v>
      </c>
      <c r="H42" s="1006"/>
      <c r="I42" s="1006"/>
      <c r="J42" s="1006"/>
      <c r="K42" s="1006"/>
      <c r="L42" s="1082" t="s">
        <v>504</v>
      </c>
      <c r="M42" s="1077" t="s">
        <v>505</v>
      </c>
      <c r="N42" s="1083"/>
      <c r="O42" s="1083"/>
      <c r="P42" s="1079">
        <v>0</v>
      </c>
      <c r="Q42" s="1006"/>
      <c r="R42" s="1006"/>
      <c r="S42" s="1006"/>
      <c r="T42" s="1006"/>
      <c r="U42" s="1006"/>
      <c r="V42" s="1006"/>
      <c r="W42" s="1006"/>
      <c r="X42" s="1006"/>
      <c r="Y42" s="1006"/>
      <c r="Z42" s="1006"/>
      <c r="AA42" s="1006"/>
      <c r="AB42" s="1006"/>
      <c r="AC42" s="1006"/>
      <c r="AD42" s="1006"/>
      <c r="AE42" s="1006"/>
    </row>
    <row r="43" spans="1:31" s="558" customFormat="1" ht="0.2" customHeight="1">
      <c r="A43" s="1006">
        <v>1</v>
      </c>
      <c r="B43" s="1006"/>
      <c r="C43" s="1006"/>
      <c r="D43" s="1006"/>
      <c r="E43" s="1006"/>
      <c r="F43" s="1006"/>
      <c r="G43" s="1006" t="b">
        <v>0</v>
      </c>
      <c r="H43" s="1006"/>
      <c r="I43" s="1006"/>
      <c r="J43" s="1006"/>
      <c r="K43" s="1006"/>
      <c r="L43" s="1072" t="s">
        <v>996</v>
      </c>
      <c r="M43" s="352"/>
      <c r="N43" s="353"/>
      <c r="O43" s="353"/>
      <c r="P43" s="532"/>
      <c r="Q43" s="1006"/>
      <c r="R43" s="1006"/>
      <c r="S43" s="1006"/>
      <c r="T43" s="1006"/>
      <c r="U43" s="1006"/>
      <c r="V43" s="1006"/>
      <c r="W43" s="1006"/>
      <c r="X43" s="1006"/>
      <c r="Y43" s="1006"/>
      <c r="Z43" s="1006"/>
      <c r="AA43" s="1006"/>
      <c r="AB43" s="1006"/>
      <c r="AC43" s="1006"/>
      <c r="AD43" s="1006"/>
      <c r="AE43" s="1006"/>
    </row>
    <row r="44" spans="1:31" s="558" customFormat="1" ht="0.2" customHeight="1">
      <c r="A44" s="1006">
        <v>1</v>
      </c>
      <c r="B44" s="1006"/>
      <c r="C44" s="1006"/>
      <c r="D44" s="1006"/>
      <c r="E44" s="1006"/>
      <c r="F44" s="1006"/>
      <c r="G44" s="1006" t="b">
        <v>0</v>
      </c>
      <c r="H44" s="1006"/>
      <c r="I44" s="1006"/>
      <c r="J44" s="1006"/>
      <c r="K44" s="1006"/>
      <c r="L44" s="1082" t="s">
        <v>499</v>
      </c>
      <c r="M44" s="1077" t="s">
        <v>486</v>
      </c>
      <c r="N44" s="1083">
        <v>0</v>
      </c>
      <c r="O44" s="1083">
        <v>0</v>
      </c>
      <c r="P44" s="1079">
        <v>0</v>
      </c>
      <c r="Q44" s="1006"/>
      <c r="R44" s="1006"/>
      <c r="S44" s="1006"/>
      <c r="T44" s="1006"/>
      <c r="U44" s="1006"/>
      <c r="V44" s="1006"/>
      <c r="W44" s="1006"/>
      <c r="X44" s="1006"/>
      <c r="Y44" s="1006"/>
      <c r="Z44" s="1006"/>
      <c r="AA44" s="1006"/>
      <c r="AB44" s="1006"/>
      <c r="AC44" s="1006"/>
      <c r="AD44" s="1006"/>
      <c r="AE44" s="1006"/>
    </row>
    <row r="45" spans="1:31" s="558" customFormat="1" ht="0.2" customHeight="1">
      <c r="A45" s="1006">
        <v>1</v>
      </c>
      <c r="B45" s="1006"/>
      <c r="C45" s="1006"/>
      <c r="D45" s="1006"/>
      <c r="E45" s="1006"/>
      <c r="F45" s="1006"/>
      <c r="G45" s="1006" t="b">
        <v>0</v>
      </c>
      <c r="H45" s="1006"/>
      <c r="I45" s="1006"/>
      <c r="J45" s="1006"/>
      <c r="K45" s="1006"/>
      <c r="L45" s="1082" t="s">
        <v>500</v>
      </c>
      <c r="M45" s="1077" t="s">
        <v>486</v>
      </c>
      <c r="N45" s="1083"/>
      <c r="O45" s="1083"/>
      <c r="P45" s="1079">
        <v>0</v>
      </c>
      <c r="Q45" s="1006"/>
      <c r="R45" s="1006"/>
      <c r="S45" s="1006"/>
      <c r="T45" s="1006"/>
      <c r="U45" s="1006"/>
      <c r="V45" s="1006"/>
      <c r="W45" s="1006"/>
      <c r="X45" s="1006"/>
      <c r="Y45" s="1006"/>
      <c r="Z45" s="1006"/>
      <c r="AA45" s="1006"/>
      <c r="AB45" s="1006"/>
      <c r="AC45" s="1006"/>
      <c r="AD45" s="1006"/>
      <c r="AE45" s="1006"/>
    </row>
    <row r="46" spans="1:31" s="558" customFormat="1" ht="0.2" customHeight="1">
      <c r="A46" s="1006">
        <v>1</v>
      </c>
      <c r="B46" s="1038" t="s">
        <v>990</v>
      </c>
      <c r="C46" s="1006"/>
      <c r="D46" s="1006"/>
      <c r="E46" s="1006"/>
      <c r="F46" s="1006"/>
      <c r="G46" s="1006" t="b">
        <v>0</v>
      </c>
      <c r="H46" s="1006"/>
      <c r="I46" s="1006"/>
      <c r="J46" s="1006"/>
      <c r="K46" s="1006"/>
      <c r="L46" s="1082" t="s">
        <v>501</v>
      </c>
      <c r="M46" s="1077" t="s">
        <v>314</v>
      </c>
      <c r="N46" s="1080">
        <v>10.5</v>
      </c>
      <c r="O46" s="1080">
        <v>10.5</v>
      </c>
      <c r="P46" s="1081">
        <v>0</v>
      </c>
      <c r="Q46" s="1006"/>
      <c r="R46" s="1006"/>
      <c r="S46" s="1006"/>
      <c r="T46" s="1006"/>
      <c r="U46" s="1006"/>
      <c r="V46" s="1006"/>
      <c r="W46" s="1006"/>
      <c r="X46" s="1006"/>
      <c r="Y46" s="1006"/>
      <c r="Z46" s="1006"/>
      <c r="AA46" s="1006"/>
      <c r="AB46" s="1006"/>
      <c r="AC46" s="1006"/>
      <c r="AD46" s="1006"/>
      <c r="AE46" s="1006"/>
    </row>
    <row r="47" spans="1:31" s="558" customFormat="1" ht="0.2" customHeight="1">
      <c r="A47" s="1006">
        <v>1</v>
      </c>
      <c r="B47" s="1006"/>
      <c r="C47" s="1006"/>
      <c r="D47" s="1006"/>
      <c r="E47" s="1006"/>
      <c r="F47" s="1006"/>
      <c r="G47" s="1006" t="b">
        <v>0</v>
      </c>
      <c r="H47" s="1006"/>
      <c r="I47" s="1006"/>
      <c r="J47" s="1006"/>
      <c r="K47" s="1006"/>
      <c r="L47" s="1082" t="s">
        <v>502</v>
      </c>
      <c r="M47" s="1077" t="s">
        <v>503</v>
      </c>
      <c r="N47" s="1083"/>
      <c r="O47" s="1083"/>
      <c r="P47" s="1079">
        <v>0</v>
      </c>
      <c r="Q47" s="1006"/>
      <c r="R47" s="1006"/>
      <c r="S47" s="1006"/>
      <c r="T47" s="1006"/>
      <c r="U47" s="1006"/>
      <c r="V47" s="1006"/>
      <c r="W47" s="1006"/>
      <c r="X47" s="1006"/>
      <c r="Y47" s="1006"/>
      <c r="Z47" s="1006"/>
      <c r="AA47" s="1006"/>
      <c r="AB47" s="1006"/>
      <c r="AC47" s="1006"/>
      <c r="AD47" s="1006"/>
      <c r="AE47" s="1006"/>
    </row>
    <row r="48" spans="1:31" s="558" customFormat="1" ht="0.2" customHeight="1">
      <c r="A48" s="1006">
        <v>1</v>
      </c>
      <c r="B48" s="1006"/>
      <c r="C48" s="1006"/>
      <c r="D48" s="1006"/>
      <c r="E48" s="1006"/>
      <c r="F48" s="1006"/>
      <c r="G48" s="1006" t="b">
        <v>0</v>
      </c>
      <c r="H48" s="1006"/>
      <c r="I48" s="1006"/>
      <c r="J48" s="1006"/>
      <c r="K48" s="1006"/>
      <c r="L48" s="1082" t="s">
        <v>504</v>
      </c>
      <c r="M48" s="1077" t="s">
        <v>505</v>
      </c>
      <c r="N48" s="1083"/>
      <c r="O48" s="1083"/>
      <c r="P48" s="1079">
        <v>0</v>
      </c>
      <c r="Q48" s="1006"/>
      <c r="R48" s="1006"/>
      <c r="S48" s="1006"/>
      <c r="T48" s="1006"/>
      <c r="U48" s="1006"/>
      <c r="V48" s="1006"/>
      <c r="W48" s="1006"/>
      <c r="X48" s="1006"/>
      <c r="Y48" s="1006"/>
      <c r="Z48" s="1006"/>
      <c r="AA48" s="1006"/>
      <c r="AB48" s="1006"/>
      <c r="AC48" s="1006"/>
      <c r="AD48" s="1006"/>
      <c r="AE48" s="1006"/>
    </row>
    <row r="49" spans="1:31" s="558" customFormat="1" ht="0.2" customHeight="1">
      <c r="A49" s="1006">
        <v>1</v>
      </c>
      <c r="B49" s="1006"/>
      <c r="C49" s="1006"/>
      <c r="D49" s="1006"/>
      <c r="E49" s="1006"/>
      <c r="F49" s="1006"/>
      <c r="G49" s="1006" t="b">
        <v>0</v>
      </c>
      <c r="H49" s="1006"/>
      <c r="I49" s="1006"/>
      <c r="J49" s="1006"/>
      <c r="K49" s="1006"/>
      <c r="L49" s="1072" t="s">
        <v>996</v>
      </c>
      <c r="M49" s="352"/>
      <c r="N49" s="353"/>
      <c r="O49" s="353"/>
      <c r="P49" s="532"/>
      <c r="Q49" s="1006"/>
      <c r="R49" s="1006"/>
      <c r="S49" s="1006"/>
      <c r="T49" s="1006"/>
      <c r="U49" s="1006"/>
      <c r="V49" s="1006"/>
      <c r="W49" s="1006"/>
      <c r="X49" s="1006"/>
      <c r="Y49" s="1006"/>
      <c r="Z49" s="1006"/>
      <c r="AA49" s="1006"/>
      <c r="AB49" s="1006"/>
      <c r="AC49" s="1006"/>
      <c r="AD49" s="1006"/>
      <c r="AE49" s="1006"/>
    </row>
    <row r="50" spans="1:31" s="558" customFormat="1" ht="0.2" customHeight="1">
      <c r="A50" s="1006">
        <v>1</v>
      </c>
      <c r="B50" s="1006"/>
      <c r="C50" s="1006"/>
      <c r="D50" s="1006"/>
      <c r="E50" s="1006"/>
      <c r="F50" s="1006"/>
      <c r="G50" s="1006" t="b">
        <v>0</v>
      </c>
      <c r="H50" s="1006"/>
      <c r="I50" s="1006"/>
      <c r="J50" s="1006"/>
      <c r="K50" s="1006"/>
      <c r="L50" s="1082" t="s">
        <v>499</v>
      </c>
      <c r="M50" s="1077" t="s">
        <v>486</v>
      </c>
      <c r="N50" s="1083">
        <v>0</v>
      </c>
      <c r="O50" s="1083">
        <v>0</v>
      </c>
      <c r="P50" s="1079">
        <v>0</v>
      </c>
      <c r="Q50" s="1006"/>
      <c r="R50" s="1006"/>
      <c r="S50" s="1006"/>
      <c r="T50" s="1006"/>
      <c r="U50" s="1006"/>
      <c r="V50" s="1006"/>
      <c r="W50" s="1006"/>
      <c r="X50" s="1006"/>
      <c r="Y50" s="1006"/>
      <c r="Z50" s="1006"/>
      <c r="AA50" s="1006"/>
      <c r="AB50" s="1006"/>
      <c r="AC50" s="1006"/>
      <c r="AD50" s="1006"/>
      <c r="AE50" s="1006"/>
    </row>
    <row r="51" spans="1:31" s="558" customFormat="1" ht="0.2" customHeight="1">
      <c r="A51" s="1006">
        <v>1</v>
      </c>
      <c r="B51" s="1006"/>
      <c r="C51" s="1006"/>
      <c r="D51" s="1006"/>
      <c r="E51" s="1006"/>
      <c r="F51" s="1006"/>
      <c r="G51" s="1006" t="b">
        <v>0</v>
      </c>
      <c r="H51" s="1006"/>
      <c r="I51" s="1006"/>
      <c r="J51" s="1006"/>
      <c r="K51" s="1006"/>
      <c r="L51" s="1082" t="s">
        <v>500</v>
      </c>
      <c r="M51" s="1077" t="s">
        <v>486</v>
      </c>
      <c r="N51" s="1083"/>
      <c r="O51" s="1083"/>
      <c r="P51" s="1079">
        <v>0</v>
      </c>
      <c r="Q51" s="1006"/>
      <c r="R51" s="1006"/>
      <c r="S51" s="1006"/>
      <c r="T51" s="1006"/>
      <c r="U51" s="1006"/>
      <c r="V51" s="1006"/>
      <c r="W51" s="1006"/>
      <c r="X51" s="1006"/>
      <c r="Y51" s="1006"/>
      <c r="Z51" s="1006"/>
      <c r="AA51" s="1006"/>
      <c r="AB51" s="1006"/>
      <c r="AC51" s="1006"/>
      <c r="AD51" s="1006"/>
      <c r="AE51" s="1006"/>
    </row>
    <row r="52" spans="1:31" s="558" customFormat="1" ht="0.2" customHeight="1">
      <c r="A52" s="1006">
        <v>1</v>
      </c>
      <c r="B52" s="1038" t="s">
        <v>991</v>
      </c>
      <c r="C52" s="1006"/>
      <c r="D52" s="1006"/>
      <c r="E52" s="1006"/>
      <c r="F52" s="1006"/>
      <c r="G52" s="1006" t="b">
        <v>0</v>
      </c>
      <c r="H52" s="1006"/>
      <c r="I52" s="1006"/>
      <c r="J52" s="1006"/>
      <c r="K52" s="1006"/>
      <c r="L52" s="1082" t="s">
        <v>501</v>
      </c>
      <c r="M52" s="1077" t="s">
        <v>314</v>
      </c>
      <c r="N52" s="1080">
        <v>10.5</v>
      </c>
      <c r="O52" s="1080">
        <v>10.5</v>
      </c>
      <c r="P52" s="1081">
        <v>0</v>
      </c>
      <c r="Q52" s="1006"/>
      <c r="R52" s="1006"/>
      <c r="S52" s="1006"/>
      <c r="T52" s="1006"/>
      <c r="U52" s="1006"/>
      <c r="V52" s="1006"/>
      <c r="W52" s="1006"/>
      <c r="X52" s="1006"/>
      <c r="Y52" s="1006"/>
      <c r="Z52" s="1006"/>
      <c r="AA52" s="1006"/>
      <c r="AB52" s="1006"/>
      <c r="AC52" s="1006"/>
      <c r="AD52" s="1006"/>
      <c r="AE52" s="1006"/>
    </row>
    <row r="53" spans="1:31" s="558" customFormat="1" ht="0.2" customHeight="1">
      <c r="A53" s="1006">
        <v>1</v>
      </c>
      <c r="B53" s="1006"/>
      <c r="C53" s="1006"/>
      <c r="D53" s="1006"/>
      <c r="E53" s="1006"/>
      <c r="F53" s="1006"/>
      <c r="G53" s="1006" t="b">
        <v>0</v>
      </c>
      <c r="H53" s="1006"/>
      <c r="I53" s="1006"/>
      <c r="J53" s="1006"/>
      <c r="K53" s="1006"/>
      <c r="L53" s="1082" t="s">
        <v>502</v>
      </c>
      <c r="M53" s="1077" t="s">
        <v>503</v>
      </c>
      <c r="N53" s="1083"/>
      <c r="O53" s="1083"/>
      <c r="P53" s="1079">
        <v>0</v>
      </c>
      <c r="Q53" s="1006"/>
      <c r="R53" s="1006"/>
      <c r="S53" s="1006"/>
      <c r="T53" s="1006"/>
      <c r="U53" s="1006"/>
      <c r="V53" s="1006"/>
      <c r="W53" s="1006"/>
      <c r="X53" s="1006"/>
      <c r="Y53" s="1006"/>
      <c r="Z53" s="1006"/>
      <c r="AA53" s="1006"/>
      <c r="AB53" s="1006"/>
      <c r="AC53" s="1006"/>
      <c r="AD53" s="1006"/>
      <c r="AE53" s="1006"/>
    </row>
    <row r="54" spans="1:31" s="558" customFormat="1" ht="0.2" customHeight="1">
      <c r="A54" s="1006">
        <v>1</v>
      </c>
      <c r="B54" s="1006"/>
      <c r="C54" s="1006"/>
      <c r="D54" s="1006"/>
      <c r="E54" s="1006"/>
      <c r="F54" s="1006"/>
      <c r="G54" s="1006" t="b">
        <v>0</v>
      </c>
      <c r="H54" s="1006"/>
      <c r="I54" s="1006"/>
      <c r="J54" s="1006"/>
      <c r="K54" s="1006"/>
      <c r="L54" s="1082" t="s">
        <v>504</v>
      </c>
      <c r="M54" s="1077" t="s">
        <v>505</v>
      </c>
      <c r="N54" s="1083"/>
      <c r="O54" s="1083"/>
      <c r="P54" s="1079">
        <v>0</v>
      </c>
      <c r="Q54" s="1006"/>
      <c r="R54" s="1006"/>
      <c r="S54" s="1006"/>
      <c r="T54" s="1006"/>
      <c r="U54" s="1006"/>
      <c r="V54" s="1006"/>
      <c r="W54" s="1006"/>
      <c r="X54" s="1006"/>
      <c r="Y54" s="1006"/>
      <c r="Z54" s="1006"/>
      <c r="AA54" s="1006"/>
      <c r="AB54" s="1006"/>
      <c r="AC54" s="1006"/>
      <c r="AD54" s="1006"/>
      <c r="AE54" s="1006"/>
    </row>
    <row r="55" spans="1:31">
      <c r="A55" s="1006"/>
      <c r="B55" s="1006"/>
      <c r="C55" s="1006"/>
      <c r="D55" s="1006"/>
      <c r="E55" s="1006"/>
      <c r="F55" s="1006"/>
      <c r="G55" s="886" t="b">
        <v>1</v>
      </c>
      <c r="H55" s="1006"/>
      <c r="I55" s="1006"/>
      <c r="J55" s="1006"/>
      <c r="K55" s="1006"/>
      <c r="L55" s="1084"/>
      <c r="M55" s="1085"/>
      <c r="N55" s="1086"/>
      <c r="O55" s="1086"/>
      <c r="P55" s="1086"/>
      <c r="Q55" s="1086"/>
      <c r="R55" s="1006"/>
      <c r="S55" s="1006"/>
      <c r="T55" s="1006"/>
      <c r="U55" s="1006"/>
      <c r="V55" s="1006"/>
      <c r="W55" s="1006"/>
      <c r="X55" s="1006"/>
      <c r="Y55" s="1006"/>
      <c r="Z55" s="1006"/>
      <c r="AA55" s="1006"/>
      <c r="AB55" s="1006"/>
      <c r="AC55" s="1006"/>
      <c r="AD55" s="1006"/>
      <c r="AE55" s="1006"/>
    </row>
    <row r="56" spans="1:31" s="282" customFormat="1" ht="0.2" customHeight="1">
      <c r="A56" s="886"/>
      <c r="B56" s="886"/>
      <c r="C56" s="886"/>
      <c r="D56" s="886"/>
      <c r="E56" s="886"/>
      <c r="F56" s="886"/>
      <c r="G56" s="886" t="b">
        <v>0</v>
      </c>
      <c r="H56" s="886"/>
      <c r="I56" s="886"/>
      <c r="J56" s="886"/>
      <c r="K56" s="886"/>
      <c r="L56" s="1051" t="s">
        <v>1197</v>
      </c>
      <c r="M56" s="1052"/>
      <c r="N56" s="1052"/>
      <c r="O56" s="1052"/>
      <c r="P56" s="1052"/>
      <c r="Q56" s="886"/>
      <c r="R56" s="886"/>
      <c r="S56" s="886"/>
      <c r="T56" s="886"/>
      <c r="U56" s="886"/>
      <c r="V56" s="886"/>
      <c r="W56" s="886"/>
      <c r="X56" s="886"/>
      <c r="Y56" s="886"/>
      <c r="Z56" s="886"/>
      <c r="AA56" s="886"/>
      <c r="AB56" s="886"/>
      <c r="AC56" s="886"/>
      <c r="AD56" s="886"/>
      <c r="AE56" s="886"/>
    </row>
    <row r="57" spans="1:31" ht="0.2" customHeight="1">
      <c r="A57" s="1006"/>
      <c r="B57" s="1006"/>
      <c r="C57" s="1006"/>
      <c r="D57" s="1006"/>
      <c r="E57" s="1006"/>
      <c r="F57" s="1006"/>
      <c r="G57" s="886" t="b">
        <v>0</v>
      </c>
      <c r="H57" s="1006"/>
      <c r="I57" s="1006"/>
      <c r="J57" s="1006"/>
      <c r="K57" s="1006"/>
      <c r="L57" s="980" t="s">
        <v>120</v>
      </c>
      <c r="M57" s="980" t="s">
        <v>141</v>
      </c>
      <c r="N57" s="1054" t="s">
        <v>2426</v>
      </c>
      <c r="O57" s="1055"/>
      <c r="P57" s="1056"/>
      <c r="Q57" s="1006"/>
      <c r="R57" s="1006"/>
      <c r="S57" s="1006"/>
      <c r="T57" s="1006"/>
      <c r="U57" s="1006"/>
      <c r="V57" s="1006"/>
      <c r="W57" s="1006"/>
      <c r="X57" s="1006"/>
      <c r="Y57" s="1006"/>
      <c r="Z57" s="1006"/>
      <c r="AA57" s="1006"/>
      <c r="AB57" s="1006"/>
      <c r="AC57" s="1006"/>
      <c r="AD57" s="1006"/>
      <c r="AE57" s="1006"/>
    </row>
    <row r="58" spans="1:31" ht="0.2" customHeight="1">
      <c r="A58" s="1006"/>
      <c r="B58" s="1006"/>
      <c r="C58" s="1006"/>
      <c r="D58" s="1006"/>
      <c r="E58" s="1006"/>
      <c r="F58" s="1006"/>
      <c r="G58" s="886" t="b">
        <v>0</v>
      </c>
      <c r="H58" s="1006"/>
      <c r="I58" s="1006"/>
      <c r="J58" s="1006"/>
      <c r="K58" s="1006"/>
      <c r="L58" s="980"/>
      <c r="M58" s="980"/>
      <c r="N58" s="1087" t="s">
        <v>272</v>
      </c>
      <c r="O58" s="1087" t="s">
        <v>271</v>
      </c>
      <c r="P58" s="1087" t="s">
        <v>490</v>
      </c>
      <c r="Q58" s="1006"/>
      <c r="R58" s="1006"/>
      <c r="S58" s="1006"/>
      <c r="T58" s="1006"/>
      <c r="U58" s="1006"/>
      <c r="V58" s="1006"/>
      <c r="W58" s="1006"/>
      <c r="X58" s="1006"/>
      <c r="Y58" s="1006"/>
      <c r="Z58" s="1006"/>
      <c r="AA58" s="1006"/>
      <c r="AB58" s="1006"/>
      <c r="AC58" s="1006"/>
      <c r="AD58" s="1006"/>
      <c r="AE58" s="1006"/>
    </row>
    <row r="59" spans="1:31" ht="0.2" customHeight="1">
      <c r="A59" s="1006"/>
      <c r="B59" s="1006"/>
      <c r="C59" s="1006"/>
      <c r="D59" s="1006"/>
      <c r="E59" s="1006"/>
      <c r="F59" s="1006"/>
      <c r="G59" s="886" t="b">
        <v>0</v>
      </c>
      <c r="H59" s="1006"/>
      <c r="I59" s="1006"/>
      <c r="J59" s="1006"/>
      <c r="K59" s="1006"/>
      <c r="L59" s="1048"/>
      <c r="M59" s="1049"/>
      <c r="N59" s="1006"/>
      <c r="O59" s="1006"/>
      <c r="P59" s="1006"/>
      <c r="Q59" s="1006"/>
      <c r="R59" s="1006"/>
      <c r="S59" s="1006"/>
      <c r="T59" s="1006"/>
      <c r="U59" s="1006"/>
      <c r="V59" s="1006"/>
      <c r="W59" s="1006"/>
      <c r="X59" s="1006"/>
      <c r="Y59" s="1006"/>
      <c r="Z59" s="1006"/>
      <c r="AA59" s="1006"/>
      <c r="AB59" s="1006"/>
      <c r="AC59" s="1006"/>
      <c r="AD59" s="1006"/>
      <c r="AE59" s="1006"/>
    </row>
    <row r="60" spans="1:31">
      <c r="A60" s="1006"/>
      <c r="B60" s="1006"/>
      <c r="C60" s="1006"/>
      <c r="D60" s="1006"/>
      <c r="E60" s="1006"/>
      <c r="F60" s="1006"/>
      <c r="G60" s="1006"/>
      <c r="H60" s="1006"/>
      <c r="I60" s="1006"/>
      <c r="J60" s="1006"/>
      <c r="K60" s="1006"/>
      <c r="L60" s="980" t="s">
        <v>1274</v>
      </c>
      <c r="M60" s="980"/>
      <c r="N60" s="980"/>
      <c r="O60" s="980"/>
      <c r="P60" s="980"/>
      <c r="Q60" s="1006"/>
      <c r="R60" s="1006"/>
      <c r="S60" s="1006"/>
      <c r="T60" s="1006"/>
      <c r="U60" s="1006"/>
      <c r="V60" s="1006"/>
      <c r="W60" s="1006"/>
      <c r="X60" s="1006"/>
      <c r="Y60" s="1006"/>
      <c r="Z60" s="1006"/>
      <c r="AA60" s="1006"/>
      <c r="AB60" s="1006"/>
      <c r="AC60" s="1006"/>
      <c r="AD60" s="1006"/>
      <c r="AE60" s="1006"/>
    </row>
    <row r="61" spans="1:31" ht="69.75" customHeight="1">
      <c r="A61" s="1006"/>
      <c r="B61" s="1006"/>
      <c r="C61" s="1006"/>
      <c r="D61" s="1006"/>
      <c r="E61" s="1006"/>
      <c r="F61" s="1006"/>
      <c r="G61" s="1006"/>
      <c r="H61" s="1006"/>
      <c r="I61" s="1006"/>
      <c r="J61" s="1006"/>
      <c r="K61" s="679"/>
      <c r="L61" s="1088" t="s">
        <v>2412</v>
      </c>
      <c r="M61" s="1089"/>
      <c r="N61" s="1089"/>
      <c r="O61" s="1089"/>
      <c r="P61" s="1089"/>
      <c r="Q61" s="1006"/>
      <c r="R61" s="1006"/>
      <c r="S61" s="1006"/>
      <c r="T61" s="1006"/>
      <c r="U61" s="1006"/>
      <c r="V61" s="1006"/>
      <c r="W61" s="1006"/>
      <c r="X61" s="1006"/>
      <c r="Y61" s="1006"/>
      <c r="Z61" s="1006"/>
      <c r="AA61" s="1006"/>
      <c r="AB61" s="1006"/>
      <c r="AC61" s="1006"/>
      <c r="AD61" s="1006"/>
      <c r="AE61" s="1006"/>
    </row>
  </sheetData>
  <sheetProtection formatColumns="0" formatRows="0" autoFilter="0"/>
  <mergeCells count="14">
    <mergeCell ref="L14:P14"/>
    <mergeCell ref="L15:L16"/>
    <mergeCell ref="M15:M16"/>
    <mergeCell ref="N15:P15"/>
    <mergeCell ref="L61:P61"/>
    <mergeCell ref="L56:P56"/>
    <mergeCell ref="L57:L58"/>
    <mergeCell ref="M57:M58"/>
    <mergeCell ref="N57:P57"/>
    <mergeCell ref="L60:P60"/>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J14" sqref="J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90"/>
      <c r="B1" s="1090"/>
      <c r="C1" s="1090"/>
      <c r="D1" s="1090"/>
    </row>
    <row r="2" spans="1:4" hidden="1">
      <c r="A2" s="1090"/>
      <c r="B2" s="1090"/>
      <c r="C2" s="1090"/>
      <c r="D2" s="1090"/>
    </row>
    <row r="3" spans="1:4" hidden="1">
      <c r="A3" s="1090"/>
      <c r="B3" s="1090"/>
      <c r="C3" s="1090"/>
      <c r="D3" s="1090"/>
    </row>
    <row r="4" spans="1:4" hidden="1">
      <c r="A4" s="1090"/>
      <c r="B4" s="1090"/>
      <c r="C4" s="1090"/>
      <c r="D4" s="1090"/>
    </row>
    <row r="5" spans="1:4" hidden="1">
      <c r="A5" s="1090"/>
      <c r="B5" s="1090"/>
      <c r="C5" s="1090"/>
      <c r="D5" s="1090"/>
    </row>
    <row r="6" spans="1:4">
      <c r="A6" s="1090"/>
      <c r="B6" s="1090"/>
      <c r="C6" s="1091"/>
      <c r="D6" s="1091"/>
    </row>
    <row r="7" spans="1:4" ht="20.100000000000001" customHeight="1">
      <c r="A7" s="1090"/>
      <c r="B7" s="1090"/>
      <c r="C7" s="1091"/>
      <c r="D7" s="1092" t="s">
        <v>108</v>
      </c>
    </row>
    <row r="8" spans="1:4">
      <c r="A8" s="1090"/>
      <c r="B8" s="1090"/>
      <c r="C8" s="1091"/>
      <c r="D8" s="1091"/>
    </row>
    <row r="9" spans="1:4" ht="20.100000000000001" customHeight="1">
      <c r="A9" s="1090"/>
      <c r="B9" s="1090"/>
      <c r="C9" s="1091"/>
      <c r="D9" s="1093" t="s">
        <v>2405</v>
      </c>
    </row>
    <row r="10" spans="1:4" ht="116.25" customHeight="1">
      <c r="A10" s="1090"/>
      <c r="B10" s="1090"/>
      <c r="C10" s="1091"/>
      <c r="D10" s="1093" t="s">
        <v>2406</v>
      </c>
    </row>
    <row r="11" spans="1:4" ht="147.75" customHeight="1">
      <c r="A11" s="1090"/>
      <c r="B11" s="1090"/>
      <c r="C11" s="1091"/>
      <c r="D11" s="1093" t="s">
        <v>2410</v>
      </c>
    </row>
    <row r="12" spans="1:4" ht="95.25" customHeight="1">
      <c r="A12" s="1090"/>
      <c r="B12" s="1090"/>
      <c r="C12" s="1091"/>
      <c r="D12" s="1093" t="s">
        <v>2407</v>
      </c>
    </row>
    <row r="13" spans="1:4" ht="75.75" customHeight="1">
      <c r="A13" s="1090"/>
      <c r="B13" s="1090"/>
      <c r="C13" s="1091"/>
      <c r="D13" s="1093" t="s">
        <v>2408</v>
      </c>
    </row>
    <row r="14" spans="1:4" ht="167.25" customHeight="1">
      <c r="A14" s="1090"/>
      <c r="B14" s="1090"/>
      <c r="C14" s="1091"/>
      <c r="D14" s="1093" t="s">
        <v>2409</v>
      </c>
    </row>
    <row r="15" spans="1:4" ht="14.25" customHeight="1">
      <c r="A15" s="1090"/>
      <c r="B15" s="1090"/>
      <c r="C15" s="1091"/>
      <c r="D15" s="1093"/>
    </row>
    <row r="16" spans="1:4" ht="20.100000000000001" customHeight="1">
      <c r="A16" s="1090"/>
      <c r="B16" s="1090"/>
      <c r="C16" s="1091"/>
      <c r="D16" s="1093"/>
    </row>
    <row r="17" spans="1:4" ht="20.100000000000001" customHeight="1">
      <c r="A17" s="1090"/>
      <c r="B17" s="1090"/>
      <c r="C17" s="1091"/>
      <c r="D17" s="1094"/>
    </row>
    <row r="18" spans="1:4" ht="20.100000000000001" customHeight="1">
      <c r="A18" s="1090"/>
      <c r="B18" s="1090"/>
      <c r="C18" s="1091"/>
      <c r="D18" s="1094"/>
    </row>
    <row r="19" spans="1:4">
      <c r="A19" s="1090"/>
      <c r="B19" s="1090"/>
      <c r="C19" s="1091"/>
      <c r="D19" s="1091"/>
    </row>
  </sheetData>
  <sheetProtection formatColumns="0" formatRows="0" autoFilter="0"/>
  <phoneticPr fontId="17"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95"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6" sqref="B6"/>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95" t="s">
        <v>109</v>
      </c>
      <c r="C2" s="1095"/>
      <c r="D2" s="1095"/>
      <c r="E2" s="1095"/>
    </row>
    <row r="3" spans="2:5">
      <c r="B3" s="1096"/>
      <c r="C3" s="1096"/>
      <c r="D3" s="1096"/>
      <c r="E3" s="1096"/>
    </row>
    <row r="4" spans="2:5" ht="21.75" customHeight="1" thickBot="1">
      <c r="B4" s="1097" t="s">
        <v>940</v>
      </c>
      <c r="C4" s="1097" t="s">
        <v>941</v>
      </c>
      <c r="D4" s="1097" t="s">
        <v>14</v>
      </c>
      <c r="E4" s="1098" t="s">
        <v>152</v>
      </c>
    </row>
    <row r="5" spans="2:5" ht="12" thickTop="1">
      <c r="B5" s="1096"/>
      <c r="C5" s="1096"/>
      <c r="D5" s="1096"/>
      <c r="E5" s="1096"/>
    </row>
  </sheetData>
  <sheetProtection formatColumns="0" formatRows="0" autoFilter="0"/>
  <autoFilter ref="B4:E4"/>
  <mergeCells count="1">
    <mergeCell ref="B2:E2"/>
  </mergeCells>
  <phoneticPr fontId="17"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7" t="s">
        <v>835</v>
      </c>
      <c r="B1" s="557" t="s">
        <v>836</v>
      </c>
      <c r="C1" s="557" t="s">
        <v>2005</v>
      </c>
      <c r="D1" s="557" t="s">
        <v>2339</v>
      </c>
      <c r="E1" s="557"/>
    </row>
    <row r="2" spans="1:5">
      <c r="A2" s="557" t="s">
        <v>2006</v>
      </c>
      <c r="B2" s="557" t="s">
        <v>2006</v>
      </c>
      <c r="C2" s="557" t="s">
        <v>2007</v>
      </c>
      <c r="D2" s="557" t="s">
        <v>2006</v>
      </c>
      <c r="E2" s="557" t="s">
        <v>2340</v>
      </c>
    </row>
    <row r="3" spans="1:5">
      <c r="A3" s="557" t="s">
        <v>2006</v>
      </c>
      <c r="B3" s="557" t="s">
        <v>2008</v>
      </c>
      <c r="C3" s="557" t="s">
        <v>2009</v>
      </c>
      <c r="D3" s="557" t="s">
        <v>2018</v>
      </c>
      <c r="E3" s="557" t="s">
        <v>2341</v>
      </c>
    </row>
    <row r="4" spans="1:5">
      <c r="A4" s="557" t="s">
        <v>2006</v>
      </c>
      <c r="B4" s="557" t="s">
        <v>2010</v>
      </c>
      <c r="C4" s="557" t="s">
        <v>2011</v>
      </c>
      <c r="D4" s="557" t="s">
        <v>2038</v>
      </c>
      <c r="E4" s="557" t="s">
        <v>2342</v>
      </c>
    </row>
    <row r="5" spans="1:5">
      <c r="A5" s="557" t="s">
        <v>2006</v>
      </c>
      <c r="B5" s="557" t="s">
        <v>2012</v>
      </c>
      <c r="C5" s="557" t="s">
        <v>2013</v>
      </c>
      <c r="D5" s="557" t="s">
        <v>2052</v>
      </c>
      <c r="E5" s="557" t="s">
        <v>2343</v>
      </c>
    </row>
    <row r="6" spans="1:5">
      <c r="A6" s="557" t="s">
        <v>2006</v>
      </c>
      <c r="B6" s="557" t="s">
        <v>2014</v>
      </c>
      <c r="C6" s="557" t="s">
        <v>2015</v>
      </c>
      <c r="D6" s="557" t="s">
        <v>2070</v>
      </c>
      <c r="E6" s="557" t="s">
        <v>2344</v>
      </c>
    </row>
    <row r="7" spans="1:5">
      <c r="A7" s="557" t="s">
        <v>2006</v>
      </c>
      <c r="B7" s="557" t="s">
        <v>2016</v>
      </c>
      <c r="C7" s="557" t="s">
        <v>2017</v>
      </c>
      <c r="D7" s="557" t="s">
        <v>2088</v>
      </c>
      <c r="E7" s="557" t="s">
        <v>2345</v>
      </c>
    </row>
    <row r="8" spans="1:5">
      <c r="A8" s="557" t="s">
        <v>2018</v>
      </c>
      <c r="B8" s="557" t="s">
        <v>2018</v>
      </c>
      <c r="C8" s="557" t="s">
        <v>2019</v>
      </c>
      <c r="D8" s="557" t="s">
        <v>2102</v>
      </c>
      <c r="E8" s="557" t="s">
        <v>2346</v>
      </c>
    </row>
    <row r="9" spans="1:5">
      <c r="A9" s="557" t="s">
        <v>2018</v>
      </c>
      <c r="B9" s="557" t="s">
        <v>2020</v>
      </c>
      <c r="C9" s="557" t="s">
        <v>2021</v>
      </c>
      <c r="D9" s="557" t="s">
        <v>2118</v>
      </c>
      <c r="E9" s="557" t="s">
        <v>2347</v>
      </c>
    </row>
    <row r="10" spans="1:5">
      <c r="A10" s="557" t="s">
        <v>2018</v>
      </c>
      <c r="B10" s="557" t="s">
        <v>2022</v>
      </c>
      <c r="C10" s="557" t="s">
        <v>2023</v>
      </c>
      <c r="D10" s="557" t="s">
        <v>2136</v>
      </c>
      <c r="E10" s="557" t="s">
        <v>2348</v>
      </c>
    </row>
    <row r="11" spans="1:5">
      <c r="A11" s="557" t="s">
        <v>2018</v>
      </c>
      <c r="B11" s="557" t="s">
        <v>2024</v>
      </c>
      <c r="C11" s="557" t="s">
        <v>2025</v>
      </c>
      <c r="D11" s="557" t="s">
        <v>2156</v>
      </c>
      <c r="E11" s="557" t="s">
        <v>2349</v>
      </c>
    </row>
    <row r="12" spans="1:5">
      <c r="A12" s="557" t="s">
        <v>2018</v>
      </c>
      <c r="B12" s="557" t="s">
        <v>2026</v>
      </c>
      <c r="C12" s="557" t="s">
        <v>2027</v>
      </c>
      <c r="D12" s="557" t="s">
        <v>2168</v>
      </c>
      <c r="E12" s="557" t="s">
        <v>2350</v>
      </c>
    </row>
    <row r="13" spans="1:5">
      <c r="A13" s="557" t="s">
        <v>2018</v>
      </c>
      <c r="B13" s="557" t="s">
        <v>2028</v>
      </c>
      <c r="C13" s="557" t="s">
        <v>2029</v>
      </c>
      <c r="D13" s="557" t="s">
        <v>2182</v>
      </c>
      <c r="E13" s="557" t="s">
        <v>2351</v>
      </c>
    </row>
    <row r="14" spans="1:5">
      <c r="A14" s="557" t="s">
        <v>2018</v>
      </c>
      <c r="B14" s="557" t="s">
        <v>2030</v>
      </c>
      <c r="C14" s="557" t="s">
        <v>2031</v>
      </c>
      <c r="D14" s="557" t="s">
        <v>2196</v>
      </c>
      <c r="E14" s="557" t="s">
        <v>2352</v>
      </c>
    </row>
    <row r="15" spans="1:5">
      <c r="A15" s="557" t="s">
        <v>2018</v>
      </c>
      <c r="B15" s="557" t="s">
        <v>2032</v>
      </c>
      <c r="C15" s="557" t="s">
        <v>2033</v>
      </c>
      <c r="D15" s="557" t="s">
        <v>2208</v>
      </c>
      <c r="E15" s="557" t="s">
        <v>2353</v>
      </c>
    </row>
    <row r="16" spans="1:5">
      <c r="A16" s="557" t="s">
        <v>2018</v>
      </c>
      <c r="B16" s="557" t="s">
        <v>2034</v>
      </c>
      <c r="C16" s="557" t="s">
        <v>2035</v>
      </c>
      <c r="D16" s="557" t="s">
        <v>2222</v>
      </c>
      <c r="E16" s="557" t="s">
        <v>2354</v>
      </c>
    </row>
    <row r="17" spans="1:5">
      <c r="A17" s="557" t="s">
        <v>2018</v>
      </c>
      <c r="B17" s="557" t="s">
        <v>2036</v>
      </c>
      <c r="C17" s="557" t="s">
        <v>2037</v>
      </c>
      <c r="D17" s="557" t="s">
        <v>2234</v>
      </c>
      <c r="E17" s="557" t="s">
        <v>2355</v>
      </c>
    </row>
    <row r="18" spans="1:5">
      <c r="A18" s="557" t="s">
        <v>2038</v>
      </c>
      <c r="B18" s="557" t="s">
        <v>2039</v>
      </c>
      <c r="C18" s="557" t="s">
        <v>2040</v>
      </c>
      <c r="D18" s="557" t="s">
        <v>2250</v>
      </c>
      <c r="E18" s="557" t="s">
        <v>2356</v>
      </c>
    </row>
    <row r="19" spans="1:5">
      <c r="A19" s="557" t="s">
        <v>2038</v>
      </c>
      <c r="B19" s="557" t="s">
        <v>2038</v>
      </c>
      <c r="C19" s="557" t="s">
        <v>2041</v>
      </c>
      <c r="D19" s="557" t="s">
        <v>2266</v>
      </c>
      <c r="E19" s="557" t="s">
        <v>2357</v>
      </c>
    </row>
    <row r="20" spans="1:5">
      <c r="A20" s="557" t="s">
        <v>2038</v>
      </c>
      <c r="B20" s="557" t="s">
        <v>2042</v>
      </c>
      <c r="C20" s="557" t="s">
        <v>2043</v>
      </c>
      <c r="D20" s="557" t="s">
        <v>2280</v>
      </c>
      <c r="E20" s="557" t="s">
        <v>2358</v>
      </c>
    </row>
    <row r="21" spans="1:5">
      <c r="A21" s="557" t="s">
        <v>2038</v>
      </c>
      <c r="B21" s="557" t="s">
        <v>2044</v>
      </c>
      <c r="C21" s="557" t="s">
        <v>2045</v>
      </c>
      <c r="D21" s="557" t="s">
        <v>2294</v>
      </c>
      <c r="E21" s="557" t="s">
        <v>2359</v>
      </c>
    </row>
    <row r="22" spans="1:5">
      <c r="A22" s="557" t="s">
        <v>2038</v>
      </c>
      <c r="B22" s="557" t="s">
        <v>2046</v>
      </c>
      <c r="C22" s="557" t="s">
        <v>2047</v>
      </c>
      <c r="D22" s="557" t="s">
        <v>2311</v>
      </c>
      <c r="E22" s="557" t="s">
        <v>2360</v>
      </c>
    </row>
    <row r="23" spans="1:5">
      <c r="A23" s="557" t="s">
        <v>2038</v>
      </c>
      <c r="B23" s="557" t="s">
        <v>2048</v>
      </c>
      <c r="C23" s="557" t="s">
        <v>2049</v>
      </c>
      <c r="D23" s="557" t="s">
        <v>2333</v>
      </c>
      <c r="E23" s="557" t="s">
        <v>2361</v>
      </c>
    </row>
    <row r="24" spans="1:5">
      <c r="A24" s="557" t="s">
        <v>2038</v>
      </c>
      <c r="B24" s="557" t="s">
        <v>2050</v>
      </c>
      <c r="C24" s="557" t="s">
        <v>2051</v>
      </c>
      <c r="D24" s="557" t="s">
        <v>2335</v>
      </c>
      <c r="E24" s="557" t="s">
        <v>2362</v>
      </c>
    </row>
    <row r="25" spans="1:5">
      <c r="A25" s="557" t="s">
        <v>2052</v>
      </c>
      <c r="B25" s="557" t="s">
        <v>2053</v>
      </c>
      <c r="C25" s="557" t="s">
        <v>2054</v>
      </c>
      <c r="D25" s="557" t="s">
        <v>2337</v>
      </c>
      <c r="E25" s="557" t="s">
        <v>2363</v>
      </c>
    </row>
    <row r="26" spans="1:5">
      <c r="A26" s="557" t="s">
        <v>2052</v>
      </c>
      <c r="B26" s="557" t="s">
        <v>2055</v>
      </c>
      <c r="C26" s="557" t="s">
        <v>2056</v>
      </c>
      <c r="D26" s="557"/>
      <c r="E26" s="557"/>
    </row>
    <row r="27" spans="1:5">
      <c r="A27" s="557" t="s">
        <v>2052</v>
      </c>
      <c r="B27" s="557" t="s">
        <v>2052</v>
      </c>
      <c r="C27" s="557" t="s">
        <v>2057</v>
      </c>
      <c r="D27" s="557"/>
      <c r="E27" s="557"/>
    </row>
    <row r="28" spans="1:5">
      <c r="A28" s="557" t="s">
        <v>2052</v>
      </c>
      <c r="B28" s="557" t="s">
        <v>2058</v>
      </c>
      <c r="C28" s="557" t="s">
        <v>2059</v>
      </c>
      <c r="D28" s="557"/>
      <c r="E28" s="557"/>
    </row>
    <row r="29" spans="1:5">
      <c r="A29" s="557" t="s">
        <v>2052</v>
      </c>
      <c r="B29" s="557" t="s">
        <v>2060</v>
      </c>
      <c r="C29" s="557" t="s">
        <v>2061</v>
      </c>
      <c r="D29" s="557"/>
      <c r="E29" s="557"/>
    </row>
    <row r="30" spans="1:5">
      <c r="A30" s="557" t="s">
        <v>2052</v>
      </c>
      <c r="B30" s="557" t="s">
        <v>2062</v>
      </c>
      <c r="C30" s="557" t="s">
        <v>2063</v>
      </c>
      <c r="D30" s="557"/>
      <c r="E30" s="557"/>
    </row>
    <row r="31" spans="1:5">
      <c r="A31" s="557" t="s">
        <v>2052</v>
      </c>
      <c r="B31" s="557" t="s">
        <v>2064</v>
      </c>
      <c r="C31" s="557" t="s">
        <v>2065</v>
      </c>
      <c r="D31" s="557"/>
      <c r="E31" s="557"/>
    </row>
    <row r="32" spans="1:5">
      <c r="A32" s="557" t="s">
        <v>2052</v>
      </c>
      <c r="B32" s="557" t="s">
        <v>2066</v>
      </c>
      <c r="C32" s="557" t="s">
        <v>2067</v>
      </c>
      <c r="D32" s="557"/>
      <c r="E32" s="557"/>
    </row>
    <row r="33" spans="1:5">
      <c r="A33" s="557" t="s">
        <v>2052</v>
      </c>
      <c r="B33" s="557" t="s">
        <v>2068</v>
      </c>
      <c r="C33" s="557" t="s">
        <v>2069</v>
      </c>
      <c r="D33" s="557"/>
      <c r="E33" s="557"/>
    </row>
    <row r="34" spans="1:5">
      <c r="A34" s="557" t="s">
        <v>2070</v>
      </c>
      <c r="B34" s="557" t="s">
        <v>2071</v>
      </c>
      <c r="C34" s="557" t="s">
        <v>2072</v>
      </c>
      <c r="D34" s="557"/>
      <c r="E34" s="557"/>
    </row>
    <row r="35" spans="1:5">
      <c r="A35" s="557" t="s">
        <v>2070</v>
      </c>
      <c r="B35" s="557" t="s">
        <v>2073</v>
      </c>
      <c r="C35" s="557" t="s">
        <v>2074</v>
      </c>
      <c r="D35" s="557"/>
      <c r="E35" s="557"/>
    </row>
    <row r="36" spans="1:5">
      <c r="A36" s="557" t="s">
        <v>2070</v>
      </c>
      <c r="B36" s="557" t="s">
        <v>2075</v>
      </c>
      <c r="C36" s="557" t="s">
        <v>2076</v>
      </c>
      <c r="D36" s="557"/>
      <c r="E36" s="557"/>
    </row>
    <row r="37" spans="1:5">
      <c r="A37" s="557" t="s">
        <v>2070</v>
      </c>
      <c r="B37" s="557" t="s">
        <v>2070</v>
      </c>
      <c r="C37" s="557" t="s">
        <v>2077</v>
      </c>
      <c r="D37" s="557"/>
      <c r="E37" s="557"/>
    </row>
    <row r="38" spans="1:5">
      <c r="A38" s="557" t="s">
        <v>2070</v>
      </c>
      <c r="B38" s="557" t="s">
        <v>2078</v>
      </c>
      <c r="C38" s="557" t="s">
        <v>2079</v>
      </c>
      <c r="D38" s="557"/>
      <c r="E38" s="557"/>
    </row>
    <row r="39" spans="1:5">
      <c r="A39" s="557" t="s">
        <v>2070</v>
      </c>
      <c r="B39" s="557" t="s">
        <v>2080</v>
      </c>
      <c r="C39" s="557" t="s">
        <v>2081</v>
      </c>
      <c r="D39" s="557"/>
      <c r="E39" s="557"/>
    </row>
    <row r="40" spans="1:5">
      <c r="A40" s="557" t="s">
        <v>2070</v>
      </c>
      <c r="B40" s="557" t="s">
        <v>2082</v>
      </c>
      <c r="C40" s="557" t="s">
        <v>2083</v>
      </c>
      <c r="D40" s="557"/>
      <c r="E40" s="557"/>
    </row>
    <row r="41" spans="1:5">
      <c r="A41" s="557" t="s">
        <v>2070</v>
      </c>
      <c r="B41" s="557" t="s">
        <v>2084</v>
      </c>
      <c r="C41" s="557" t="s">
        <v>2085</v>
      </c>
      <c r="D41" s="557"/>
      <c r="E41" s="557"/>
    </row>
    <row r="42" spans="1:5">
      <c r="A42" s="557" t="s">
        <v>2070</v>
      </c>
      <c r="B42" s="557" t="s">
        <v>2086</v>
      </c>
      <c r="C42" s="557" t="s">
        <v>2087</v>
      </c>
      <c r="D42" s="557"/>
      <c r="E42" s="557"/>
    </row>
    <row r="43" spans="1:5">
      <c r="A43" s="557" t="s">
        <v>2088</v>
      </c>
      <c r="B43" s="557" t="s">
        <v>2089</v>
      </c>
      <c r="C43" s="557" t="s">
        <v>2090</v>
      </c>
      <c r="D43" s="557"/>
      <c r="E43" s="557"/>
    </row>
    <row r="44" spans="1:5">
      <c r="A44" s="557" t="s">
        <v>2088</v>
      </c>
      <c r="B44" s="557" t="s">
        <v>2091</v>
      </c>
      <c r="C44" s="557" t="s">
        <v>2092</v>
      </c>
      <c r="D44" s="557"/>
      <c r="E44" s="557"/>
    </row>
    <row r="45" spans="1:5">
      <c r="A45" s="557" t="s">
        <v>2088</v>
      </c>
      <c r="B45" s="557" t="s">
        <v>2093</v>
      </c>
      <c r="C45" s="557" t="s">
        <v>2094</v>
      </c>
      <c r="D45" s="557"/>
      <c r="E45" s="557"/>
    </row>
    <row r="46" spans="1:5">
      <c r="A46" s="557" t="s">
        <v>2088</v>
      </c>
      <c r="B46" s="557" t="s">
        <v>2088</v>
      </c>
      <c r="C46" s="557" t="s">
        <v>2095</v>
      </c>
      <c r="D46" s="557"/>
      <c r="E46" s="557"/>
    </row>
    <row r="47" spans="1:5">
      <c r="A47" s="557" t="s">
        <v>2088</v>
      </c>
      <c r="B47" s="557" t="s">
        <v>2096</v>
      </c>
      <c r="C47" s="557" t="s">
        <v>2097</v>
      </c>
      <c r="D47" s="557"/>
      <c r="E47" s="557"/>
    </row>
    <row r="48" spans="1:5">
      <c r="A48" s="557" t="s">
        <v>2088</v>
      </c>
      <c r="B48" s="557" t="s">
        <v>2098</v>
      </c>
      <c r="C48" s="557" t="s">
        <v>2099</v>
      </c>
      <c r="D48" s="557"/>
      <c r="E48" s="557"/>
    </row>
    <row r="49" spans="1:5">
      <c r="A49" s="557" t="s">
        <v>2088</v>
      </c>
      <c r="B49" s="557" t="s">
        <v>2100</v>
      </c>
      <c r="C49" s="557" t="s">
        <v>2101</v>
      </c>
      <c r="D49" s="557"/>
      <c r="E49" s="557"/>
    </row>
    <row r="50" spans="1:5">
      <c r="A50" s="557" t="s">
        <v>2102</v>
      </c>
      <c r="B50" s="557" t="s">
        <v>2103</v>
      </c>
      <c r="C50" s="557" t="s">
        <v>2104</v>
      </c>
      <c r="D50" s="557"/>
      <c r="E50" s="557"/>
    </row>
    <row r="51" spans="1:5">
      <c r="A51" s="557" t="s">
        <v>2102</v>
      </c>
      <c r="B51" s="557" t="s">
        <v>2105</v>
      </c>
      <c r="C51" s="557" t="s">
        <v>2106</v>
      </c>
      <c r="D51" s="557"/>
      <c r="E51" s="557"/>
    </row>
    <row r="52" spans="1:5">
      <c r="A52" s="557" t="s">
        <v>2102</v>
      </c>
      <c r="B52" s="557" t="s">
        <v>2107</v>
      </c>
      <c r="C52" s="557" t="s">
        <v>2108</v>
      </c>
      <c r="D52" s="557"/>
      <c r="E52" s="557"/>
    </row>
    <row r="53" spans="1:5">
      <c r="A53" s="557" t="s">
        <v>2102</v>
      </c>
      <c r="B53" s="557" t="s">
        <v>2109</v>
      </c>
      <c r="C53" s="557" t="s">
        <v>2110</v>
      </c>
      <c r="D53" s="557"/>
      <c r="E53" s="557"/>
    </row>
    <row r="54" spans="1:5">
      <c r="A54" s="557" t="s">
        <v>2102</v>
      </c>
      <c r="B54" s="557" t="s">
        <v>2102</v>
      </c>
      <c r="C54" s="557" t="s">
        <v>2111</v>
      </c>
      <c r="D54" s="557"/>
      <c r="E54" s="557"/>
    </row>
    <row r="55" spans="1:5">
      <c r="A55" s="557" t="s">
        <v>2102</v>
      </c>
      <c r="B55" s="557" t="s">
        <v>2112</v>
      </c>
      <c r="C55" s="557" t="s">
        <v>2113</v>
      </c>
      <c r="D55" s="557"/>
      <c r="E55" s="557"/>
    </row>
    <row r="56" spans="1:5">
      <c r="A56" s="557" t="s">
        <v>2102</v>
      </c>
      <c r="B56" s="557" t="s">
        <v>2114</v>
      </c>
      <c r="C56" s="557" t="s">
        <v>2115</v>
      </c>
      <c r="D56" s="557"/>
      <c r="E56" s="557"/>
    </row>
    <row r="57" spans="1:5">
      <c r="A57" s="557" t="s">
        <v>2102</v>
      </c>
      <c r="B57" s="557" t="s">
        <v>2116</v>
      </c>
      <c r="C57" s="557" t="s">
        <v>2117</v>
      </c>
      <c r="D57" s="557"/>
      <c r="E57" s="557"/>
    </row>
    <row r="58" spans="1:5">
      <c r="A58" s="557" t="s">
        <v>2118</v>
      </c>
      <c r="B58" s="557" t="s">
        <v>2119</v>
      </c>
      <c r="C58" s="557" t="s">
        <v>2120</v>
      </c>
      <c r="D58" s="557"/>
      <c r="E58" s="557"/>
    </row>
    <row r="59" spans="1:5">
      <c r="A59" s="557" t="s">
        <v>2118</v>
      </c>
      <c r="B59" s="557" t="s">
        <v>2118</v>
      </c>
      <c r="C59" s="557" t="s">
        <v>2121</v>
      </c>
      <c r="D59" s="557"/>
      <c r="E59" s="557"/>
    </row>
    <row r="60" spans="1:5">
      <c r="A60" s="557" t="s">
        <v>2118</v>
      </c>
      <c r="B60" s="557" t="s">
        <v>2122</v>
      </c>
      <c r="C60" s="557" t="s">
        <v>2123</v>
      </c>
      <c r="D60" s="557"/>
      <c r="E60" s="557"/>
    </row>
    <row r="61" spans="1:5">
      <c r="A61" s="557" t="s">
        <v>2118</v>
      </c>
      <c r="B61" s="557" t="s">
        <v>2124</v>
      </c>
      <c r="C61" s="557" t="s">
        <v>2125</v>
      </c>
      <c r="D61" s="557"/>
      <c r="E61" s="557"/>
    </row>
    <row r="62" spans="1:5">
      <c r="A62" s="557" t="s">
        <v>2118</v>
      </c>
      <c r="B62" s="557" t="s">
        <v>2126</v>
      </c>
      <c r="C62" s="557" t="s">
        <v>2127</v>
      </c>
      <c r="D62" s="557"/>
      <c r="E62" s="557"/>
    </row>
    <row r="63" spans="1:5">
      <c r="A63" s="557" t="s">
        <v>2118</v>
      </c>
      <c r="B63" s="557" t="s">
        <v>2128</v>
      </c>
      <c r="C63" s="557" t="s">
        <v>2129</v>
      </c>
      <c r="D63" s="557"/>
      <c r="E63" s="557"/>
    </row>
    <row r="64" spans="1:5">
      <c r="A64" s="557" t="s">
        <v>2118</v>
      </c>
      <c r="B64" s="557" t="s">
        <v>2130</v>
      </c>
      <c r="C64" s="557" t="s">
        <v>2131</v>
      </c>
      <c r="D64" s="557"/>
      <c r="E64" s="557"/>
    </row>
    <row r="65" spans="1:5">
      <c r="A65" s="557" t="s">
        <v>2118</v>
      </c>
      <c r="B65" s="557" t="s">
        <v>2132</v>
      </c>
      <c r="C65" s="557" t="s">
        <v>2133</v>
      </c>
      <c r="D65" s="557"/>
      <c r="E65" s="557"/>
    </row>
    <row r="66" spans="1:5">
      <c r="A66" s="557" t="s">
        <v>2118</v>
      </c>
      <c r="B66" s="557" t="s">
        <v>2134</v>
      </c>
      <c r="C66" s="557" t="s">
        <v>2135</v>
      </c>
      <c r="D66" s="557"/>
      <c r="E66" s="557"/>
    </row>
    <row r="67" spans="1:5">
      <c r="A67" s="557" t="s">
        <v>2136</v>
      </c>
      <c r="B67" s="557" t="s">
        <v>2137</v>
      </c>
      <c r="C67" s="557" t="s">
        <v>2138</v>
      </c>
      <c r="D67" s="557"/>
      <c r="E67" s="557"/>
    </row>
    <row r="68" spans="1:5">
      <c r="A68" s="557" t="s">
        <v>2136</v>
      </c>
      <c r="B68" s="557" t="s">
        <v>2139</v>
      </c>
      <c r="C68" s="557" t="s">
        <v>2140</v>
      </c>
      <c r="D68" s="557"/>
      <c r="E68" s="557"/>
    </row>
    <row r="69" spans="1:5">
      <c r="A69" s="557" t="s">
        <v>2136</v>
      </c>
      <c r="B69" s="557" t="s">
        <v>2141</v>
      </c>
      <c r="C69" s="557" t="s">
        <v>2142</v>
      </c>
      <c r="D69" s="557"/>
      <c r="E69" s="557"/>
    </row>
    <row r="70" spans="1:5">
      <c r="A70" s="557" t="s">
        <v>2136</v>
      </c>
      <c r="B70" s="557" t="s">
        <v>2143</v>
      </c>
      <c r="C70" s="557" t="s">
        <v>2144</v>
      </c>
      <c r="D70" s="557"/>
      <c r="E70" s="557"/>
    </row>
    <row r="71" spans="1:5">
      <c r="A71" s="557" t="s">
        <v>2136</v>
      </c>
      <c r="B71" s="557" t="s">
        <v>2136</v>
      </c>
      <c r="C71" s="557" t="s">
        <v>2145</v>
      </c>
      <c r="D71" s="557"/>
      <c r="E71" s="557"/>
    </row>
    <row r="72" spans="1:5">
      <c r="A72" s="557" t="s">
        <v>2136</v>
      </c>
      <c r="B72" s="557" t="s">
        <v>2146</v>
      </c>
      <c r="C72" s="557" t="s">
        <v>2147</v>
      </c>
      <c r="D72" s="557"/>
      <c r="E72" s="557"/>
    </row>
    <row r="73" spans="1:5">
      <c r="A73" s="557" t="s">
        <v>2136</v>
      </c>
      <c r="B73" s="557" t="s">
        <v>2148</v>
      </c>
      <c r="C73" s="557" t="s">
        <v>2149</v>
      </c>
      <c r="D73" s="557"/>
      <c r="E73" s="557"/>
    </row>
    <row r="74" spans="1:5">
      <c r="A74" s="557" t="s">
        <v>2136</v>
      </c>
      <c r="B74" s="557" t="s">
        <v>2150</v>
      </c>
      <c r="C74" s="557" t="s">
        <v>2151</v>
      </c>
      <c r="D74" s="557"/>
      <c r="E74" s="557"/>
    </row>
    <row r="75" spans="1:5">
      <c r="A75" s="557" t="s">
        <v>2136</v>
      </c>
      <c r="B75" s="557" t="s">
        <v>2152</v>
      </c>
      <c r="C75" s="557" t="s">
        <v>2153</v>
      </c>
      <c r="D75" s="557"/>
      <c r="E75" s="557"/>
    </row>
    <row r="76" spans="1:5">
      <c r="A76" s="557" t="s">
        <v>2136</v>
      </c>
      <c r="B76" s="557" t="s">
        <v>2154</v>
      </c>
      <c r="C76" s="557" t="s">
        <v>2155</v>
      </c>
      <c r="D76" s="557"/>
      <c r="E76" s="557"/>
    </row>
    <row r="77" spans="1:5">
      <c r="A77" s="557" t="s">
        <v>2156</v>
      </c>
      <c r="B77" s="557" t="s">
        <v>2157</v>
      </c>
      <c r="C77" s="557" t="s">
        <v>2158</v>
      </c>
      <c r="D77" s="557"/>
      <c r="E77" s="557"/>
    </row>
    <row r="78" spans="1:5">
      <c r="A78" s="557" t="s">
        <v>2156</v>
      </c>
      <c r="B78" s="557" t="s">
        <v>2156</v>
      </c>
      <c r="C78" s="557" t="s">
        <v>2159</v>
      </c>
      <c r="D78" s="557"/>
      <c r="E78" s="557"/>
    </row>
    <row r="79" spans="1:5">
      <c r="A79" s="557" t="s">
        <v>2156</v>
      </c>
      <c r="B79" s="557" t="s">
        <v>2160</v>
      </c>
      <c r="C79" s="557" t="s">
        <v>2161</v>
      </c>
      <c r="D79" s="557"/>
      <c r="E79" s="557"/>
    </row>
    <row r="80" spans="1:5">
      <c r="A80" s="557" t="s">
        <v>2156</v>
      </c>
      <c r="B80" s="557" t="s">
        <v>2162</v>
      </c>
      <c r="C80" s="557" t="s">
        <v>2163</v>
      </c>
      <c r="D80" s="557"/>
      <c r="E80" s="557"/>
    </row>
    <row r="81" spans="1:5">
      <c r="A81" s="557" t="s">
        <v>2156</v>
      </c>
      <c r="B81" s="557" t="s">
        <v>2164</v>
      </c>
      <c r="C81" s="557" t="s">
        <v>2165</v>
      </c>
      <c r="D81" s="557"/>
      <c r="E81" s="557"/>
    </row>
    <row r="82" spans="1:5">
      <c r="A82" s="557" t="s">
        <v>2156</v>
      </c>
      <c r="B82" s="557" t="s">
        <v>2166</v>
      </c>
      <c r="C82" s="557" t="s">
        <v>2167</v>
      </c>
      <c r="D82" s="557"/>
      <c r="E82" s="557"/>
    </row>
    <row r="83" spans="1:5">
      <c r="A83" s="557" t="s">
        <v>2168</v>
      </c>
      <c r="B83" s="557" t="s">
        <v>2169</v>
      </c>
      <c r="C83" s="557" t="s">
        <v>2170</v>
      </c>
      <c r="D83" s="557"/>
      <c r="E83" s="557"/>
    </row>
    <row r="84" spans="1:5">
      <c r="A84" s="557" t="s">
        <v>2168</v>
      </c>
      <c r="B84" s="557" t="s">
        <v>2171</v>
      </c>
      <c r="C84" s="557" t="s">
        <v>2172</v>
      </c>
      <c r="D84" s="557"/>
      <c r="E84" s="557"/>
    </row>
    <row r="85" spans="1:5">
      <c r="A85" s="557" t="s">
        <v>2168</v>
      </c>
      <c r="B85" s="557" t="s">
        <v>2168</v>
      </c>
      <c r="C85" s="557" t="s">
        <v>2173</v>
      </c>
      <c r="D85" s="557"/>
      <c r="E85" s="557"/>
    </row>
    <row r="86" spans="1:5">
      <c r="A86" s="557" t="s">
        <v>2168</v>
      </c>
      <c r="B86" s="557" t="s">
        <v>2174</v>
      </c>
      <c r="C86" s="557" t="s">
        <v>2175</v>
      </c>
      <c r="D86" s="557"/>
      <c r="E86" s="557"/>
    </row>
    <row r="87" spans="1:5">
      <c r="A87" s="557" t="s">
        <v>2168</v>
      </c>
      <c r="B87" s="557" t="s">
        <v>2176</v>
      </c>
      <c r="C87" s="557" t="s">
        <v>2177</v>
      </c>
      <c r="D87" s="557"/>
      <c r="E87" s="557"/>
    </row>
    <row r="88" spans="1:5">
      <c r="A88" s="557" t="s">
        <v>2168</v>
      </c>
      <c r="B88" s="557" t="s">
        <v>2178</v>
      </c>
      <c r="C88" s="557" t="s">
        <v>2179</v>
      </c>
      <c r="D88" s="557"/>
      <c r="E88" s="557"/>
    </row>
    <row r="89" spans="1:5">
      <c r="A89" s="557" t="s">
        <v>2168</v>
      </c>
      <c r="B89" s="557" t="s">
        <v>2180</v>
      </c>
      <c r="C89" s="557" t="s">
        <v>2181</v>
      </c>
      <c r="D89" s="557"/>
      <c r="E89" s="557"/>
    </row>
    <row r="90" spans="1:5">
      <c r="A90" s="557" t="s">
        <v>2182</v>
      </c>
      <c r="B90" s="557" t="s">
        <v>2183</v>
      </c>
      <c r="C90" s="557" t="s">
        <v>2184</v>
      </c>
      <c r="D90" s="557"/>
      <c r="E90" s="557"/>
    </row>
    <row r="91" spans="1:5">
      <c r="A91" s="557" t="s">
        <v>2182</v>
      </c>
      <c r="B91" s="557" t="s">
        <v>2182</v>
      </c>
      <c r="C91" s="557" t="s">
        <v>2185</v>
      </c>
      <c r="D91" s="557"/>
      <c r="E91" s="557"/>
    </row>
    <row r="92" spans="1:5">
      <c r="A92" s="557" t="s">
        <v>2182</v>
      </c>
      <c r="B92" s="557" t="s">
        <v>2186</v>
      </c>
      <c r="C92" s="557" t="s">
        <v>2187</v>
      </c>
      <c r="D92" s="557"/>
      <c r="E92" s="557"/>
    </row>
    <row r="93" spans="1:5">
      <c r="A93" s="557" t="s">
        <v>2182</v>
      </c>
      <c r="B93" s="557" t="s">
        <v>2188</v>
      </c>
      <c r="C93" s="557" t="s">
        <v>2189</v>
      </c>
      <c r="D93" s="557"/>
      <c r="E93" s="557"/>
    </row>
    <row r="94" spans="1:5">
      <c r="A94" s="557" t="s">
        <v>2182</v>
      </c>
      <c r="B94" s="557" t="s">
        <v>2190</v>
      </c>
      <c r="C94" s="557" t="s">
        <v>2191</v>
      </c>
      <c r="D94" s="557"/>
      <c r="E94" s="557"/>
    </row>
    <row r="95" spans="1:5">
      <c r="A95" s="557" t="s">
        <v>2182</v>
      </c>
      <c r="B95" s="557" t="s">
        <v>2192</v>
      </c>
      <c r="C95" s="557" t="s">
        <v>2193</v>
      </c>
      <c r="D95" s="557"/>
      <c r="E95" s="557"/>
    </row>
    <row r="96" spans="1:5">
      <c r="A96" s="557" t="s">
        <v>2182</v>
      </c>
      <c r="B96" s="557" t="s">
        <v>2194</v>
      </c>
      <c r="C96" s="557" t="s">
        <v>2195</v>
      </c>
      <c r="D96" s="557"/>
      <c r="E96" s="557"/>
    </row>
    <row r="97" spans="1:5">
      <c r="A97" s="557" t="s">
        <v>2196</v>
      </c>
      <c r="B97" s="557" t="s">
        <v>2197</v>
      </c>
      <c r="C97" s="557" t="s">
        <v>2198</v>
      </c>
      <c r="D97" s="557"/>
      <c r="E97" s="557"/>
    </row>
    <row r="98" spans="1:5">
      <c r="A98" s="557" t="s">
        <v>2196</v>
      </c>
      <c r="B98" s="557" t="s">
        <v>2199</v>
      </c>
      <c r="C98" s="557" t="s">
        <v>2200</v>
      </c>
      <c r="D98" s="557"/>
      <c r="E98" s="557"/>
    </row>
    <row r="99" spans="1:5">
      <c r="A99" s="557" t="s">
        <v>2196</v>
      </c>
      <c r="B99" s="557" t="s">
        <v>2201</v>
      </c>
      <c r="C99" s="557" t="s">
        <v>2202</v>
      </c>
      <c r="D99" s="557"/>
      <c r="E99" s="557"/>
    </row>
    <row r="100" spans="1:5">
      <c r="A100" s="557" t="s">
        <v>2196</v>
      </c>
      <c r="B100" s="557" t="s">
        <v>2203</v>
      </c>
      <c r="C100" s="557" t="s">
        <v>2204</v>
      </c>
      <c r="D100" s="557"/>
      <c r="E100" s="557"/>
    </row>
    <row r="101" spans="1:5">
      <c r="A101" s="557" t="s">
        <v>2196</v>
      </c>
      <c r="B101" s="557" t="s">
        <v>2196</v>
      </c>
      <c r="C101" s="557" t="s">
        <v>2205</v>
      </c>
      <c r="D101" s="557"/>
      <c r="E101" s="557"/>
    </row>
    <row r="102" spans="1:5">
      <c r="A102" s="557" t="s">
        <v>2196</v>
      </c>
      <c r="B102" s="557" t="s">
        <v>2206</v>
      </c>
      <c r="C102" s="557" t="s">
        <v>2207</v>
      </c>
      <c r="D102" s="557"/>
      <c r="E102" s="557"/>
    </row>
    <row r="103" spans="1:5">
      <c r="A103" s="557" t="s">
        <v>2208</v>
      </c>
      <c r="B103" s="557" t="s">
        <v>2209</v>
      </c>
      <c r="C103" s="557" t="s">
        <v>2210</v>
      </c>
      <c r="D103" s="557"/>
      <c r="E103" s="557"/>
    </row>
    <row r="104" spans="1:5">
      <c r="A104" s="557" t="s">
        <v>2208</v>
      </c>
      <c r="B104" s="557" t="s">
        <v>2211</v>
      </c>
      <c r="C104" s="557" t="s">
        <v>2212</v>
      </c>
      <c r="D104" s="557"/>
      <c r="E104" s="557"/>
    </row>
    <row r="105" spans="1:5">
      <c r="A105" s="557" t="s">
        <v>2208</v>
      </c>
      <c r="B105" s="557" t="s">
        <v>2213</v>
      </c>
      <c r="C105" s="557" t="s">
        <v>2214</v>
      </c>
      <c r="D105" s="557"/>
      <c r="E105" s="557"/>
    </row>
    <row r="106" spans="1:5">
      <c r="A106" s="557" t="s">
        <v>2208</v>
      </c>
      <c r="B106" s="557" t="s">
        <v>2208</v>
      </c>
      <c r="C106" s="557" t="s">
        <v>2215</v>
      </c>
      <c r="D106" s="557"/>
      <c r="E106" s="557"/>
    </row>
    <row r="107" spans="1:5">
      <c r="A107" s="557" t="s">
        <v>2208</v>
      </c>
      <c r="B107" s="557" t="s">
        <v>2216</v>
      </c>
      <c r="C107" s="557" t="s">
        <v>2217</v>
      </c>
      <c r="D107" s="557"/>
      <c r="E107" s="557"/>
    </row>
    <row r="108" spans="1:5">
      <c r="A108" s="557" t="s">
        <v>2208</v>
      </c>
      <c r="B108" s="557" t="s">
        <v>2218</v>
      </c>
      <c r="C108" s="557" t="s">
        <v>2219</v>
      </c>
      <c r="D108" s="557"/>
      <c r="E108" s="557"/>
    </row>
    <row r="109" spans="1:5">
      <c r="A109" s="557" t="s">
        <v>2208</v>
      </c>
      <c r="B109" s="557" t="s">
        <v>2220</v>
      </c>
      <c r="C109" s="557" t="s">
        <v>2221</v>
      </c>
      <c r="D109" s="557"/>
      <c r="E109" s="557"/>
    </row>
    <row r="110" spans="1:5">
      <c r="A110" s="557" t="s">
        <v>2222</v>
      </c>
      <c r="B110" s="557" t="s">
        <v>2223</v>
      </c>
      <c r="C110" s="557" t="s">
        <v>2224</v>
      </c>
      <c r="D110" s="557"/>
      <c r="E110" s="557"/>
    </row>
    <row r="111" spans="1:5">
      <c r="A111" s="557" t="s">
        <v>2222</v>
      </c>
      <c r="B111" s="557" t="s">
        <v>2225</v>
      </c>
      <c r="C111" s="557" t="s">
        <v>2226</v>
      </c>
      <c r="D111" s="557"/>
      <c r="E111" s="557"/>
    </row>
    <row r="112" spans="1:5">
      <c r="A112" s="557" t="s">
        <v>2222</v>
      </c>
      <c r="B112" s="557" t="s">
        <v>2227</v>
      </c>
      <c r="C112" s="557" t="s">
        <v>2228</v>
      </c>
      <c r="D112" s="557"/>
      <c r="E112" s="557"/>
    </row>
    <row r="113" spans="1:5">
      <c r="A113" s="557" t="s">
        <v>2222</v>
      </c>
      <c r="B113" s="557" t="s">
        <v>2222</v>
      </c>
      <c r="C113" s="557" t="s">
        <v>2229</v>
      </c>
      <c r="D113" s="557"/>
      <c r="E113" s="557"/>
    </row>
    <row r="114" spans="1:5">
      <c r="A114" s="557" t="s">
        <v>2222</v>
      </c>
      <c r="B114" s="557" t="s">
        <v>2230</v>
      </c>
      <c r="C114" s="557" t="s">
        <v>2231</v>
      </c>
      <c r="D114" s="557"/>
      <c r="E114" s="557"/>
    </row>
    <row r="115" spans="1:5">
      <c r="A115" s="557" t="s">
        <v>2222</v>
      </c>
      <c r="B115" s="557" t="s">
        <v>2232</v>
      </c>
      <c r="C115" s="557" t="s">
        <v>2233</v>
      </c>
      <c r="D115" s="557"/>
      <c r="E115" s="557"/>
    </row>
    <row r="116" spans="1:5">
      <c r="A116" s="557" t="s">
        <v>2234</v>
      </c>
      <c r="B116" s="557" t="s">
        <v>2235</v>
      </c>
      <c r="C116" s="557" t="s">
        <v>2236</v>
      </c>
      <c r="D116" s="557"/>
      <c r="E116" s="557"/>
    </row>
    <row r="117" spans="1:5">
      <c r="A117" s="557" t="s">
        <v>2234</v>
      </c>
      <c r="B117" s="557" t="s">
        <v>2237</v>
      </c>
      <c r="C117" s="557" t="s">
        <v>2238</v>
      </c>
      <c r="D117" s="557"/>
      <c r="E117" s="557"/>
    </row>
    <row r="118" spans="1:5">
      <c r="A118" s="557" t="s">
        <v>2234</v>
      </c>
      <c r="B118" s="557" t="s">
        <v>2239</v>
      </c>
      <c r="C118" s="557" t="s">
        <v>2240</v>
      </c>
      <c r="D118" s="557"/>
      <c r="E118" s="557"/>
    </row>
    <row r="119" spans="1:5">
      <c r="A119" s="557" t="s">
        <v>2234</v>
      </c>
      <c r="B119" s="557" t="s">
        <v>2241</v>
      </c>
      <c r="C119" s="557" t="s">
        <v>2242</v>
      </c>
      <c r="D119" s="557"/>
      <c r="E119" s="557"/>
    </row>
    <row r="120" spans="1:5">
      <c r="A120" s="557" t="s">
        <v>2234</v>
      </c>
      <c r="B120" s="557" t="s">
        <v>2243</v>
      </c>
      <c r="C120" s="557" t="s">
        <v>2244</v>
      </c>
      <c r="D120" s="557"/>
      <c r="E120" s="557"/>
    </row>
    <row r="121" spans="1:5">
      <c r="A121" s="557" t="s">
        <v>2234</v>
      </c>
      <c r="B121" s="557" t="s">
        <v>2234</v>
      </c>
      <c r="C121" s="557" t="s">
        <v>2245</v>
      </c>
      <c r="D121" s="557"/>
      <c r="E121" s="557"/>
    </row>
    <row r="122" spans="1:5">
      <c r="A122" s="557" t="s">
        <v>2234</v>
      </c>
      <c r="B122" s="557" t="s">
        <v>2246</v>
      </c>
      <c r="C122" s="557" t="s">
        <v>2247</v>
      </c>
      <c r="D122" s="557"/>
      <c r="E122" s="557"/>
    </row>
    <row r="123" spans="1:5">
      <c r="A123" s="557" t="s">
        <v>2234</v>
      </c>
      <c r="B123" s="557" t="s">
        <v>2248</v>
      </c>
      <c r="C123" s="557" t="s">
        <v>2249</v>
      </c>
      <c r="D123" s="557"/>
      <c r="E123" s="557"/>
    </row>
    <row r="124" spans="1:5">
      <c r="A124" s="557" t="s">
        <v>2250</v>
      </c>
      <c r="B124" s="557" t="s">
        <v>2251</v>
      </c>
      <c r="C124" s="557" t="s">
        <v>2252</v>
      </c>
      <c r="D124" s="557"/>
      <c r="E124" s="557"/>
    </row>
    <row r="125" spans="1:5">
      <c r="A125" s="557" t="s">
        <v>2250</v>
      </c>
      <c r="B125" s="557" t="s">
        <v>2253</v>
      </c>
      <c r="C125" s="557" t="s">
        <v>2254</v>
      </c>
      <c r="D125" s="557"/>
      <c r="E125" s="557"/>
    </row>
    <row r="126" spans="1:5">
      <c r="A126" s="557" t="s">
        <v>2250</v>
      </c>
      <c r="B126" s="557" t="s">
        <v>2255</v>
      </c>
      <c r="C126" s="557" t="s">
        <v>2256</v>
      </c>
      <c r="D126" s="557"/>
      <c r="E126" s="557"/>
    </row>
    <row r="127" spans="1:5">
      <c r="A127" s="557" t="s">
        <v>2250</v>
      </c>
      <c r="B127" s="557" t="s">
        <v>2257</v>
      </c>
      <c r="C127" s="557" t="s">
        <v>2258</v>
      </c>
      <c r="D127" s="557"/>
      <c r="E127" s="557"/>
    </row>
    <row r="128" spans="1:5">
      <c r="A128" s="557" t="s">
        <v>2250</v>
      </c>
      <c r="B128" s="557" t="s">
        <v>2250</v>
      </c>
      <c r="C128" s="557" t="s">
        <v>2259</v>
      </c>
      <c r="D128" s="557"/>
      <c r="E128" s="557"/>
    </row>
    <row r="129" spans="1:5">
      <c r="A129" s="557" t="s">
        <v>2250</v>
      </c>
      <c r="B129" s="557" t="s">
        <v>2260</v>
      </c>
      <c r="C129" s="557" t="s">
        <v>2261</v>
      </c>
      <c r="D129" s="557"/>
      <c r="E129" s="557"/>
    </row>
    <row r="130" spans="1:5">
      <c r="A130" s="557" t="s">
        <v>2250</v>
      </c>
      <c r="B130" s="557" t="s">
        <v>2262</v>
      </c>
      <c r="C130" s="557" t="s">
        <v>2263</v>
      </c>
      <c r="D130" s="557"/>
      <c r="E130" s="557"/>
    </row>
    <row r="131" spans="1:5">
      <c r="A131" s="557" t="s">
        <v>2250</v>
      </c>
      <c r="B131" s="557" t="s">
        <v>2264</v>
      </c>
      <c r="C131" s="557" t="s">
        <v>2265</v>
      </c>
      <c r="D131" s="557"/>
      <c r="E131" s="557"/>
    </row>
    <row r="132" spans="1:5">
      <c r="A132" s="557" t="s">
        <v>2266</v>
      </c>
      <c r="B132" s="557" t="s">
        <v>2267</v>
      </c>
      <c r="C132" s="557" t="s">
        <v>2268</v>
      </c>
      <c r="D132" s="557"/>
      <c r="E132" s="557"/>
    </row>
    <row r="133" spans="1:5">
      <c r="A133" s="557" t="s">
        <v>2266</v>
      </c>
      <c r="B133" s="557" t="s">
        <v>2269</v>
      </c>
      <c r="C133" s="557" t="s">
        <v>2270</v>
      </c>
      <c r="D133" s="557"/>
      <c r="E133" s="557"/>
    </row>
    <row r="134" spans="1:5">
      <c r="A134" s="557" t="s">
        <v>2266</v>
      </c>
      <c r="B134" s="557" t="s">
        <v>2271</v>
      </c>
      <c r="C134" s="557" t="s">
        <v>2272</v>
      </c>
      <c r="D134" s="557"/>
      <c r="E134" s="557"/>
    </row>
    <row r="135" spans="1:5">
      <c r="A135" s="557" t="s">
        <v>2266</v>
      </c>
      <c r="B135" s="557" t="s">
        <v>2273</v>
      </c>
      <c r="C135" s="557" t="s">
        <v>2274</v>
      </c>
      <c r="D135" s="557"/>
      <c r="E135" s="557"/>
    </row>
    <row r="136" spans="1:5">
      <c r="A136" s="557" t="s">
        <v>2266</v>
      </c>
      <c r="B136" s="557" t="s">
        <v>2266</v>
      </c>
      <c r="C136" s="557" t="s">
        <v>2275</v>
      </c>
      <c r="D136" s="557"/>
      <c r="E136" s="557"/>
    </row>
    <row r="137" spans="1:5">
      <c r="A137" s="557" t="s">
        <v>2266</v>
      </c>
      <c r="B137" s="557" t="s">
        <v>2276</v>
      </c>
      <c r="C137" s="557" t="s">
        <v>2277</v>
      </c>
      <c r="D137" s="557"/>
      <c r="E137" s="557"/>
    </row>
    <row r="138" spans="1:5">
      <c r="A138" s="557" t="s">
        <v>2266</v>
      </c>
      <c r="B138" s="557" t="s">
        <v>2278</v>
      </c>
      <c r="C138" s="557" t="s">
        <v>2279</v>
      </c>
      <c r="D138" s="557"/>
      <c r="E138" s="557"/>
    </row>
    <row r="139" spans="1:5">
      <c r="A139" s="557" t="s">
        <v>2280</v>
      </c>
      <c r="B139" s="557" t="s">
        <v>2281</v>
      </c>
      <c r="C139" s="557" t="s">
        <v>2282</v>
      </c>
      <c r="D139" s="557"/>
      <c r="E139" s="557"/>
    </row>
    <row r="140" spans="1:5">
      <c r="A140" s="557" t="s">
        <v>2280</v>
      </c>
      <c r="B140" s="557" t="s">
        <v>2283</v>
      </c>
      <c r="C140" s="557" t="s">
        <v>2284</v>
      </c>
      <c r="D140" s="557"/>
      <c r="E140" s="557"/>
    </row>
    <row r="141" spans="1:5">
      <c r="A141" s="557" t="s">
        <v>2280</v>
      </c>
      <c r="B141" s="557" t="s">
        <v>2285</v>
      </c>
      <c r="C141" s="557" t="s">
        <v>2286</v>
      </c>
      <c r="D141" s="557"/>
      <c r="E141" s="557"/>
    </row>
    <row r="142" spans="1:5">
      <c r="A142" s="557" t="s">
        <v>2280</v>
      </c>
      <c r="B142" s="557" t="s">
        <v>2287</v>
      </c>
      <c r="C142" s="557" t="s">
        <v>2288</v>
      </c>
      <c r="D142" s="557"/>
      <c r="E142" s="557"/>
    </row>
    <row r="143" spans="1:5">
      <c r="A143" s="557" t="s">
        <v>2280</v>
      </c>
      <c r="B143" s="557" t="s">
        <v>2289</v>
      </c>
      <c r="C143" s="557" t="s">
        <v>2290</v>
      </c>
      <c r="D143" s="557"/>
      <c r="E143" s="557"/>
    </row>
    <row r="144" spans="1:5">
      <c r="A144" s="557" t="s">
        <v>2280</v>
      </c>
      <c r="B144" s="557" t="s">
        <v>2280</v>
      </c>
      <c r="C144" s="557" t="s">
        <v>2291</v>
      </c>
      <c r="D144" s="557"/>
      <c r="E144" s="557"/>
    </row>
    <row r="145" spans="1:5">
      <c r="A145" s="557" t="s">
        <v>2280</v>
      </c>
      <c r="B145" s="557" t="s">
        <v>2292</v>
      </c>
      <c r="C145" s="557" t="s">
        <v>2293</v>
      </c>
      <c r="D145" s="557"/>
      <c r="E145" s="557"/>
    </row>
    <row r="146" spans="1:5">
      <c r="A146" s="557" t="s">
        <v>2294</v>
      </c>
      <c r="B146" s="557" t="s">
        <v>2295</v>
      </c>
      <c r="C146" s="557" t="s">
        <v>2296</v>
      </c>
      <c r="D146" s="557"/>
      <c r="E146" s="557"/>
    </row>
    <row r="147" spans="1:5">
      <c r="A147" s="557" t="s">
        <v>2294</v>
      </c>
      <c r="B147" s="557" t="s">
        <v>2103</v>
      </c>
      <c r="C147" s="557" t="s">
        <v>2297</v>
      </c>
      <c r="D147" s="557"/>
      <c r="E147" s="557"/>
    </row>
    <row r="148" spans="1:5">
      <c r="A148" s="557" t="s">
        <v>2294</v>
      </c>
      <c r="B148" s="557" t="s">
        <v>2298</v>
      </c>
      <c r="C148" s="557" t="s">
        <v>2299</v>
      </c>
      <c r="D148" s="557"/>
      <c r="E148" s="557"/>
    </row>
    <row r="149" spans="1:5">
      <c r="A149" s="557" t="s">
        <v>2294</v>
      </c>
      <c r="B149" s="557" t="s">
        <v>2300</v>
      </c>
      <c r="C149" s="557" t="s">
        <v>2301</v>
      </c>
      <c r="D149" s="557"/>
      <c r="E149" s="557"/>
    </row>
    <row r="150" spans="1:5">
      <c r="A150" s="557" t="s">
        <v>2294</v>
      </c>
      <c r="B150" s="557" t="s">
        <v>2302</v>
      </c>
      <c r="C150" s="557" t="s">
        <v>2303</v>
      </c>
      <c r="D150" s="557"/>
      <c r="E150" s="557"/>
    </row>
    <row r="151" spans="1:5">
      <c r="A151" s="557" t="s">
        <v>2294</v>
      </c>
      <c r="B151" s="557" t="s">
        <v>2304</v>
      </c>
      <c r="C151" s="557" t="s">
        <v>2305</v>
      </c>
      <c r="D151" s="557"/>
      <c r="E151" s="557"/>
    </row>
    <row r="152" spans="1:5">
      <c r="A152" s="557" t="s">
        <v>2294</v>
      </c>
      <c r="B152" s="557" t="s">
        <v>2306</v>
      </c>
      <c r="C152" s="557" t="s">
        <v>2307</v>
      </c>
      <c r="D152" s="557"/>
      <c r="E152" s="557"/>
    </row>
    <row r="153" spans="1:5">
      <c r="A153" s="557" t="s">
        <v>2294</v>
      </c>
      <c r="B153" s="557" t="s">
        <v>2294</v>
      </c>
      <c r="C153" s="557" t="s">
        <v>2308</v>
      </c>
      <c r="D153" s="557"/>
      <c r="E153" s="557"/>
    </row>
    <row r="154" spans="1:5">
      <c r="A154" s="557" t="s">
        <v>2294</v>
      </c>
      <c r="B154" s="557" t="s">
        <v>2309</v>
      </c>
      <c r="C154" s="557" t="s">
        <v>2310</v>
      </c>
      <c r="D154" s="557"/>
      <c r="E154" s="557"/>
    </row>
    <row r="155" spans="1:5">
      <c r="A155" s="557" t="s">
        <v>2311</v>
      </c>
      <c r="B155" s="557" t="s">
        <v>2312</v>
      </c>
      <c r="C155" s="557" t="s">
        <v>2313</v>
      </c>
      <c r="D155" s="557"/>
      <c r="E155" s="557"/>
    </row>
    <row r="156" spans="1:5">
      <c r="A156" s="557" t="s">
        <v>2311</v>
      </c>
      <c r="B156" s="557" t="s">
        <v>2314</v>
      </c>
      <c r="C156" s="557" t="s">
        <v>2315</v>
      </c>
      <c r="D156" s="557"/>
      <c r="E156" s="557"/>
    </row>
    <row r="157" spans="1:5">
      <c r="A157" s="557" t="s">
        <v>2311</v>
      </c>
      <c r="B157" s="557" t="s">
        <v>2316</v>
      </c>
      <c r="C157" s="557" t="s">
        <v>2317</v>
      </c>
      <c r="D157" s="557"/>
      <c r="E157" s="557"/>
    </row>
    <row r="158" spans="1:5">
      <c r="A158" s="557" t="s">
        <v>2311</v>
      </c>
      <c r="B158" s="557" t="s">
        <v>2318</v>
      </c>
      <c r="C158" s="557" t="s">
        <v>2319</v>
      </c>
      <c r="D158" s="557"/>
      <c r="E158" s="557"/>
    </row>
    <row r="159" spans="1:5">
      <c r="A159" s="557" t="s">
        <v>2311</v>
      </c>
      <c r="B159" s="557" t="s">
        <v>2320</v>
      </c>
      <c r="C159" s="557" t="s">
        <v>2321</v>
      </c>
      <c r="D159" s="557"/>
      <c r="E159" s="557"/>
    </row>
    <row r="160" spans="1:5">
      <c r="A160" s="557" t="s">
        <v>2311</v>
      </c>
      <c r="B160" s="557" t="s">
        <v>2322</v>
      </c>
      <c r="C160" s="557" t="s">
        <v>2323</v>
      </c>
      <c r="D160" s="557"/>
      <c r="E160" s="557"/>
    </row>
    <row r="161" spans="1:5">
      <c r="A161" s="557" t="s">
        <v>2311</v>
      </c>
      <c r="B161" s="557" t="s">
        <v>2324</v>
      </c>
      <c r="C161" s="557" t="s">
        <v>2325</v>
      </c>
      <c r="D161" s="557"/>
      <c r="E161" s="557"/>
    </row>
    <row r="162" spans="1:5">
      <c r="A162" s="557" t="s">
        <v>2311</v>
      </c>
      <c r="B162" s="557" t="s">
        <v>2326</v>
      </c>
      <c r="C162" s="557" t="s">
        <v>2327</v>
      </c>
      <c r="D162" s="557"/>
      <c r="E162" s="557"/>
    </row>
    <row r="163" spans="1:5">
      <c r="A163" s="557" t="s">
        <v>2311</v>
      </c>
      <c r="B163" s="557" t="s">
        <v>2328</v>
      </c>
      <c r="C163" s="557" t="s">
        <v>2329</v>
      </c>
      <c r="D163" s="557"/>
      <c r="E163" s="557"/>
    </row>
    <row r="164" spans="1:5">
      <c r="A164" s="557" t="s">
        <v>2311</v>
      </c>
      <c r="B164" s="557" t="s">
        <v>2311</v>
      </c>
      <c r="C164" s="557" t="s">
        <v>2330</v>
      </c>
      <c r="D164" s="557"/>
      <c r="E164" s="557"/>
    </row>
    <row r="165" spans="1:5">
      <c r="A165" s="557" t="s">
        <v>2311</v>
      </c>
      <c r="B165" s="557" t="s">
        <v>2331</v>
      </c>
      <c r="C165" s="557" t="s">
        <v>2332</v>
      </c>
      <c r="D165" s="557"/>
      <c r="E165" s="557"/>
    </row>
    <row r="166" spans="1:5">
      <c r="A166" s="557" t="s">
        <v>2333</v>
      </c>
      <c r="B166" s="557" t="s">
        <v>2333</v>
      </c>
      <c r="C166" s="557" t="s">
        <v>2334</v>
      </c>
      <c r="D166" s="557"/>
      <c r="E166" s="557"/>
    </row>
    <row r="167" spans="1:5">
      <c r="A167" s="557" t="s">
        <v>2335</v>
      </c>
      <c r="B167" s="557" t="s">
        <v>2335</v>
      </c>
      <c r="C167" s="557" t="s">
        <v>2336</v>
      </c>
      <c r="D167" s="557"/>
      <c r="E167" s="557"/>
    </row>
    <row r="168" spans="1:5">
      <c r="A168" s="557" t="s">
        <v>2337</v>
      </c>
      <c r="B168" s="557" t="s">
        <v>2337</v>
      </c>
      <c r="C168" s="557" t="s">
        <v>2338</v>
      </c>
      <c r="D168" s="557"/>
      <c r="E168" s="5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6"/>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6">
        <v>45057.37771990741</v>
      </c>
      <c r="B3" s="41" t="s">
        <v>1310</v>
      </c>
      <c r="C3" s="41" t="s">
        <v>1311</v>
      </c>
    </row>
    <row r="4" spans="1:4">
      <c r="A4" s="556">
        <v>45057.377743055556</v>
      </c>
      <c r="B4" s="41" t="s">
        <v>1312</v>
      </c>
      <c r="C4" s="41" t="s">
        <v>1311</v>
      </c>
    </row>
    <row r="5" spans="1:4">
      <c r="A5" s="556">
        <v>45057.378020833334</v>
      </c>
      <c r="B5" s="41" t="s">
        <v>1310</v>
      </c>
      <c r="C5" s="41" t="s">
        <v>1311</v>
      </c>
    </row>
    <row r="6" spans="1:4">
      <c r="A6" s="556">
        <v>45057.378032407411</v>
      </c>
      <c r="B6" s="41" t="s">
        <v>1312</v>
      </c>
      <c r="C6" s="41" t="s">
        <v>1311</v>
      </c>
    </row>
    <row r="7" spans="1:4">
      <c r="A7" s="556">
        <v>45057.420902777776</v>
      </c>
      <c r="B7" s="41" t="s">
        <v>1310</v>
      </c>
      <c r="C7" s="41" t="s">
        <v>1311</v>
      </c>
    </row>
    <row r="8" spans="1:4">
      <c r="A8" s="556">
        <v>45057.420914351853</v>
      </c>
      <c r="B8" s="41" t="s">
        <v>1312</v>
      </c>
      <c r="C8" s="41" t="s">
        <v>1311</v>
      </c>
    </row>
    <row r="9" spans="1:4">
      <c r="A9" s="556">
        <v>45071.649884259263</v>
      </c>
      <c r="B9" s="41" t="s">
        <v>1310</v>
      </c>
      <c r="C9" s="41" t="s">
        <v>1311</v>
      </c>
    </row>
    <row r="10" spans="1:4">
      <c r="A10" s="556">
        <v>45071.649907407409</v>
      </c>
      <c r="B10" s="41" t="s">
        <v>1312</v>
      </c>
      <c r="C10" s="41" t="s">
        <v>1311</v>
      </c>
    </row>
    <row r="11" spans="1:4">
      <c r="A11" s="556">
        <v>45071.69054398148</v>
      </c>
      <c r="B11" s="41" t="s">
        <v>1310</v>
      </c>
      <c r="C11" s="41" t="s">
        <v>1311</v>
      </c>
    </row>
    <row r="12" spans="1:4">
      <c r="A12" s="556">
        <v>45071.690567129626</v>
      </c>
      <c r="B12" s="41" t="s">
        <v>1312</v>
      </c>
      <c r="C12" s="41" t="s">
        <v>1311</v>
      </c>
    </row>
    <row r="13" spans="1:4">
      <c r="A13" s="556">
        <v>45071.700729166667</v>
      </c>
      <c r="B13" s="41" t="s">
        <v>1310</v>
      </c>
      <c r="C13" s="41" t="s">
        <v>1311</v>
      </c>
    </row>
    <row r="14" spans="1:4">
      <c r="A14" s="556">
        <v>45071.700740740744</v>
      </c>
      <c r="B14" s="41" t="s">
        <v>1312</v>
      </c>
      <c r="C14" s="41" t="s">
        <v>1311</v>
      </c>
    </row>
    <row r="15" spans="1:4">
      <c r="A15" s="556">
        <v>45072.361631944441</v>
      </c>
      <c r="B15" s="41" t="s">
        <v>1310</v>
      </c>
      <c r="C15" s="41" t="s">
        <v>1311</v>
      </c>
    </row>
    <row r="16" spans="1:4">
      <c r="A16" s="556">
        <v>45072.361655092594</v>
      </c>
      <c r="B16" s="41" t="s">
        <v>1312</v>
      </c>
      <c r="C16" s="41" t="s">
        <v>1311</v>
      </c>
    </row>
    <row r="17" spans="1:3">
      <c r="A17" s="556">
        <v>45072.579131944447</v>
      </c>
      <c r="B17" s="41" t="s">
        <v>1310</v>
      </c>
      <c r="C17" s="41" t="s">
        <v>1311</v>
      </c>
    </row>
    <row r="18" spans="1:3">
      <c r="A18" s="556">
        <v>45072.579155092593</v>
      </c>
      <c r="B18" s="41" t="s">
        <v>1312</v>
      </c>
      <c r="C18" s="41" t="s">
        <v>1311</v>
      </c>
    </row>
    <row r="19" spans="1:3">
      <c r="A19" s="556">
        <v>45076.343657407408</v>
      </c>
      <c r="B19" s="41" t="s">
        <v>1310</v>
      </c>
      <c r="C19" s="41" t="s">
        <v>1311</v>
      </c>
    </row>
    <row r="20" spans="1:3">
      <c r="A20" s="556">
        <v>45076.343668981484</v>
      </c>
      <c r="B20" s="41" t="s">
        <v>1312</v>
      </c>
      <c r="C20" s="41" t="s">
        <v>1311</v>
      </c>
    </row>
    <row r="21" spans="1:3">
      <c r="A21" s="556">
        <v>45205.655995370369</v>
      </c>
      <c r="B21" s="41" t="s">
        <v>1310</v>
      </c>
      <c r="C21" s="41" t="s">
        <v>1311</v>
      </c>
    </row>
    <row r="22" spans="1:3">
      <c r="A22" s="556">
        <v>45205.656030092592</v>
      </c>
      <c r="B22" s="41" t="s">
        <v>1312</v>
      </c>
      <c r="C22" s="41" t="s">
        <v>1311</v>
      </c>
    </row>
    <row r="23" spans="1:3">
      <c r="A23" s="556">
        <v>45248.582083333335</v>
      </c>
      <c r="B23" s="41" t="s">
        <v>1310</v>
      </c>
      <c r="C23" s="41" t="s">
        <v>1311</v>
      </c>
    </row>
    <row r="24" spans="1:3">
      <c r="A24" s="556">
        <v>45248.582129629627</v>
      </c>
      <c r="B24" s="41" t="s">
        <v>1312</v>
      </c>
      <c r="C24" s="41" t="s">
        <v>1311</v>
      </c>
    </row>
    <row r="25" spans="1:3">
      <c r="A25" s="556">
        <v>45275.698437500003</v>
      </c>
      <c r="B25" s="41" t="s">
        <v>1310</v>
      </c>
      <c r="C25" s="41" t="s">
        <v>1311</v>
      </c>
    </row>
    <row r="26" spans="1:3">
      <c r="A26" s="556">
        <v>45275.698460648149</v>
      </c>
      <c r="B26" s="41" t="s">
        <v>1312</v>
      </c>
      <c r="C26" s="41" t="s">
        <v>1311</v>
      </c>
    </row>
  </sheetData>
  <sheetProtection formatColumns="0" formatRows="0" autoFilter="0"/>
  <phoneticPr fontId="34"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5"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7"/>
  <sheetViews>
    <sheetView showGridLines="0" zoomScaleNormal="100" workbookViewId="0"/>
  </sheetViews>
  <sheetFormatPr defaultRowHeight="11.25"/>
  <sheetData>
    <row r="1" spans="1:7">
      <c r="A1" s="557" t="s">
        <v>2384</v>
      </c>
      <c r="B1" s="557" t="s">
        <v>2385</v>
      </c>
      <c r="C1" s="557" t="s">
        <v>2386</v>
      </c>
      <c r="D1" s="557" t="s">
        <v>2387</v>
      </c>
      <c r="E1" s="557" t="s">
        <v>2388</v>
      </c>
      <c r="F1" s="557" t="s">
        <v>2389</v>
      </c>
      <c r="G1" s="557" t="s">
        <v>2390</v>
      </c>
    </row>
    <row r="2" spans="1:7">
      <c r="A2" s="557" t="s">
        <v>2391</v>
      </c>
      <c r="B2" s="557" t="s">
        <v>2392</v>
      </c>
      <c r="C2" s="557"/>
      <c r="D2" s="557"/>
      <c r="E2" s="557"/>
      <c r="F2" s="557"/>
      <c r="G2" s="557"/>
    </row>
    <row r="3" spans="1:7">
      <c r="A3" s="557" t="s">
        <v>2393</v>
      </c>
      <c r="B3" s="557" t="s">
        <v>2392</v>
      </c>
      <c r="C3" s="557"/>
      <c r="D3" s="557"/>
      <c r="E3" s="557"/>
      <c r="F3" s="557"/>
      <c r="G3" s="557"/>
    </row>
    <row r="4" spans="1:7">
      <c r="A4" s="557" t="s">
        <v>2394</v>
      </c>
      <c r="B4" s="557" t="s">
        <v>2392</v>
      </c>
      <c r="C4" s="557"/>
      <c r="D4" s="557"/>
      <c r="E4" s="557"/>
      <c r="F4" s="557"/>
      <c r="G4" s="557"/>
    </row>
    <row r="5" spans="1:7">
      <c r="A5" s="557" t="s">
        <v>2395</v>
      </c>
      <c r="B5" s="557" t="s">
        <v>2392</v>
      </c>
      <c r="C5" s="557"/>
      <c r="D5" s="557"/>
      <c r="E5" s="557"/>
      <c r="F5" s="557"/>
      <c r="G5" s="557"/>
    </row>
    <row r="6" spans="1:7">
      <c r="A6" s="557" t="s">
        <v>2396</v>
      </c>
      <c r="B6" s="557" t="s">
        <v>2392</v>
      </c>
      <c r="C6" s="557"/>
      <c r="D6" s="557"/>
      <c r="E6" s="557"/>
      <c r="F6" s="557"/>
      <c r="G6" s="557"/>
    </row>
    <row r="7" spans="1:7">
      <c r="A7" s="557" t="s">
        <v>2397</v>
      </c>
      <c r="B7" s="557" t="s">
        <v>2392</v>
      </c>
      <c r="C7" s="557"/>
      <c r="D7" s="557"/>
      <c r="E7" s="557"/>
      <c r="F7" s="557"/>
      <c r="G7" s="557"/>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5"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6"/>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IF('Список объектов'!$M$25="",1,0)</f>
        <v>0</v>
      </c>
    </row>
    <row r="28" spans="1:1">
      <c r="A28" s="528">
        <f>IF('Список объектов'!$N$25="",1,0)</f>
        <v>0</v>
      </c>
    </row>
    <row r="29" spans="1:1">
      <c r="A29" s="528">
        <f>IF('Список объектов'!$O$25="",1,0)</f>
        <v>0</v>
      </c>
    </row>
    <row r="30" spans="1:1">
      <c r="A30" s="528">
        <f>IF('Общие сведения'!$H$113="",1,0)</f>
        <v>0</v>
      </c>
    </row>
    <row r="31" spans="1:1">
      <c r="A31" s="528">
        <f>IF('Общие сведения'!$H$114="",1,0)</f>
        <v>0</v>
      </c>
    </row>
    <row r="32" spans="1:1">
      <c r="A32" s="528">
        <f>IF('Общие сведения'!$H$116="",1,0)</f>
        <v>0</v>
      </c>
    </row>
    <row r="33" spans="1:1">
      <c r="A33" s="528">
        <f>IF('Список территорий'!$M$16="",1,0)</f>
        <v>0</v>
      </c>
    </row>
    <row r="34" spans="1:1">
      <c r="A34" s="528">
        <f>IF('Список территорий'!$N$16="",1,0)</f>
        <v>0</v>
      </c>
    </row>
    <row r="35" spans="1:1">
      <c r="A35" s="528">
        <f>IF(ЭЭ!$M$23="",1,0)</f>
        <v>0</v>
      </c>
    </row>
    <row r="36" spans="1:1">
      <c r="A36" s="528">
        <f>IF(ФОТ!$M$19="",1,0)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7"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5"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5"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4"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5"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7"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2"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5"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14" sqref="M14"/>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2" t="s">
        <v>1041</v>
      </c>
      <c r="M13" s="375"/>
      <c r="N13" s="375"/>
    </row>
    <row r="14" spans="12:15" ht="27.95" customHeight="1">
      <c r="L14" s="613" t="s">
        <v>1017</v>
      </c>
      <c r="M14" s="614" t="s">
        <v>900</v>
      </c>
      <c r="N14" s="615" t="s">
        <v>1040</v>
      </c>
      <c r="O14" s="378"/>
    </row>
    <row r="15" spans="12:15" ht="27.95" customHeight="1">
      <c r="L15" s="613" t="s">
        <v>1017</v>
      </c>
      <c r="M15" s="614" t="s">
        <v>1018</v>
      </c>
      <c r="N15" s="615" t="s">
        <v>1032</v>
      </c>
      <c r="O15" s="378"/>
    </row>
    <row r="16" spans="12:15" ht="27.95" customHeight="1">
      <c r="L16" s="613" t="s">
        <v>1017</v>
      </c>
      <c r="M16" s="614" t="s">
        <v>1021</v>
      </c>
      <c r="N16" s="615" t="s">
        <v>1039</v>
      </c>
      <c r="O16" s="378"/>
    </row>
    <row r="17" spans="12:15" ht="27.95" customHeight="1">
      <c r="L17" s="613" t="s">
        <v>1017</v>
      </c>
      <c r="M17" s="614" t="s">
        <v>1022</v>
      </c>
      <c r="N17" s="615" t="s">
        <v>1035</v>
      </c>
      <c r="O17" s="378"/>
    </row>
    <row r="18" spans="12:15" ht="27.95" customHeight="1">
      <c r="L18" s="613" t="s">
        <v>1017</v>
      </c>
      <c r="M18" s="614" t="s">
        <v>1023</v>
      </c>
      <c r="N18" s="615" t="s">
        <v>1036</v>
      </c>
      <c r="O18" s="378"/>
    </row>
    <row r="19" spans="12:15" ht="27.95" customHeight="1">
      <c r="L19" s="613" t="s">
        <v>1017</v>
      </c>
      <c r="M19" s="614" t="s">
        <v>1024</v>
      </c>
      <c r="N19" s="615" t="s">
        <v>1037</v>
      </c>
      <c r="O19" s="378"/>
    </row>
    <row r="20" spans="12:15" ht="27.95" customHeight="1">
      <c r="L20" s="613" t="s">
        <v>1017</v>
      </c>
      <c r="M20" s="614" t="s">
        <v>1025</v>
      </c>
      <c r="N20" s="615" t="s">
        <v>1038</v>
      </c>
      <c r="O20" s="378"/>
    </row>
    <row r="21" spans="12:15" ht="27.95" customHeight="1">
      <c r="L21" s="613" t="s">
        <v>1017</v>
      </c>
      <c r="M21" s="614" t="s">
        <v>1026</v>
      </c>
      <c r="N21" s="615" t="s">
        <v>1076</v>
      </c>
      <c r="O21" s="378"/>
    </row>
    <row r="22" spans="12:15" ht="27.95" customHeight="1">
      <c r="L22" s="613" t="s">
        <v>1017</v>
      </c>
      <c r="M22" s="614" t="s">
        <v>1100</v>
      </c>
      <c r="N22" s="616" t="s">
        <v>1078</v>
      </c>
      <c r="O22" s="378"/>
    </row>
    <row r="23" spans="12:15" ht="27.95" customHeight="1">
      <c r="L23" s="613" t="s">
        <v>1017</v>
      </c>
      <c r="M23" s="614" t="s">
        <v>1103</v>
      </c>
      <c r="N23" s="616" t="s">
        <v>1089</v>
      </c>
      <c r="O23" s="378"/>
    </row>
    <row r="24" spans="12:15" ht="27.95" customHeight="1">
      <c r="L24" s="613" t="s">
        <v>1017</v>
      </c>
      <c r="M24" s="614" t="s">
        <v>1019</v>
      </c>
      <c r="N24" s="615" t="s">
        <v>1105</v>
      </c>
      <c r="O24" s="378"/>
    </row>
    <row r="25" spans="12:15" ht="27.95" customHeight="1">
      <c r="L25" s="613" t="s">
        <v>1017</v>
      </c>
      <c r="M25" s="614" t="s">
        <v>286</v>
      </c>
      <c r="N25" s="615" t="s">
        <v>1106</v>
      </c>
      <c r="O25" s="378"/>
    </row>
    <row r="26" spans="12:15" ht="27.95" customHeight="1">
      <c r="L26" s="613" t="s">
        <v>1017</v>
      </c>
      <c r="M26" s="614" t="s">
        <v>1027</v>
      </c>
      <c r="N26" s="615" t="s">
        <v>1107</v>
      </c>
      <c r="O26" s="378"/>
    </row>
    <row r="27" spans="12:15" ht="27.95" customHeight="1">
      <c r="L27" s="613" t="s">
        <v>1017</v>
      </c>
      <c r="M27" s="614" t="s">
        <v>1118</v>
      </c>
      <c r="N27" s="616" t="s">
        <v>1108</v>
      </c>
      <c r="O27" s="378"/>
    </row>
    <row r="28" spans="12:15" ht="27.95" customHeight="1">
      <c r="L28" s="613" t="s">
        <v>1017</v>
      </c>
      <c r="M28" s="614" t="s">
        <v>1028</v>
      </c>
      <c r="N28" s="615" t="s">
        <v>1121</v>
      </c>
      <c r="O28" s="378"/>
    </row>
    <row r="29" spans="12:15" ht="27.95" customHeight="1">
      <c r="L29" s="613" t="s">
        <v>1017</v>
      </c>
      <c r="M29" s="614" t="s">
        <v>1029</v>
      </c>
      <c r="N29" s="615" t="s">
        <v>1123</v>
      </c>
      <c r="O29" s="378"/>
    </row>
    <row r="30" spans="12:15" ht="27.95" customHeight="1">
      <c r="L30" s="613" t="s">
        <v>1017</v>
      </c>
      <c r="M30" s="614" t="s">
        <v>1030</v>
      </c>
      <c r="N30" s="615" t="s">
        <v>1126</v>
      </c>
      <c r="O30" s="378"/>
    </row>
    <row r="31" spans="12:15" ht="27.95" customHeight="1">
      <c r="L31" s="613" t="s">
        <v>1017</v>
      </c>
      <c r="M31" s="614" t="s">
        <v>1031</v>
      </c>
      <c r="N31" s="615"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110" zoomScale="80" zoomScaleNormal="100" zoomScaleSheetLayoutView="80" workbookViewId="0">
      <selection activeCell="P132" sqref="P132"/>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8"/>
      <c r="B1" s="618"/>
      <c r="C1" s="618"/>
      <c r="D1" s="618"/>
      <c r="E1" s="618"/>
      <c r="F1" s="618"/>
      <c r="G1" s="618"/>
      <c r="H1" s="618"/>
      <c r="I1" s="618"/>
      <c r="J1" s="618"/>
      <c r="K1" s="618"/>
      <c r="L1" s="618"/>
      <c r="M1" s="618"/>
      <c r="N1" s="618"/>
      <c r="O1" s="618"/>
      <c r="P1" s="618"/>
    </row>
    <row r="2" spans="1:16" hidden="1">
      <c r="A2" s="618"/>
      <c r="B2" s="618"/>
      <c r="C2" s="618"/>
      <c r="D2" s="618"/>
      <c r="E2" s="618"/>
      <c r="F2" s="618"/>
      <c r="G2" s="618"/>
      <c r="H2" s="618"/>
      <c r="I2" s="618"/>
      <c r="J2" s="618"/>
      <c r="K2" s="618"/>
      <c r="L2" s="618"/>
      <c r="M2" s="618"/>
      <c r="N2" s="618"/>
      <c r="O2" s="618"/>
      <c r="P2" s="618"/>
    </row>
    <row r="3" spans="1:16" hidden="1">
      <c r="A3" s="618"/>
      <c r="B3" s="618"/>
      <c r="C3" s="618"/>
      <c r="D3" s="618"/>
      <c r="E3" s="618"/>
      <c r="F3" s="618"/>
      <c r="G3" s="618"/>
      <c r="H3" s="618"/>
      <c r="I3" s="618"/>
      <c r="J3" s="618"/>
      <c r="K3" s="618"/>
      <c r="L3" s="618"/>
      <c r="M3" s="618"/>
      <c r="N3" s="618"/>
      <c r="O3" s="618"/>
      <c r="P3" s="618"/>
    </row>
    <row r="4" spans="1:16" hidden="1">
      <c r="A4" s="618"/>
      <c r="B4" s="618"/>
      <c r="C4" s="618"/>
      <c r="D4" s="618"/>
      <c r="E4" s="618"/>
      <c r="F4" s="618"/>
      <c r="G4" s="618"/>
      <c r="H4" s="618"/>
      <c r="I4" s="618"/>
      <c r="J4" s="618"/>
      <c r="K4" s="618"/>
      <c r="L4" s="618"/>
      <c r="M4" s="618"/>
      <c r="N4" s="618"/>
      <c r="O4" s="618"/>
      <c r="P4" s="618"/>
    </row>
    <row r="5" spans="1:16" hidden="1">
      <c r="A5" s="618"/>
      <c r="B5" s="618"/>
      <c r="C5" s="618"/>
      <c r="D5" s="618"/>
      <c r="E5" s="618"/>
      <c r="F5" s="618"/>
      <c r="G5" s="618"/>
      <c r="H5" s="618"/>
      <c r="I5" s="618"/>
      <c r="J5" s="618"/>
      <c r="K5" s="618"/>
      <c r="L5" s="618"/>
      <c r="M5" s="618"/>
      <c r="N5" s="618"/>
      <c r="O5" s="618"/>
      <c r="P5" s="618"/>
    </row>
    <row r="6" spans="1:16">
      <c r="A6" s="618"/>
      <c r="B6" s="618"/>
      <c r="C6" s="618"/>
      <c r="D6" s="618"/>
      <c r="E6" s="618"/>
      <c r="F6" s="618"/>
      <c r="G6" s="618"/>
      <c r="H6" s="618"/>
      <c r="I6" s="618"/>
      <c r="J6" s="618"/>
      <c r="K6" s="618"/>
      <c r="L6" s="618"/>
      <c r="M6" s="618"/>
      <c r="N6" s="618"/>
      <c r="O6" s="618"/>
      <c r="P6" s="618"/>
    </row>
    <row r="7" spans="1:16" ht="16.5" customHeight="1">
      <c r="A7" s="618"/>
      <c r="B7" s="618"/>
      <c r="C7" s="617"/>
      <c r="D7" s="618"/>
      <c r="E7" s="588" t="s">
        <v>104</v>
      </c>
      <c r="F7" s="589"/>
      <c r="G7" s="590"/>
      <c r="H7" s="619" t="s">
        <v>18</v>
      </c>
      <c r="I7" s="618" t="s">
        <v>634</v>
      </c>
      <c r="J7" s="618"/>
      <c r="K7" s="618"/>
      <c r="L7" s="618"/>
      <c r="M7" s="618"/>
      <c r="N7" s="618"/>
      <c r="O7" s="618"/>
      <c r="P7" s="618"/>
    </row>
    <row r="8" spans="1:16" ht="16.5" customHeight="1">
      <c r="A8" s="618"/>
      <c r="B8" s="618"/>
      <c r="C8" s="617"/>
      <c r="D8" s="618"/>
      <c r="E8" s="588" t="s">
        <v>105</v>
      </c>
      <c r="F8" s="589"/>
      <c r="G8" s="590"/>
      <c r="H8" s="620">
        <v>2024</v>
      </c>
      <c r="I8" s="621"/>
      <c r="J8" s="618"/>
      <c r="K8" s="618"/>
      <c r="L8" s="618"/>
      <c r="M8" s="618"/>
      <c r="N8" s="618"/>
      <c r="O8" s="618"/>
      <c r="P8" s="618"/>
    </row>
    <row r="9" spans="1:16">
      <c r="A9" s="618"/>
      <c r="B9" s="618"/>
      <c r="C9" s="617"/>
      <c r="D9" s="618"/>
      <c r="E9" s="618"/>
      <c r="F9" s="618"/>
      <c r="G9" s="618"/>
      <c r="H9" s="618"/>
      <c r="I9" s="618"/>
      <c r="J9" s="618"/>
      <c r="K9" s="618"/>
      <c r="L9" s="618"/>
      <c r="M9" s="618"/>
      <c r="N9" s="618"/>
      <c r="O9" s="618"/>
      <c r="P9" s="618"/>
    </row>
    <row r="10" spans="1:16">
      <c r="A10" s="618"/>
      <c r="B10" s="618"/>
      <c r="C10" s="617"/>
      <c r="D10" s="618"/>
      <c r="E10" s="618"/>
      <c r="F10" s="618"/>
      <c r="G10" s="618"/>
      <c r="H10" s="618"/>
      <c r="I10" s="618"/>
      <c r="J10" s="618"/>
      <c r="K10" s="618"/>
      <c r="L10" s="618"/>
      <c r="M10" s="618"/>
      <c r="N10" s="618"/>
      <c r="O10" s="618"/>
      <c r="P10" s="618"/>
    </row>
    <row r="11" spans="1:16" ht="15" customHeight="1">
      <c r="A11" s="618"/>
      <c r="B11" s="618"/>
      <c r="C11" s="617"/>
      <c r="D11" s="618"/>
      <c r="E11" s="622" t="s">
        <v>190</v>
      </c>
      <c r="F11" s="622"/>
      <c r="G11" s="622"/>
      <c r="H11" s="622"/>
      <c r="I11" s="623"/>
      <c r="J11" s="623"/>
      <c r="K11" s="623"/>
      <c r="L11" s="623"/>
      <c r="M11" s="623"/>
      <c r="N11" s="623"/>
      <c r="O11" s="623"/>
      <c r="P11" s="623"/>
    </row>
    <row r="12" spans="1:16" ht="15" customHeight="1">
      <c r="A12" s="618"/>
      <c r="B12" s="618"/>
      <c r="C12" s="617"/>
      <c r="D12" s="618"/>
      <c r="E12" s="624" t="s">
        <v>715</v>
      </c>
      <c r="F12" s="624"/>
      <c r="G12" s="624"/>
      <c r="H12" s="624"/>
      <c r="I12" s="623"/>
      <c r="J12" s="623"/>
      <c r="K12" s="623"/>
      <c r="L12" s="623"/>
      <c r="M12" s="623"/>
      <c r="N12" s="623"/>
      <c r="O12" s="623"/>
      <c r="P12" s="623"/>
    </row>
    <row r="13" spans="1:16" ht="15" customHeight="1">
      <c r="A13" s="618"/>
      <c r="B13" s="618"/>
      <c r="C13" s="617"/>
      <c r="D13" s="618"/>
      <c r="E13" s="622" t="s">
        <v>191</v>
      </c>
      <c r="F13" s="622"/>
      <c r="G13" s="622"/>
      <c r="H13" s="622"/>
      <c r="I13" s="623"/>
      <c r="J13" s="623"/>
      <c r="K13" s="623"/>
      <c r="L13" s="623"/>
      <c r="M13" s="623"/>
      <c r="N13" s="623"/>
      <c r="O13" s="623"/>
      <c r="P13" s="623"/>
    </row>
    <row r="14" spans="1:16" ht="15" customHeight="1">
      <c r="A14" s="618"/>
      <c r="B14" s="618"/>
      <c r="C14" s="617"/>
      <c r="D14" s="618">
        <v>31594903</v>
      </c>
      <c r="E14" s="625" t="s">
        <v>1758</v>
      </c>
      <c r="F14" s="625"/>
      <c r="G14" s="625"/>
      <c r="H14" s="625"/>
      <c r="I14" s="626"/>
      <c r="J14" s="623"/>
      <c r="K14" s="623"/>
      <c r="L14" s="623"/>
      <c r="M14" s="623"/>
      <c r="N14" s="623"/>
      <c r="O14" s="618" t="s">
        <v>2414</v>
      </c>
      <c r="P14" s="623"/>
    </row>
    <row r="15" spans="1:16" ht="15" customHeight="1">
      <c r="A15" s="618"/>
      <c r="B15" s="618"/>
      <c r="C15" s="617"/>
      <c r="D15" s="618"/>
      <c r="E15" s="627" t="s">
        <v>2415</v>
      </c>
      <c r="F15" s="627"/>
      <c r="G15" s="627"/>
      <c r="H15" s="627"/>
      <c r="I15" s="626"/>
      <c r="J15" s="623"/>
      <c r="K15" s="623"/>
      <c r="L15" s="623"/>
      <c r="M15" s="623"/>
      <c r="N15" s="623"/>
      <c r="O15" s="623"/>
      <c r="P15" s="623"/>
    </row>
    <row r="16" spans="1:16" ht="15" customHeight="1">
      <c r="A16" s="618"/>
      <c r="B16" s="618"/>
      <c r="C16" s="617"/>
      <c r="D16" s="618"/>
      <c r="E16" s="628" t="s">
        <v>2416</v>
      </c>
      <c r="F16" s="628"/>
      <c r="G16" s="628"/>
      <c r="H16" s="628"/>
      <c r="I16" s="629"/>
      <c r="J16" s="623"/>
      <c r="K16" s="623"/>
      <c r="L16" s="623"/>
      <c r="M16" s="623"/>
      <c r="N16" s="623"/>
      <c r="O16" s="623"/>
      <c r="P16" s="623"/>
    </row>
    <row r="17" spans="1:16" ht="11.25" customHeight="1">
      <c r="A17" s="618"/>
      <c r="B17" s="618"/>
      <c r="C17" s="617"/>
      <c r="D17" s="618"/>
      <c r="E17" s="630"/>
      <c r="F17" s="631"/>
      <c r="G17" s="631"/>
      <c r="H17" s="632"/>
      <c r="I17" s="633"/>
      <c r="J17" s="634"/>
      <c r="K17" s="635"/>
      <c r="L17" s="636"/>
      <c r="M17" s="636"/>
      <c r="N17" s="635"/>
      <c r="O17" s="634"/>
      <c r="P17" s="634"/>
    </row>
    <row r="18" spans="1:16" ht="20.100000000000001" customHeight="1">
      <c r="A18" s="618"/>
      <c r="B18" s="618"/>
      <c r="C18" s="617"/>
      <c r="D18" s="618"/>
      <c r="E18" s="637" t="s">
        <v>1015</v>
      </c>
      <c r="F18" s="637"/>
      <c r="G18" s="637"/>
      <c r="H18" s="637"/>
      <c r="I18" s="638"/>
      <c r="J18" s="639"/>
      <c r="K18" s="639"/>
      <c r="L18" s="639"/>
      <c r="M18" s="639"/>
      <c r="N18" s="639"/>
      <c r="O18" s="621"/>
      <c r="P18" s="621"/>
    </row>
    <row r="19" spans="1:16" ht="30.6" customHeight="1">
      <c r="A19" s="618"/>
      <c r="B19" s="618"/>
      <c r="C19" s="617"/>
      <c r="D19" s="618"/>
      <c r="E19" s="640" t="s">
        <v>192</v>
      </c>
      <c r="F19" s="640"/>
      <c r="G19" s="640"/>
      <c r="H19" s="641" t="s">
        <v>2369</v>
      </c>
      <c r="I19" s="642"/>
      <c r="J19" s="621"/>
      <c r="K19" s="621"/>
      <c r="L19" s="621"/>
      <c r="M19" s="618"/>
      <c r="N19" s="618"/>
      <c r="O19" s="618"/>
      <c r="P19" s="618"/>
    </row>
    <row r="20" spans="1:16" ht="21" customHeight="1">
      <c r="A20" s="618"/>
      <c r="B20" s="618"/>
      <c r="C20" s="617"/>
      <c r="D20" s="618"/>
      <c r="E20" s="640" t="s">
        <v>193</v>
      </c>
      <c r="F20" s="640"/>
      <c r="G20" s="640"/>
      <c r="H20" s="641" t="s">
        <v>2370</v>
      </c>
      <c r="I20" s="642"/>
      <c r="J20" s="618"/>
      <c r="K20" s="618"/>
      <c r="L20" s="618"/>
      <c r="M20" s="618"/>
      <c r="N20" s="618"/>
      <c r="O20" s="618"/>
      <c r="P20" s="618"/>
    </row>
    <row r="21" spans="1:16" ht="15.95" customHeight="1">
      <c r="A21" s="618"/>
      <c r="B21" s="618"/>
      <c r="C21" s="617"/>
      <c r="D21" s="618"/>
      <c r="E21" s="640" t="s">
        <v>194</v>
      </c>
      <c r="F21" s="640"/>
      <c r="G21" s="640"/>
      <c r="H21" s="643"/>
      <c r="I21" s="642"/>
      <c r="J21" s="618"/>
      <c r="K21" s="618"/>
      <c r="L21" s="618"/>
      <c r="M21" s="618"/>
      <c r="N21" s="618"/>
      <c r="O21" s="618"/>
      <c r="P21" s="618"/>
    </row>
    <row r="22" spans="1:16" ht="15.95" customHeight="1">
      <c r="A22" s="618"/>
      <c r="B22" s="618"/>
      <c r="C22" s="617"/>
      <c r="D22" s="618"/>
      <c r="E22" s="640" t="s">
        <v>195</v>
      </c>
      <c r="F22" s="640"/>
      <c r="G22" s="640"/>
      <c r="H22" s="644" t="s">
        <v>2371</v>
      </c>
      <c r="I22" s="642"/>
      <c r="J22" s="618"/>
      <c r="K22" s="618"/>
      <c r="L22" s="618"/>
      <c r="M22" s="618"/>
      <c r="N22" s="618"/>
      <c r="O22" s="618"/>
      <c r="P22" s="618"/>
    </row>
    <row r="23" spans="1:16" ht="15.95" customHeight="1">
      <c r="A23" s="618"/>
      <c r="B23" s="618"/>
      <c r="C23" s="617"/>
      <c r="D23" s="618"/>
      <c r="E23" s="640" t="s">
        <v>106</v>
      </c>
      <c r="F23" s="640"/>
      <c r="G23" s="640"/>
      <c r="H23" s="645" t="s">
        <v>1759</v>
      </c>
      <c r="I23" s="642"/>
      <c r="J23" s="618"/>
      <c r="K23" s="618"/>
      <c r="L23" s="618"/>
      <c r="M23" s="618"/>
      <c r="N23" s="618"/>
      <c r="O23" s="618"/>
      <c r="P23" s="618"/>
    </row>
    <row r="24" spans="1:16" ht="15.95" customHeight="1">
      <c r="A24" s="618"/>
      <c r="B24" s="618"/>
      <c r="C24" s="617"/>
      <c r="D24" s="618"/>
      <c r="E24" s="640" t="s">
        <v>107</v>
      </c>
      <c r="F24" s="640"/>
      <c r="G24" s="640"/>
      <c r="H24" s="645" t="s">
        <v>1445</v>
      </c>
      <c r="I24" s="642"/>
      <c r="J24" s="618"/>
      <c r="K24" s="618"/>
      <c r="L24" s="618"/>
      <c r="M24" s="618"/>
      <c r="N24" s="618"/>
      <c r="O24" s="618"/>
      <c r="P24" s="618"/>
    </row>
    <row r="25" spans="1:16" ht="15.95" customHeight="1">
      <c r="A25" s="618"/>
      <c r="B25" s="618"/>
      <c r="C25" s="617"/>
      <c r="D25" s="618"/>
      <c r="E25" s="640" t="s">
        <v>196</v>
      </c>
      <c r="F25" s="640"/>
      <c r="G25" s="640"/>
      <c r="H25" s="643" t="s">
        <v>2377</v>
      </c>
      <c r="I25" s="642"/>
      <c r="J25" s="618"/>
      <c r="K25" s="618"/>
      <c r="L25" s="618"/>
      <c r="M25" s="618"/>
      <c r="N25" s="618"/>
      <c r="O25" s="618"/>
      <c r="P25" s="618"/>
    </row>
    <row r="26" spans="1:16" ht="15.95" customHeight="1">
      <c r="A26" s="618"/>
      <c r="B26" s="618"/>
      <c r="C26" s="617"/>
      <c r="D26" s="618"/>
      <c r="E26" s="640" t="s">
        <v>197</v>
      </c>
      <c r="F26" s="640"/>
      <c r="G26" s="640"/>
      <c r="H26" s="646" t="s">
        <v>730</v>
      </c>
      <c r="I26" s="642"/>
      <c r="J26" s="618"/>
      <c r="K26" s="618"/>
      <c r="L26" s="618"/>
      <c r="M26" s="618"/>
      <c r="N26" s="618"/>
      <c r="O26" s="618"/>
      <c r="P26" s="618"/>
    </row>
    <row r="27" spans="1:16" ht="15.95" customHeight="1">
      <c r="A27" s="618"/>
      <c r="B27" s="618"/>
      <c r="C27" s="617"/>
      <c r="D27" s="618"/>
      <c r="E27" s="640" t="s">
        <v>198</v>
      </c>
      <c r="F27" s="640"/>
      <c r="G27" s="640"/>
      <c r="H27" s="647" t="s">
        <v>2364</v>
      </c>
      <c r="I27" s="626"/>
      <c r="J27" s="618"/>
      <c r="K27" s="618"/>
      <c r="L27" s="618"/>
      <c r="M27" s="618"/>
      <c r="N27" s="618"/>
      <c r="O27" s="618"/>
      <c r="P27" s="618"/>
    </row>
    <row r="28" spans="1:16" ht="15.95" customHeight="1">
      <c r="A28" s="618"/>
      <c r="B28" s="618"/>
      <c r="C28" s="617"/>
      <c r="D28" s="618"/>
      <c r="E28" s="640" t="s">
        <v>199</v>
      </c>
      <c r="F28" s="640"/>
      <c r="G28" s="640"/>
      <c r="H28" s="647" t="s">
        <v>2364</v>
      </c>
      <c r="I28" s="626"/>
      <c r="J28" s="618"/>
      <c r="K28" s="618"/>
      <c r="L28" s="618"/>
      <c r="M28" s="618"/>
      <c r="N28" s="618"/>
      <c r="O28" s="618"/>
      <c r="P28" s="618"/>
    </row>
    <row r="29" spans="1:16" ht="15.95" customHeight="1">
      <c r="A29" s="618"/>
      <c r="B29" s="618"/>
      <c r="C29" s="617"/>
      <c r="D29" s="618"/>
      <c r="E29" s="640" t="s">
        <v>200</v>
      </c>
      <c r="F29" s="640"/>
      <c r="G29" s="640"/>
      <c r="H29" s="647" t="s">
        <v>2365</v>
      </c>
      <c r="I29" s="626"/>
      <c r="J29" s="618"/>
      <c r="K29" s="618"/>
      <c r="L29" s="618"/>
      <c r="M29" s="618"/>
      <c r="N29" s="618"/>
      <c r="O29" s="618"/>
      <c r="P29" s="618"/>
    </row>
    <row r="30" spans="1:16" ht="15.95" customHeight="1">
      <c r="A30" s="618"/>
      <c r="B30" s="618"/>
      <c r="C30" s="617"/>
      <c r="D30" s="618"/>
      <c r="E30" s="640" t="s">
        <v>153</v>
      </c>
      <c r="F30" s="640"/>
      <c r="G30" s="640"/>
      <c r="H30" s="647" t="s">
        <v>2366</v>
      </c>
      <c r="I30" s="626"/>
      <c r="J30" s="618"/>
      <c r="K30" s="618"/>
      <c r="L30" s="618"/>
      <c r="M30" s="618"/>
      <c r="N30" s="618"/>
      <c r="O30" s="618"/>
      <c r="P30" s="618"/>
    </row>
    <row r="31" spans="1:16" ht="15.95" customHeight="1">
      <c r="A31" s="618"/>
      <c r="B31" s="618"/>
      <c r="C31" s="617"/>
      <c r="D31" s="618"/>
      <c r="E31" s="640" t="s">
        <v>201</v>
      </c>
      <c r="F31" s="640"/>
      <c r="G31" s="640"/>
      <c r="H31" s="647" t="s">
        <v>2367</v>
      </c>
      <c r="I31" s="626"/>
      <c r="J31" s="618"/>
      <c r="K31" s="618"/>
      <c r="L31" s="618"/>
      <c r="M31" s="618"/>
      <c r="N31" s="618"/>
      <c r="O31" s="618"/>
      <c r="P31" s="618"/>
    </row>
    <row r="32" spans="1:16" ht="15.95" customHeight="1">
      <c r="A32" s="618"/>
      <c r="B32" s="618"/>
      <c r="C32" s="617"/>
      <c r="D32" s="618"/>
      <c r="E32" s="640" t="s">
        <v>202</v>
      </c>
      <c r="F32" s="640"/>
      <c r="G32" s="640"/>
      <c r="H32" s="647" t="s">
        <v>2368</v>
      </c>
      <c r="I32" s="626"/>
      <c r="J32" s="618"/>
      <c r="K32" s="618"/>
      <c r="L32" s="618"/>
      <c r="M32" s="618"/>
      <c r="N32" s="618"/>
      <c r="O32" s="618"/>
      <c r="P32" s="618"/>
    </row>
    <row r="33" spans="1:16" ht="15.95" customHeight="1">
      <c r="A33" s="618"/>
      <c r="B33" s="618"/>
      <c r="C33" s="617"/>
      <c r="D33" s="618"/>
      <c r="E33" s="640" t="s">
        <v>203</v>
      </c>
      <c r="F33" s="640"/>
      <c r="G33" s="640"/>
      <c r="H33" s="647"/>
      <c r="I33" s="626"/>
      <c r="J33" s="618"/>
      <c r="K33" s="618"/>
      <c r="L33" s="618"/>
      <c r="M33" s="618"/>
      <c r="N33" s="618"/>
      <c r="O33" s="618"/>
      <c r="P33" s="618"/>
    </row>
    <row r="34" spans="1:16" ht="15.95" customHeight="1">
      <c r="A34" s="618"/>
      <c r="B34" s="618"/>
      <c r="C34" s="617"/>
      <c r="D34" s="618"/>
      <c r="E34" s="640" t="s">
        <v>204</v>
      </c>
      <c r="F34" s="640"/>
      <c r="G34" s="648" t="s">
        <v>205</v>
      </c>
      <c r="H34" s="649" t="s">
        <v>20</v>
      </c>
      <c r="I34" s="626"/>
      <c r="J34" s="618"/>
      <c r="K34" s="618"/>
      <c r="L34" s="618"/>
      <c r="M34" s="618"/>
      <c r="N34" s="618"/>
      <c r="O34" s="618"/>
      <c r="P34" s="618"/>
    </row>
    <row r="35" spans="1:16" ht="15.95" customHeight="1">
      <c r="A35" s="618"/>
      <c r="B35" s="618"/>
      <c r="C35" s="617"/>
      <c r="D35" s="618"/>
      <c r="E35" s="640"/>
      <c r="F35" s="640"/>
      <c r="G35" s="648" t="s">
        <v>206</v>
      </c>
      <c r="H35" s="650" t="s">
        <v>2378</v>
      </c>
      <c r="I35" s="626"/>
      <c r="J35" s="618"/>
      <c r="K35" s="618"/>
      <c r="L35" s="618"/>
      <c r="M35" s="618"/>
      <c r="N35" s="618"/>
      <c r="O35" s="618"/>
      <c r="P35" s="618"/>
    </row>
    <row r="36" spans="1:16" ht="15.95" customHeight="1">
      <c r="A36" s="618"/>
      <c r="B36" s="618"/>
      <c r="C36" s="617"/>
      <c r="D36" s="618"/>
      <c r="E36" s="640"/>
      <c r="F36" s="640"/>
      <c r="G36" s="648" t="s">
        <v>207</v>
      </c>
      <c r="H36" s="650" t="s">
        <v>554</v>
      </c>
      <c r="I36" s="626"/>
      <c r="J36" s="618"/>
      <c r="K36" s="618"/>
      <c r="L36" s="618"/>
      <c r="M36" s="618"/>
      <c r="N36" s="618"/>
      <c r="O36" s="618"/>
      <c r="P36" s="618"/>
    </row>
    <row r="37" spans="1:16" ht="20.25" customHeight="1">
      <c r="A37" s="618"/>
      <c r="B37" s="618"/>
      <c r="C37" s="617"/>
      <c r="D37" s="618"/>
      <c r="E37" s="640" t="s">
        <v>208</v>
      </c>
      <c r="F37" s="640"/>
      <c r="G37" s="640"/>
      <c r="H37" s="649" t="s">
        <v>19</v>
      </c>
      <c r="I37" s="626"/>
      <c r="J37" s="618"/>
      <c r="K37" s="618"/>
      <c r="L37" s="618"/>
      <c r="M37" s="618"/>
      <c r="N37" s="618"/>
      <c r="O37" s="618"/>
      <c r="P37" s="618"/>
    </row>
    <row r="38" spans="1:16" ht="15.95" customHeight="1">
      <c r="A38" s="618"/>
      <c r="B38" s="618"/>
      <c r="C38" s="617"/>
      <c r="D38" s="618"/>
      <c r="E38" s="640" t="s">
        <v>209</v>
      </c>
      <c r="F38" s="640"/>
      <c r="G38" s="640"/>
      <c r="H38" s="649" t="s">
        <v>20</v>
      </c>
      <c r="I38" s="626"/>
      <c r="J38" s="618"/>
      <c r="K38" s="618"/>
      <c r="L38" s="618"/>
      <c r="M38" s="618"/>
      <c r="N38" s="618"/>
      <c r="O38" s="618"/>
      <c r="P38" s="618"/>
    </row>
    <row r="39" spans="1:16" ht="21.75" customHeight="1">
      <c r="A39" s="618"/>
      <c r="B39" s="618"/>
      <c r="C39" s="617"/>
      <c r="D39" s="618"/>
      <c r="E39" s="640" t="s">
        <v>210</v>
      </c>
      <c r="F39" s="640"/>
      <c r="G39" s="640"/>
      <c r="H39" s="649" t="s">
        <v>20</v>
      </c>
      <c r="I39" s="626"/>
      <c r="J39" s="618"/>
      <c r="K39" s="618"/>
      <c r="L39" s="618"/>
      <c r="M39" s="618"/>
      <c r="N39" s="618"/>
      <c r="O39" s="618"/>
      <c r="P39" s="618"/>
    </row>
    <row r="40" spans="1:16" ht="15.95" customHeight="1">
      <c r="A40" s="618" t="s">
        <v>1257</v>
      </c>
      <c r="B40" s="618"/>
      <c r="C40" s="617"/>
      <c r="D40" s="618"/>
      <c r="E40" s="640" t="s">
        <v>211</v>
      </c>
      <c r="F40" s="640"/>
      <c r="G40" s="640"/>
      <c r="H40" s="649" t="s">
        <v>20</v>
      </c>
      <c r="I40" s="626"/>
      <c r="J40" s="618"/>
      <c r="K40" s="618"/>
      <c r="L40" s="618"/>
      <c r="M40" s="618"/>
      <c r="N40" s="618"/>
      <c r="O40" s="618"/>
      <c r="P40" s="618"/>
    </row>
    <row r="41" spans="1:16" ht="15.95" hidden="1" customHeight="1">
      <c r="A41" s="618"/>
      <c r="B41" s="618"/>
      <c r="C41" s="617"/>
      <c r="D41" s="618"/>
      <c r="E41" s="587" t="s">
        <v>212</v>
      </c>
      <c r="F41" s="587"/>
      <c r="G41" s="587"/>
      <c r="H41" s="651" t="s">
        <v>945</v>
      </c>
      <c r="I41" s="626"/>
      <c r="J41" s="652"/>
      <c r="K41" s="618"/>
      <c r="L41" s="618"/>
      <c r="M41" s="618"/>
      <c r="N41" s="618"/>
      <c r="O41" s="618"/>
      <c r="P41" s="618"/>
    </row>
    <row r="42" spans="1:16" ht="15.95" customHeight="1">
      <c r="A42" s="618"/>
      <c r="B42" s="618"/>
      <c r="C42" s="617"/>
      <c r="D42" s="618"/>
      <c r="E42" s="640" t="s">
        <v>213</v>
      </c>
      <c r="F42" s="640"/>
      <c r="G42" s="640"/>
      <c r="H42" s="649" t="s">
        <v>20</v>
      </c>
      <c r="I42" s="626"/>
      <c r="J42" s="618"/>
      <c r="K42" s="618"/>
      <c r="L42" s="618"/>
      <c r="M42" s="618"/>
      <c r="N42" s="618"/>
      <c r="O42" s="618"/>
      <c r="P42" s="618"/>
    </row>
    <row r="43" spans="1:16" ht="15.95" customHeight="1">
      <c r="A43" s="618" t="s">
        <v>1258</v>
      </c>
      <c r="B43" s="618"/>
      <c r="C43" s="617"/>
      <c r="D43" s="618"/>
      <c r="E43" s="640" t="s">
        <v>214</v>
      </c>
      <c r="F43" s="640"/>
      <c r="G43" s="640"/>
      <c r="H43" s="649" t="s">
        <v>20</v>
      </c>
      <c r="I43" s="626"/>
      <c r="J43" s="618"/>
      <c r="K43" s="618"/>
      <c r="L43" s="618"/>
      <c r="M43" s="618"/>
      <c r="N43" s="618"/>
      <c r="O43" s="618"/>
      <c r="P43" s="618"/>
    </row>
    <row r="44" spans="1:16" ht="15.95" hidden="1" customHeight="1">
      <c r="A44" s="618"/>
      <c r="B44" s="618"/>
      <c r="C44" s="617"/>
      <c r="D44" s="618"/>
      <c r="E44" s="653" t="s">
        <v>215</v>
      </c>
      <c r="F44" s="640" t="s">
        <v>216</v>
      </c>
      <c r="G44" s="640"/>
      <c r="H44" s="654" t="s">
        <v>945</v>
      </c>
      <c r="I44" s="626"/>
      <c r="J44" s="618"/>
      <c r="K44" s="618"/>
      <c r="L44" s="618"/>
      <c r="M44" s="618"/>
      <c r="N44" s="618"/>
      <c r="O44" s="618"/>
      <c r="P44" s="618"/>
    </row>
    <row r="45" spans="1:16" ht="15.95" hidden="1" customHeight="1">
      <c r="A45" s="618"/>
      <c r="B45" s="618"/>
      <c r="C45" s="617"/>
      <c r="D45" s="618"/>
      <c r="E45" s="653"/>
      <c r="F45" s="640" t="s">
        <v>217</v>
      </c>
      <c r="G45" s="640"/>
      <c r="H45" s="655" t="s">
        <v>945</v>
      </c>
      <c r="I45" s="626"/>
      <c r="J45" s="618"/>
      <c r="K45" s="618"/>
      <c r="L45" s="618"/>
      <c r="M45" s="618"/>
      <c r="N45" s="618"/>
      <c r="O45" s="618"/>
      <c r="P45" s="618"/>
    </row>
    <row r="46" spans="1:16" ht="15.95" hidden="1" customHeight="1">
      <c r="A46" s="618"/>
      <c r="B46" s="618"/>
      <c r="C46" s="617"/>
      <c r="D46" s="618"/>
      <c r="E46" s="653"/>
      <c r="F46" s="640" t="s">
        <v>218</v>
      </c>
      <c r="G46" s="640"/>
      <c r="H46" s="654" t="s">
        <v>945</v>
      </c>
      <c r="I46" s="626"/>
      <c r="J46" s="618"/>
      <c r="K46" s="618"/>
      <c r="L46" s="618"/>
      <c r="M46" s="618"/>
      <c r="N46" s="618"/>
      <c r="O46" s="618"/>
      <c r="P46" s="618"/>
    </row>
    <row r="47" spans="1:16" ht="15.95" hidden="1" customHeight="1">
      <c r="A47" s="618"/>
      <c r="B47" s="618"/>
      <c r="C47" s="617"/>
      <c r="D47" s="618"/>
      <c r="E47" s="653"/>
      <c r="F47" s="640" t="s">
        <v>219</v>
      </c>
      <c r="G47" s="640"/>
      <c r="H47" s="656"/>
      <c r="I47" s="626"/>
      <c r="J47" s="618"/>
      <c r="K47" s="618"/>
      <c r="L47" s="618"/>
      <c r="M47" s="618"/>
      <c r="N47" s="618"/>
      <c r="O47" s="618"/>
      <c r="P47" s="618"/>
    </row>
    <row r="48" spans="1:16" ht="15.95" hidden="1" customHeight="1">
      <c r="A48" s="618"/>
      <c r="B48" s="618"/>
      <c r="C48" s="617"/>
      <c r="D48" s="618"/>
      <c r="E48" s="653"/>
      <c r="F48" s="587" t="s">
        <v>220</v>
      </c>
      <c r="G48" s="587"/>
      <c r="H48" s="651" t="s">
        <v>945</v>
      </c>
      <c r="I48" s="626"/>
      <c r="J48" s="652"/>
      <c r="K48" s="618"/>
      <c r="L48" s="618"/>
      <c r="M48" s="618"/>
      <c r="N48" s="618"/>
      <c r="O48" s="618"/>
      <c r="P48" s="618"/>
    </row>
    <row r="49" spans="1:16" ht="15.95" customHeight="1">
      <c r="A49" s="618" t="s">
        <v>1259</v>
      </c>
      <c r="B49" s="618"/>
      <c r="C49" s="617"/>
      <c r="D49" s="618"/>
      <c r="E49" s="640" t="s">
        <v>221</v>
      </c>
      <c r="F49" s="640"/>
      <c r="G49" s="640"/>
      <c r="H49" s="649" t="s">
        <v>20</v>
      </c>
      <c r="I49" s="626"/>
      <c r="J49" s="618"/>
      <c r="K49" s="618"/>
      <c r="L49" s="618"/>
      <c r="M49" s="618"/>
      <c r="N49" s="618"/>
      <c r="O49" s="618"/>
      <c r="P49" s="618"/>
    </row>
    <row r="50" spans="1:16" ht="15.95" hidden="1" customHeight="1">
      <c r="A50" s="618"/>
      <c r="B50" s="618"/>
      <c r="C50" s="617"/>
      <c r="D50" s="618"/>
      <c r="E50" s="653" t="s">
        <v>215</v>
      </c>
      <c r="F50" s="640" t="s">
        <v>216</v>
      </c>
      <c r="G50" s="640"/>
      <c r="H50" s="654" t="s">
        <v>945</v>
      </c>
      <c r="I50" s="626"/>
      <c r="J50" s="618"/>
      <c r="K50" s="618"/>
      <c r="L50" s="618"/>
      <c r="M50" s="618"/>
      <c r="N50" s="618"/>
      <c r="O50" s="618"/>
      <c r="P50" s="618"/>
    </row>
    <row r="51" spans="1:16" ht="15.95" hidden="1" customHeight="1">
      <c r="A51" s="618"/>
      <c r="B51" s="618"/>
      <c r="C51" s="617"/>
      <c r="D51" s="618"/>
      <c r="E51" s="653"/>
      <c r="F51" s="640" t="s">
        <v>217</v>
      </c>
      <c r="G51" s="640"/>
      <c r="H51" s="655" t="s">
        <v>945</v>
      </c>
      <c r="I51" s="626"/>
      <c r="J51" s="618"/>
      <c r="K51" s="618"/>
      <c r="L51" s="618"/>
      <c r="M51" s="618"/>
      <c r="N51" s="618"/>
      <c r="O51" s="618"/>
      <c r="P51" s="618"/>
    </row>
    <row r="52" spans="1:16" ht="15.95" hidden="1" customHeight="1">
      <c r="A52" s="618"/>
      <c r="B52" s="618"/>
      <c r="C52" s="617"/>
      <c r="D52" s="618"/>
      <c r="E52" s="653"/>
      <c r="F52" s="640" t="s">
        <v>218</v>
      </c>
      <c r="G52" s="640"/>
      <c r="H52" s="654" t="s">
        <v>945</v>
      </c>
      <c r="I52" s="626"/>
      <c r="J52" s="618"/>
      <c r="K52" s="618"/>
      <c r="L52" s="618"/>
      <c r="M52" s="618"/>
      <c r="N52" s="618"/>
      <c r="O52" s="618"/>
      <c r="P52" s="618"/>
    </row>
    <row r="53" spans="1:16" ht="15.95" hidden="1" customHeight="1">
      <c r="A53" s="618"/>
      <c r="B53" s="618"/>
      <c r="C53" s="617"/>
      <c r="D53" s="618"/>
      <c r="E53" s="653"/>
      <c r="F53" s="640" t="s">
        <v>219</v>
      </c>
      <c r="G53" s="640"/>
      <c r="H53" s="656"/>
      <c r="I53" s="626"/>
      <c r="J53" s="618"/>
      <c r="K53" s="618"/>
      <c r="L53" s="618"/>
      <c r="M53" s="618"/>
      <c r="N53" s="618"/>
      <c r="O53" s="618"/>
      <c r="P53" s="618"/>
    </row>
    <row r="54" spans="1:16" ht="15.95" hidden="1" customHeight="1">
      <c r="A54" s="618"/>
      <c r="B54" s="618"/>
      <c r="C54" s="617"/>
      <c r="D54" s="618"/>
      <c r="E54" s="653"/>
      <c r="F54" s="587" t="s">
        <v>220</v>
      </c>
      <c r="G54" s="587"/>
      <c r="H54" s="651" t="s">
        <v>945</v>
      </c>
      <c r="I54" s="626"/>
      <c r="J54" s="652"/>
      <c r="K54" s="618"/>
      <c r="L54" s="618"/>
      <c r="M54" s="618"/>
      <c r="N54" s="618"/>
      <c r="O54" s="618"/>
      <c r="P54" s="618"/>
    </row>
    <row r="55" spans="1:16" ht="15.95" customHeight="1">
      <c r="A55" s="618" t="s">
        <v>1260</v>
      </c>
      <c r="B55" s="618"/>
      <c r="C55" s="617"/>
      <c r="D55" s="618"/>
      <c r="E55" s="640" t="s">
        <v>222</v>
      </c>
      <c r="F55" s="640"/>
      <c r="G55" s="640"/>
      <c r="H55" s="649" t="s">
        <v>20</v>
      </c>
      <c r="I55" s="626"/>
      <c r="J55" s="618"/>
      <c r="K55" s="618"/>
      <c r="L55" s="618"/>
      <c r="M55" s="618"/>
      <c r="N55" s="618"/>
      <c r="O55" s="618"/>
      <c r="P55" s="618"/>
    </row>
    <row r="56" spans="1:16" ht="15.95" hidden="1" customHeight="1">
      <c r="A56" s="618"/>
      <c r="B56" s="618"/>
      <c r="C56" s="617"/>
      <c r="D56" s="618"/>
      <c r="E56" s="653" t="s">
        <v>215</v>
      </c>
      <c r="F56" s="640" t="s">
        <v>216</v>
      </c>
      <c r="G56" s="640"/>
      <c r="H56" s="654" t="s">
        <v>945</v>
      </c>
      <c r="I56" s="626"/>
      <c r="J56" s="618"/>
      <c r="K56" s="618"/>
      <c r="L56" s="618"/>
      <c r="M56" s="618"/>
      <c r="N56" s="618"/>
      <c r="O56" s="618"/>
      <c r="P56" s="618"/>
    </row>
    <row r="57" spans="1:16" ht="15.95" hidden="1" customHeight="1">
      <c r="A57" s="618"/>
      <c r="B57" s="618"/>
      <c r="C57" s="617"/>
      <c r="D57" s="618"/>
      <c r="E57" s="653"/>
      <c r="F57" s="640" t="s">
        <v>217</v>
      </c>
      <c r="G57" s="640"/>
      <c r="H57" s="655" t="s">
        <v>945</v>
      </c>
      <c r="I57" s="626"/>
      <c r="J57" s="618"/>
      <c r="K57" s="618"/>
      <c r="L57" s="618"/>
      <c r="M57" s="618"/>
      <c r="N57" s="618"/>
      <c r="O57" s="618"/>
      <c r="P57" s="618"/>
    </row>
    <row r="58" spans="1:16" ht="15.95" hidden="1" customHeight="1">
      <c r="A58" s="618"/>
      <c r="B58" s="618"/>
      <c r="C58" s="617"/>
      <c r="D58" s="618"/>
      <c r="E58" s="653"/>
      <c r="F58" s="640" t="s">
        <v>218</v>
      </c>
      <c r="G58" s="640"/>
      <c r="H58" s="654" t="s">
        <v>945</v>
      </c>
      <c r="I58" s="626"/>
      <c r="J58" s="618"/>
      <c r="K58" s="618"/>
      <c r="L58" s="618"/>
      <c r="M58" s="618"/>
      <c r="N58" s="618"/>
      <c r="O58" s="618"/>
      <c r="P58" s="618"/>
    </row>
    <row r="59" spans="1:16" ht="15.95" hidden="1" customHeight="1">
      <c r="A59" s="618"/>
      <c r="B59" s="618"/>
      <c r="C59" s="617"/>
      <c r="D59" s="618"/>
      <c r="E59" s="653"/>
      <c r="F59" s="640" t="s">
        <v>219</v>
      </c>
      <c r="G59" s="640"/>
      <c r="H59" s="656"/>
      <c r="I59" s="626"/>
      <c r="J59" s="618"/>
      <c r="K59" s="618"/>
      <c r="L59" s="618"/>
      <c r="M59" s="618"/>
      <c r="N59" s="618"/>
      <c r="O59" s="618"/>
      <c r="P59" s="618"/>
    </row>
    <row r="60" spans="1:16" ht="15.95" hidden="1" customHeight="1">
      <c r="A60" s="618"/>
      <c r="B60" s="618"/>
      <c r="C60" s="617"/>
      <c r="D60" s="618"/>
      <c r="E60" s="653"/>
      <c r="F60" s="587" t="s">
        <v>220</v>
      </c>
      <c r="G60" s="587"/>
      <c r="H60" s="651" t="s">
        <v>945</v>
      </c>
      <c r="I60" s="626"/>
      <c r="J60" s="652"/>
      <c r="K60" s="618"/>
      <c r="L60" s="618"/>
      <c r="M60" s="618"/>
      <c r="N60" s="618"/>
      <c r="O60" s="618"/>
      <c r="P60" s="618"/>
    </row>
    <row r="61" spans="1:16" ht="21.95" customHeight="1">
      <c r="A61" s="618" t="s">
        <v>1261</v>
      </c>
      <c r="B61" s="618"/>
      <c r="C61" s="617"/>
      <c r="D61" s="618"/>
      <c r="E61" s="640" t="s">
        <v>2417</v>
      </c>
      <c r="F61" s="640"/>
      <c r="G61" s="640"/>
      <c r="H61" s="649" t="s">
        <v>20</v>
      </c>
      <c r="I61" s="626"/>
      <c r="J61" s="652"/>
      <c r="K61" s="618"/>
      <c r="L61" s="618"/>
      <c r="M61" s="618"/>
      <c r="N61" s="618"/>
      <c r="O61" s="618"/>
      <c r="P61" s="618"/>
    </row>
    <row r="62" spans="1:16" ht="15.95" hidden="1" customHeight="1">
      <c r="A62" s="618"/>
      <c r="B62" s="618"/>
      <c r="C62" s="617"/>
      <c r="D62" s="618"/>
      <c r="E62" s="653" t="s">
        <v>215</v>
      </c>
      <c r="F62" s="640" t="s">
        <v>216</v>
      </c>
      <c r="G62" s="640"/>
      <c r="H62" s="654" t="s">
        <v>945</v>
      </c>
      <c r="I62" s="626"/>
      <c r="J62" s="618"/>
      <c r="K62" s="618"/>
      <c r="L62" s="618"/>
      <c r="M62" s="618"/>
      <c r="N62" s="618"/>
      <c r="O62" s="618"/>
      <c r="P62" s="618"/>
    </row>
    <row r="63" spans="1:16" ht="15.95" hidden="1" customHeight="1">
      <c r="A63" s="618"/>
      <c r="B63" s="618"/>
      <c r="C63" s="617"/>
      <c r="D63" s="618"/>
      <c r="E63" s="653"/>
      <c r="F63" s="640" t="s">
        <v>217</v>
      </c>
      <c r="G63" s="640"/>
      <c r="H63" s="655" t="s">
        <v>945</v>
      </c>
      <c r="I63" s="626"/>
      <c r="J63" s="618"/>
      <c r="K63" s="618"/>
      <c r="L63" s="618"/>
      <c r="M63" s="618"/>
      <c r="N63" s="618"/>
      <c r="O63" s="618"/>
      <c r="P63" s="618"/>
    </row>
    <row r="64" spans="1:16" ht="15.95" hidden="1" customHeight="1">
      <c r="A64" s="618"/>
      <c r="B64" s="618"/>
      <c r="C64" s="617"/>
      <c r="D64" s="618"/>
      <c r="E64" s="653"/>
      <c r="F64" s="640" t="s">
        <v>218</v>
      </c>
      <c r="G64" s="640"/>
      <c r="H64" s="654" t="s">
        <v>945</v>
      </c>
      <c r="I64" s="626"/>
      <c r="J64" s="618"/>
      <c r="K64" s="618"/>
      <c r="L64" s="618"/>
      <c r="M64" s="618"/>
      <c r="N64" s="618"/>
      <c r="O64" s="618"/>
      <c r="P64" s="618"/>
    </row>
    <row r="65" spans="1:16" ht="15.95" hidden="1" customHeight="1">
      <c r="A65" s="618"/>
      <c r="B65" s="618"/>
      <c r="C65" s="617"/>
      <c r="D65" s="618"/>
      <c r="E65" s="653"/>
      <c r="F65" s="640" t="s">
        <v>219</v>
      </c>
      <c r="G65" s="640"/>
      <c r="H65" s="656"/>
      <c r="I65" s="626"/>
      <c r="J65" s="618"/>
      <c r="K65" s="618"/>
      <c r="L65" s="618"/>
      <c r="M65" s="618"/>
      <c r="N65" s="618"/>
      <c r="O65" s="618"/>
      <c r="P65" s="618"/>
    </row>
    <row r="66" spans="1:16" ht="15.95" hidden="1" customHeight="1">
      <c r="A66" s="618"/>
      <c r="B66" s="618"/>
      <c r="C66" s="617"/>
      <c r="D66" s="618"/>
      <c r="E66" s="653"/>
      <c r="F66" s="640" t="s">
        <v>223</v>
      </c>
      <c r="G66" s="640"/>
      <c r="H66" s="656"/>
      <c r="I66" s="626"/>
      <c r="J66" s="618"/>
      <c r="K66" s="618"/>
      <c r="L66" s="618"/>
      <c r="M66" s="618"/>
      <c r="N66" s="618"/>
      <c r="O66" s="618"/>
      <c r="P66" s="618"/>
    </row>
    <row r="67" spans="1:16" ht="15.95" hidden="1" customHeight="1">
      <c r="A67" s="618"/>
      <c r="B67" s="618"/>
      <c r="C67" s="617"/>
      <c r="D67" s="618"/>
      <c r="E67" s="653"/>
      <c r="F67" s="640" t="s">
        <v>224</v>
      </c>
      <c r="G67" s="640"/>
      <c r="H67" s="656"/>
      <c r="I67" s="626"/>
      <c r="J67" s="618"/>
      <c r="K67" s="618"/>
      <c r="L67" s="618"/>
      <c r="M67" s="618"/>
      <c r="N67" s="618"/>
      <c r="O67" s="618"/>
      <c r="P67" s="618"/>
    </row>
    <row r="68" spans="1:16" ht="21.95" customHeight="1">
      <c r="A68" s="618" t="s">
        <v>1262</v>
      </c>
      <c r="B68" s="618"/>
      <c r="C68" s="617"/>
      <c r="D68" s="618"/>
      <c r="E68" s="640" t="s">
        <v>2418</v>
      </c>
      <c r="F68" s="640"/>
      <c r="G68" s="640"/>
      <c r="H68" s="649" t="s">
        <v>20</v>
      </c>
      <c r="I68" s="626"/>
      <c r="J68" s="618"/>
      <c r="K68" s="618"/>
      <c r="L68" s="618"/>
      <c r="M68" s="618"/>
      <c r="N68" s="618"/>
      <c r="O68" s="618"/>
      <c r="P68" s="618"/>
    </row>
    <row r="69" spans="1:16" ht="15.95" hidden="1" customHeight="1">
      <c r="A69" s="618"/>
      <c r="B69" s="618"/>
      <c r="C69" s="617"/>
      <c r="D69" s="618"/>
      <c r="E69" s="653" t="s">
        <v>215</v>
      </c>
      <c r="F69" s="640" t="s">
        <v>216</v>
      </c>
      <c r="G69" s="640"/>
      <c r="H69" s="654" t="s">
        <v>945</v>
      </c>
      <c r="I69" s="626"/>
      <c r="J69" s="618"/>
      <c r="K69" s="618"/>
      <c r="L69" s="618"/>
      <c r="M69" s="618"/>
      <c r="N69" s="618"/>
      <c r="O69" s="618"/>
      <c r="P69" s="618"/>
    </row>
    <row r="70" spans="1:16" ht="15.95" hidden="1" customHeight="1">
      <c r="A70" s="618"/>
      <c r="B70" s="618"/>
      <c r="C70" s="617"/>
      <c r="D70" s="618"/>
      <c r="E70" s="653"/>
      <c r="F70" s="640" t="s">
        <v>217</v>
      </c>
      <c r="G70" s="640"/>
      <c r="H70" s="655" t="s">
        <v>945</v>
      </c>
      <c r="I70" s="626"/>
      <c r="J70" s="618"/>
      <c r="K70" s="618"/>
      <c r="L70" s="618"/>
      <c r="M70" s="618"/>
      <c r="N70" s="618"/>
      <c r="O70" s="618"/>
      <c r="P70" s="618"/>
    </row>
    <row r="71" spans="1:16" ht="15.95" hidden="1" customHeight="1">
      <c r="A71" s="618"/>
      <c r="B71" s="618"/>
      <c r="C71" s="617"/>
      <c r="D71" s="618"/>
      <c r="E71" s="653"/>
      <c r="F71" s="640" t="s">
        <v>218</v>
      </c>
      <c r="G71" s="640"/>
      <c r="H71" s="654" t="s">
        <v>945</v>
      </c>
      <c r="I71" s="626"/>
      <c r="J71" s="618"/>
      <c r="K71" s="618"/>
      <c r="L71" s="618"/>
      <c r="M71" s="618"/>
      <c r="N71" s="618"/>
      <c r="O71" s="618"/>
      <c r="P71" s="618"/>
    </row>
    <row r="72" spans="1:16" ht="15.95" hidden="1" customHeight="1">
      <c r="A72" s="618"/>
      <c r="B72" s="618"/>
      <c r="C72" s="617"/>
      <c r="D72" s="618"/>
      <c r="E72" s="653"/>
      <c r="F72" s="640" t="s">
        <v>219</v>
      </c>
      <c r="G72" s="640"/>
      <c r="H72" s="656"/>
      <c r="I72" s="626"/>
      <c r="J72" s="618"/>
      <c r="K72" s="618"/>
      <c r="L72" s="618"/>
      <c r="M72" s="618"/>
      <c r="N72" s="618"/>
      <c r="O72" s="618"/>
      <c r="P72" s="618"/>
    </row>
    <row r="73" spans="1:16" ht="15.95" hidden="1" customHeight="1">
      <c r="A73" s="618"/>
      <c r="B73" s="618"/>
      <c r="C73" s="617"/>
      <c r="D73" s="618"/>
      <c r="E73" s="653"/>
      <c r="F73" s="640" t="s">
        <v>223</v>
      </c>
      <c r="G73" s="640"/>
      <c r="H73" s="656"/>
      <c r="I73" s="626"/>
      <c r="J73" s="618"/>
      <c r="K73" s="618"/>
      <c r="L73" s="618"/>
      <c r="M73" s="618"/>
      <c r="N73" s="618"/>
      <c r="O73" s="618"/>
      <c r="P73" s="618"/>
    </row>
    <row r="74" spans="1:16" ht="15.95" hidden="1" customHeight="1">
      <c r="A74" s="618"/>
      <c r="B74" s="618"/>
      <c r="C74" s="617"/>
      <c r="D74" s="618"/>
      <c r="E74" s="653"/>
      <c r="F74" s="640" t="s">
        <v>224</v>
      </c>
      <c r="G74" s="640"/>
      <c r="H74" s="656"/>
      <c r="I74" s="626"/>
      <c r="J74" s="618"/>
      <c r="K74" s="618"/>
      <c r="L74" s="618"/>
      <c r="M74" s="618"/>
      <c r="N74" s="618"/>
      <c r="O74" s="618"/>
      <c r="P74" s="618"/>
    </row>
    <row r="75" spans="1:16" ht="21.95" customHeight="1">
      <c r="A75" s="618" t="s">
        <v>1263</v>
      </c>
      <c r="B75" s="618"/>
      <c r="C75" s="617"/>
      <c r="D75" s="618"/>
      <c r="E75" s="640" t="s">
        <v>2419</v>
      </c>
      <c r="F75" s="640"/>
      <c r="G75" s="640"/>
      <c r="H75" s="649" t="s">
        <v>20</v>
      </c>
      <c r="I75" s="626"/>
      <c r="J75" s="618"/>
      <c r="K75" s="618"/>
      <c r="L75" s="618"/>
      <c r="M75" s="618"/>
      <c r="N75" s="618"/>
      <c r="O75" s="618"/>
      <c r="P75" s="618"/>
    </row>
    <row r="76" spans="1:16" ht="15.95" hidden="1" customHeight="1">
      <c r="A76" s="618"/>
      <c r="B76" s="618"/>
      <c r="C76" s="617"/>
      <c r="D76" s="618"/>
      <c r="E76" s="653" t="s">
        <v>215</v>
      </c>
      <c r="F76" s="640" t="s">
        <v>216</v>
      </c>
      <c r="G76" s="640"/>
      <c r="H76" s="654" t="s">
        <v>945</v>
      </c>
      <c r="I76" s="626"/>
      <c r="J76" s="618"/>
      <c r="K76" s="618"/>
      <c r="L76" s="618"/>
      <c r="M76" s="618"/>
      <c r="N76" s="618"/>
      <c r="O76" s="618"/>
      <c r="P76" s="618"/>
    </row>
    <row r="77" spans="1:16" ht="15.95" hidden="1" customHeight="1">
      <c r="A77" s="618"/>
      <c r="B77" s="618"/>
      <c r="C77" s="617"/>
      <c r="D77" s="618"/>
      <c r="E77" s="653"/>
      <c r="F77" s="640" t="s">
        <v>217</v>
      </c>
      <c r="G77" s="640"/>
      <c r="H77" s="655" t="s">
        <v>945</v>
      </c>
      <c r="I77" s="626"/>
      <c r="J77" s="618"/>
      <c r="K77" s="618"/>
      <c r="L77" s="618"/>
      <c r="M77" s="618"/>
      <c r="N77" s="618"/>
      <c r="O77" s="618"/>
      <c r="P77" s="618"/>
    </row>
    <row r="78" spans="1:16" ht="15.95" hidden="1" customHeight="1">
      <c r="A78" s="618"/>
      <c r="B78" s="618"/>
      <c r="C78" s="617"/>
      <c r="D78" s="618"/>
      <c r="E78" s="653"/>
      <c r="F78" s="640" t="s">
        <v>218</v>
      </c>
      <c r="G78" s="640"/>
      <c r="H78" s="654" t="s">
        <v>945</v>
      </c>
      <c r="I78" s="626"/>
      <c r="J78" s="618"/>
      <c r="K78" s="618"/>
      <c r="L78" s="618"/>
      <c r="M78" s="618"/>
      <c r="N78" s="618"/>
      <c r="O78" s="618"/>
      <c r="P78" s="618"/>
    </row>
    <row r="79" spans="1:16" ht="15.95" hidden="1" customHeight="1">
      <c r="A79" s="618"/>
      <c r="B79" s="618"/>
      <c r="C79" s="617"/>
      <c r="D79" s="618"/>
      <c r="E79" s="653"/>
      <c r="F79" s="640" t="s">
        <v>219</v>
      </c>
      <c r="G79" s="640"/>
      <c r="H79" s="656"/>
      <c r="I79" s="626"/>
      <c r="J79" s="618"/>
      <c r="K79" s="618"/>
      <c r="L79" s="618"/>
      <c r="M79" s="618"/>
      <c r="N79" s="618"/>
      <c r="O79" s="618"/>
      <c r="P79" s="618"/>
    </row>
    <row r="80" spans="1:16" ht="15.95" hidden="1" customHeight="1">
      <c r="A80" s="618"/>
      <c r="B80" s="618"/>
      <c r="C80" s="617"/>
      <c r="D80" s="618"/>
      <c r="E80" s="653"/>
      <c r="F80" s="640" t="s">
        <v>225</v>
      </c>
      <c r="G80" s="640"/>
      <c r="H80" s="656"/>
      <c r="I80" s="626"/>
      <c r="J80" s="618"/>
      <c r="K80" s="618"/>
      <c r="L80" s="618"/>
      <c r="M80" s="618"/>
      <c r="N80" s="618"/>
      <c r="O80" s="618"/>
      <c r="P80" s="618"/>
    </row>
    <row r="81" spans="1:16" ht="15.95" hidden="1" customHeight="1">
      <c r="A81" s="618"/>
      <c r="B81" s="618"/>
      <c r="C81" s="617"/>
      <c r="D81" s="618"/>
      <c r="E81" s="653"/>
      <c r="F81" s="640" t="s">
        <v>938</v>
      </c>
      <c r="G81" s="640"/>
      <c r="H81" s="656"/>
      <c r="I81" s="626"/>
      <c r="J81" s="618"/>
      <c r="K81" s="618"/>
      <c r="L81" s="618"/>
      <c r="M81" s="618"/>
      <c r="N81" s="618"/>
      <c r="O81" s="618"/>
      <c r="P81" s="618"/>
    </row>
    <row r="82" spans="1:16" ht="15.95" customHeight="1">
      <c r="A82" s="618"/>
      <c r="B82" s="618"/>
      <c r="C82" s="617"/>
      <c r="D82" s="618"/>
      <c r="E82" s="640" t="s">
        <v>226</v>
      </c>
      <c r="F82" s="640"/>
      <c r="G82" s="640"/>
      <c r="H82" s="657"/>
      <c r="I82" s="626"/>
      <c r="J82" s="618"/>
      <c r="K82" s="618"/>
      <c r="L82" s="618"/>
      <c r="M82" s="618"/>
      <c r="N82" s="618"/>
      <c r="O82" s="618"/>
      <c r="P82" s="618"/>
    </row>
    <row r="83" spans="1:16" ht="11.25" customHeight="1">
      <c r="A83" s="618"/>
      <c r="B83" s="618"/>
      <c r="C83" s="617"/>
      <c r="D83" s="618"/>
      <c r="E83" s="618"/>
      <c r="F83" s="618"/>
      <c r="G83" s="618"/>
      <c r="H83" s="617"/>
      <c r="I83" s="626"/>
      <c r="J83" s="618"/>
      <c r="K83" s="618"/>
      <c r="L83" s="618"/>
      <c r="M83" s="618"/>
      <c r="N83" s="618"/>
      <c r="O83" s="618"/>
      <c r="P83" s="618"/>
    </row>
    <row r="84" spans="1:16" ht="15.95" customHeight="1">
      <c r="A84" s="618"/>
      <c r="B84" s="618"/>
      <c r="C84" s="617"/>
      <c r="D84" s="618"/>
      <c r="E84" s="640" t="s">
        <v>227</v>
      </c>
      <c r="F84" s="640"/>
      <c r="G84" s="648" t="s">
        <v>228</v>
      </c>
      <c r="H84" s="643" t="s">
        <v>2379</v>
      </c>
      <c r="I84" s="626"/>
      <c r="J84" s="618"/>
      <c r="K84" s="618"/>
      <c r="L84" s="618"/>
      <c r="M84" s="618"/>
      <c r="N84" s="618"/>
      <c r="O84" s="618"/>
      <c r="P84" s="618"/>
    </row>
    <row r="85" spans="1:16" ht="15.95" customHeight="1">
      <c r="A85" s="618"/>
      <c r="B85" s="618"/>
      <c r="C85" s="617"/>
      <c r="D85" s="618"/>
      <c r="E85" s="640"/>
      <c r="F85" s="640"/>
      <c r="G85" s="648" t="s">
        <v>229</v>
      </c>
      <c r="H85" s="643" t="s">
        <v>2380</v>
      </c>
      <c r="I85" s="626"/>
      <c r="J85" s="618"/>
      <c r="K85" s="618"/>
      <c r="L85" s="618"/>
      <c r="M85" s="618"/>
      <c r="N85" s="618"/>
      <c r="O85" s="618"/>
      <c r="P85" s="618"/>
    </row>
    <row r="86" spans="1:16" ht="15.95" customHeight="1">
      <c r="A86" s="618"/>
      <c r="B86" s="618"/>
      <c r="C86" s="617"/>
      <c r="D86" s="618"/>
      <c r="E86" s="640"/>
      <c r="F86" s="640"/>
      <c r="G86" s="648" t="s">
        <v>230</v>
      </c>
      <c r="H86" s="643" t="s">
        <v>2373</v>
      </c>
      <c r="I86" s="626"/>
      <c r="J86" s="618"/>
      <c r="K86" s="618"/>
      <c r="L86" s="618"/>
      <c r="M86" s="618"/>
      <c r="N86" s="618"/>
      <c r="O86" s="618"/>
      <c r="P86" s="618"/>
    </row>
    <row r="87" spans="1:16" ht="15.95" customHeight="1">
      <c r="A87" s="618"/>
      <c r="B87" s="618"/>
      <c r="C87" s="617"/>
      <c r="D87" s="618"/>
      <c r="E87" s="640"/>
      <c r="F87" s="640"/>
      <c r="G87" s="648" t="s">
        <v>231</v>
      </c>
      <c r="H87" s="643" t="s">
        <v>2366</v>
      </c>
      <c r="I87" s="626"/>
      <c r="J87" s="618"/>
      <c r="K87" s="618"/>
      <c r="L87" s="618"/>
      <c r="M87" s="618"/>
      <c r="N87" s="618"/>
      <c r="O87" s="618"/>
      <c r="P87" s="618"/>
    </row>
    <row r="88" spans="1:16" ht="11.25" customHeight="1">
      <c r="A88" s="618"/>
      <c r="B88" s="618"/>
      <c r="C88" s="617"/>
      <c r="D88" s="618"/>
      <c r="E88" s="639"/>
      <c r="F88" s="639"/>
      <c r="G88" s="639"/>
      <c r="H88" s="658"/>
      <c r="I88" s="626"/>
      <c r="J88" s="618"/>
      <c r="K88" s="618"/>
      <c r="L88" s="618"/>
      <c r="M88" s="618"/>
      <c r="N88" s="618"/>
      <c r="O88" s="618"/>
      <c r="P88" s="618"/>
    </row>
    <row r="89" spans="1:16" ht="11.25" customHeight="1">
      <c r="A89" s="618"/>
      <c r="B89" s="618"/>
      <c r="C89" s="617"/>
      <c r="D89" s="618"/>
      <c r="E89" s="659" t="s">
        <v>232</v>
      </c>
      <c r="F89" s="659"/>
      <c r="G89" s="659"/>
      <c r="H89" s="659"/>
      <c r="I89" s="626"/>
      <c r="J89" s="618"/>
      <c r="K89" s="618"/>
      <c r="L89" s="618"/>
      <c r="M89" s="618"/>
      <c r="N89" s="618"/>
      <c r="O89" s="618"/>
      <c r="P89" s="618"/>
    </row>
    <row r="90" spans="1:16" ht="11.25" customHeight="1">
      <c r="A90" s="618"/>
      <c r="B90" s="618"/>
      <c r="C90" s="617"/>
      <c r="D90" s="618"/>
      <c r="E90" s="660" t="s">
        <v>233</v>
      </c>
      <c r="F90" s="660"/>
      <c r="G90" s="660"/>
      <c r="H90" s="660"/>
      <c r="I90" s="626"/>
      <c r="J90" s="618"/>
      <c r="K90" s="618"/>
      <c r="L90" s="618"/>
      <c r="M90" s="618"/>
      <c r="N90" s="618"/>
      <c r="O90" s="618"/>
      <c r="P90" s="618"/>
    </row>
    <row r="91" spans="1:16" ht="11.25" customHeight="1">
      <c r="A91" s="618"/>
      <c r="B91" s="618"/>
      <c r="C91" s="617"/>
      <c r="D91" s="618"/>
      <c r="E91" s="660" t="s">
        <v>234</v>
      </c>
      <c r="F91" s="660"/>
      <c r="G91" s="660"/>
      <c r="H91" s="660"/>
      <c r="I91" s="626"/>
      <c r="J91" s="618"/>
      <c r="K91" s="618"/>
      <c r="L91" s="618"/>
      <c r="M91" s="618"/>
      <c r="N91" s="618"/>
      <c r="O91" s="618"/>
      <c r="P91" s="618"/>
    </row>
    <row r="92" spans="1:16" ht="11.25" customHeight="1">
      <c r="A92" s="618"/>
      <c r="B92" s="618"/>
      <c r="C92" s="617"/>
      <c r="D92" s="618"/>
      <c r="E92" s="660" t="s">
        <v>235</v>
      </c>
      <c r="F92" s="660"/>
      <c r="G92" s="660"/>
      <c r="H92" s="660"/>
      <c r="I92" s="626"/>
      <c r="J92" s="618"/>
      <c r="K92" s="618"/>
      <c r="L92" s="618"/>
      <c r="M92" s="618"/>
      <c r="N92" s="618"/>
      <c r="O92" s="618"/>
      <c r="P92" s="618"/>
    </row>
    <row r="93" spans="1:16" ht="11.25" customHeight="1">
      <c r="A93" s="618"/>
      <c r="B93" s="618"/>
      <c r="C93" s="617"/>
      <c r="D93" s="618"/>
      <c r="E93" s="660" t="s">
        <v>236</v>
      </c>
      <c r="F93" s="660"/>
      <c r="G93" s="660"/>
      <c r="H93" s="660"/>
      <c r="I93" s="626"/>
      <c r="J93" s="618"/>
      <c r="K93" s="618"/>
      <c r="L93" s="618"/>
      <c r="M93" s="618"/>
      <c r="N93" s="618"/>
      <c r="O93" s="618"/>
      <c r="P93" s="618"/>
    </row>
    <row r="94" spans="1:16" ht="11.25" customHeight="1">
      <c r="A94" s="618"/>
      <c r="B94" s="618"/>
      <c r="C94" s="617"/>
      <c r="D94" s="618"/>
      <c r="E94" s="660" t="s">
        <v>237</v>
      </c>
      <c r="F94" s="660"/>
      <c r="G94" s="660"/>
      <c r="H94" s="660"/>
      <c r="I94" s="626"/>
      <c r="J94" s="618"/>
      <c r="K94" s="618"/>
      <c r="L94" s="618"/>
      <c r="M94" s="618"/>
      <c r="N94" s="618"/>
      <c r="O94" s="618"/>
      <c r="P94" s="618"/>
    </row>
    <row r="95" spans="1:16" ht="22.9" customHeight="1">
      <c r="A95" s="618"/>
      <c r="B95" s="618"/>
      <c r="C95" s="617"/>
      <c r="D95" s="618"/>
      <c r="E95" s="660" t="s">
        <v>238</v>
      </c>
      <c r="F95" s="660"/>
      <c r="G95" s="660"/>
      <c r="H95" s="660"/>
      <c r="I95" s="626"/>
      <c r="J95" s="618"/>
      <c r="K95" s="618"/>
      <c r="L95" s="618"/>
      <c r="M95" s="618"/>
      <c r="N95" s="618"/>
      <c r="O95" s="618"/>
      <c r="P95" s="618"/>
    </row>
    <row r="96" spans="1:16" ht="11.25" customHeight="1">
      <c r="A96" s="618"/>
      <c r="B96" s="618"/>
      <c r="C96" s="617"/>
      <c r="D96" s="618"/>
      <c r="E96" s="660" t="s">
        <v>239</v>
      </c>
      <c r="F96" s="660"/>
      <c r="G96" s="660"/>
      <c r="H96" s="660"/>
      <c r="I96" s="626"/>
      <c r="J96" s="618"/>
      <c r="K96" s="618"/>
      <c r="L96" s="618"/>
      <c r="M96" s="618"/>
      <c r="N96" s="618"/>
      <c r="O96" s="618"/>
      <c r="P96" s="618"/>
    </row>
    <row r="97" spans="1:16" ht="19.899999999999999" customHeight="1">
      <c r="A97" s="618"/>
      <c r="B97" s="618"/>
      <c r="C97" s="617"/>
      <c r="D97" s="618"/>
      <c r="E97" s="660" t="s">
        <v>240</v>
      </c>
      <c r="F97" s="660"/>
      <c r="G97" s="660"/>
      <c r="H97" s="660"/>
      <c r="I97" s="626"/>
      <c r="J97" s="618"/>
      <c r="K97" s="618"/>
      <c r="L97" s="618"/>
      <c r="M97" s="618"/>
      <c r="N97" s="618"/>
      <c r="O97" s="618"/>
      <c r="P97" s="618"/>
    </row>
    <row r="98" spans="1:16" ht="15" customHeight="1">
      <c r="A98" s="618"/>
      <c r="B98" s="618"/>
      <c r="C98" s="617"/>
      <c r="D98" s="618"/>
      <c r="E98" s="660" t="s">
        <v>241</v>
      </c>
      <c r="F98" s="660"/>
      <c r="G98" s="660"/>
      <c r="H98" s="660"/>
      <c r="I98" s="626"/>
      <c r="J98" s="618"/>
      <c r="K98" s="618"/>
      <c r="L98" s="618"/>
      <c r="M98" s="618"/>
      <c r="N98" s="618"/>
      <c r="O98" s="618"/>
      <c r="P98" s="618"/>
    </row>
    <row r="99" spans="1:16" ht="13.15" customHeight="1">
      <c r="A99" s="618"/>
      <c r="B99" s="618"/>
      <c r="C99" s="617"/>
      <c r="D99" s="618"/>
      <c r="E99" s="660" t="s">
        <v>242</v>
      </c>
      <c r="F99" s="660"/>
      <c r="G99" s="660"/>
      <c r="H99" s="660"/>
      <c r="I99" s="626"/>
      <c r="J99" s="618"/>
      <c r="K99" s="618"/>
      <c r="L99" s="618"/>
      <c r="M99" s="618"/>
      <c r="N99" s="618"/>
      <c r="O99" s="618"/>
      <c r="P99" s="618"/>
    </row>
    <row r="100" spans="1:16" ht="27" customHeight="1">
      <c r="A100" s="618"/>
      <c r="B100" s="618"/>
      <c r="C100" s="617"/>
      <c r="D100" s="618"/>
      <c r="E100" s="660" t="s">
        <v>243</v>
      </c>
      <c r="F100" s="660"/>
      <c r="G100" s="660"/>
      <c r="H100" s="660"/>
      <c r="I100" s="626"/>
      <c r="J100" s="618"/>
      <c r="K100" s="618"/>
      <c r="L100" s="618"/>
      <c r="M100" s="618"/>
      <c r="N100" s="618"/>
      <c r="O100" s="618"/>
      <c r="P100" s="618"/>
    </row>
    <row r="101" spans="1:16" ht="38.25" customHeight="1">
      <c r="A101" s="618"/>
      <c r="B101" s="618"/>
      <c r="C101" s="617"/>
      <c r="D101" s="618"/>
      <c r="E101" s="660" t="s">
        <v>244</v>
      </c>
      <c r="F101" s="660"/>
      <c r="G101" s="660"/>
      <c r="H101" s="660"/>
      <c r="I101" s="626"/>
      <c r="J101" s="618"/>
      <c r="K101" s="618"/>
      <c r="L101" s="618"/>
      <c r="M101" s="618"/>
      <c r="N101" s="618"/>
      <c r="O101" s="618"/>
      <c r="P101" s="618"/>
    </row>
    <row r="102" spans="1:16" ht="12.6" customHeight="1">
      <c r="A102" s="618"/>
      <c r="B102" s="618"/>
      <c r="C102" s="617"/>
      <c r="D102" s="618"/>
      <c r="E102" s="660" t="s">
        <v>245</v>
      </c>
      <c r="F102" s="660"/>
      <c r="G102" s="660"/>
      <c r="H102" s="660"/>
      <c r="I102" s="626"/>
      <c r="J102" s="618"/>
      <c r="K102" s="618"/>
      <c r="L102" s="618"/>
      <c r="M102" s="618"/>
      <c r="N102" s="618"/>
      <c r="O102" s="618"/>
      <c r="P102" s="618"/>
    </row>
    <row r="103" spans="1:16" ht="15" customHeight="1">
      <c r="A103" s="618"/>
      <c r="B103" s="618"/>
      <c r="C103" s="617"/>
      <c r="D103" s="618"/>
      <c r="E103" s="660" t="s">
        <v>246</v>
      </c>
      <c r="F103" s="660"/>
      <c r="G103" s="660"/>
      <c r="H103" s="660"/>
      <c r="I103" s="626"/>
      <c r="J103" s="618"/>
      <c r="K103" s="618"/>
      <c r="L103" s="618"/>
      <c r="M103" s="618"/>
      <c r="N103" s="618"/>
      <c r="O103" s="618"/>
      <c r="P103" s="618"/>
    </row>
    <row r="104" spans="1:16">
      <c r="A104" s="618"/>
      <c r="B104" s="618"/>
      <c r="C104" s="617"/>
      <c r="D104" s="618"/>
      <c r="E104" s="618"/>
      <c r="F104" s="618"/>
      <c r="G104" s="618"/>
      <c r="H104" s="618"/>
      <c r="I104" s="618"/>
      <c r="J104" s="618"/>
      <c r="K104" s="618"/>
      <c r="L104" s="618"/>
      <c r="M104" s="618"/>
      <c r="N104" s="618"/>
      <c r="O104" s="618"/>
      <c r="P104" s="618"/>
    </row>
    <row r="105" spans="1:16" ht="20.100000000000001" customHeight="1">
      <c r="A105" s="618"/>
      <c r="B105" s="618"/>
      <c r="C105" s="617"/>
      <c r="D105" s="618"/>
      <c r="E105" s="661" t="s">
        <v>1016</v>
      </c>
      <c r="F105" s="661"/>
      <c r="G105" s="662"/>
      <c r="H105" s="662"/>
      <c r="I105" s="638"/>
      <c r="J105" s="639"/>
      <c r="K105" s="639"/>
      <c r="L105" s="639"/>
      <c r="M105" s="639"/>
      <c r="N105" s="639"/>
      <c r="O105" s="621"/>
      <c r="P105" s="621"/>
    </row>
    <row r="106" spans="1:16" ht="21.75" customHeight="1">
      <c r="A106" s="618"/>
      <c r="B106" s="618"/>
      <c r="C106" s="617"/>
      <c r="D106" s="618"/>
      <c r="E106" s="663" t="s">
        <v>247</v>
      </c>
      <c r="F106" s="664"/>
      <c r="G106" s="665" t="s">
        <v>1075</v>
      </c>
      <c r="H106" s="666" t="s">
        <v>20</v>
      </c>
      <c r="I106" s="626"/>
      <c r="J106" s="639"/>
      <c r="K106" s="639"/>
      <c r="L106" s="639"/>
      <c r="M106" s="639"/>
      <c r="N106" s="639"/>
      <c r="O106" s="621"/>
      <c r="P106" s="621"/>
    </row>
    <row r="107" spans="1:16" ht="15.95" customHeight="1">
      <c r="A107" s="618"/>
      <c r="B107" s="618"/>
      <c r="C107" s="617"/>
      <c r="D107" s="618"/>
      <c r="E107" s="663"/>
      <c r="F107" s="664"/>
      <c r="G107" s="665" t="s">
        <v>217</v>
      </c>
      <c r="H107" s="667" t="s">
        <v>598</v>
      </c>
      <c r="I107" s="626"/>
      <c r="J107" s="618"/>
      <c r="K107" s="618"/>
      <c r="L107" s="618"/>
      <c r="M107" s="618"/>
      <c r="N107" s="618"/>
      <c r="O107" s="618"/>
      <c r="P107" s="618"/>
    </row>
    <row r="108" spans="1:16" ht="15.95" customHeight="1">
      <c r="A108" s="618"/>
      <c r="B108" s="618"/>
      <c r="C108" s="617"/>
      <c r="D108" s="618"/>
      <c r="E108" s="664"/>
      <c r="F108" s="664"/>
      <c r="G108" s="665" t="s">
        <v>218</v>
      </c>
      <c r="H108" s="668" t="s">
        <v>2372</v>
      </c>
      <c r="I108" s="626"/>
      <c r="J108" s="618"/>
      <c r="K108" s="618"/>
      <c r="L108" s="618"/>
      <c r="M108" s="618"/>
      <c r="N108" s="618"/>
      <c r="O108" s="618"/>
      <c r="P108" s="618"/>
    </row>
    <row r="109" spans="1:16" ht="15.95" customHeight="1">
      <c r="A109" s="618"/>
      <c r="B109" s="618"/>
      <c r="C109" s="617"/>
      <c r="D109" s="618"/>
      <c r="E109" s="664"/>
      <c r="F109" s="664"/>
      <c r="G109" s="665" t="s">
        <v>219</v>
      </c>
      <c r="H109" s="669">
        <v>44890</v>
      </c>
      <c r="I109" s="626"/>
      <c r="J109" s="618"/>
      <c r="K109" s="618"/>
      <c r="L109" s="618"/>
      <c r="M109" s="618"/>
      <c r="N109" s="618"/>
      <c r="O109" s="618"/>
      <c r="P109" s="618"/>
    </row>
    <row r="110" spans="1:16" ht="14.25" customHeight="1">
      <c r="A110" s="618"/>
      <c r="B110" s="618"/>
      <c r="C110" s="617"/>
      <c r="D110" s="670" t="s">
        <v>852</v>
      </c>
      <c r="E110" s="671" t="s">
        <v>2420</v>
      </c>
      <c r="F110" s="672"/>
      <c r="G110" s="673"/>
      <c r="H110" s="674"/>
      <c r="I110" s="618"/>
      <c r="J110" s="618"/>
      <c r="K110" s="618"/>
      <c r="L110" s="675"/>
      <c r="M110" s="618"/>
      <c r="N110" s="618"/>
      <c r="O110" s="618"/>
      <c r="P110" s="618"/>
    </row>
    <row r="111" spans="1:16" ht="14.25">
      <c r="A111" s="618"/>
      <c r="B111" s="618"/>
      <c r="C111" s="617"/>
      <c r="D111" s="676" t="s">
        <v>17</v>
      </c>
      <c r="E111" s="671"/>
      <c r="F111" s="672"/>
      <c r="G111" s="677" t="s">
        <v>2421</v>
      </c>
      <c r="H111" s="678" t="s">
        <v>822</v>
      </c>
      <c r="I111" s="679"/>
      <c r="J111" s="618" t="s">
        <v>2422</v>
      </c>
      <c r="K111" s="618" t="s">
        <v>1231</v>
      </c>
      <c r="L111" s="675" t="s">
        <v>924</v>
      </c>
      <c r="M111" s="618">
        <v>0</v>
      </c>
      <c r="N111" s="618" t="s">
        <v>824</v>
      </c>
      <c r="O111" s="618"/>
      <c r="P111" s="618"/>
    </row>
    <row r="112" spans="1:16">
      <c r="A112" s="618"/>
      <c r="B112" s="618"/>
      <c r="C112" s="617"/>
      <c r="D112" s="680"/>
      <c r="E112" s="671"/>
      <c r="F112" s="672"/>
      <c r="G112" s="681" t="s">
        <v>1012</v>
      </c>
      <c r="H112" s="650" t="s">
        <v>2398</v>
      </c>
      <c r="I112" s="290"/>
      <c r="J112" s="618"/>
      <c r="K112" s="618"/>
      <c r="L112" s="618"/>
      <c r="M112" s="618"/>
      <c r="N112" s="618"/>
      <c r="O112" s="618"/>
      <c r="P112" s="618"/>
    </row>
    <row r="113" spans="1:16">
      <c r="A113" s="618"/>
      <c r="B113" s="618"/>
      <c r="C113" s="617"/>
      <c r="D113" s="680"/>
      <c r="E113" s="671"/>
      <c r="F113" s="672"/>
      <c r="G113" s="681" t="s">
        <v>248</v>
      </c>
      <c r="H113" s="666" t="s">
        <v>924</v>
      </c>
      <c r="I113" s="290"/>
      <c r="J113" s="618"/>
      <c r="K113" s="618"/>
      <c r="L113" s="618"/>
      <c r="M113" s="618"/>
      <c r="N113" s="618"/>
      <c r="O113" s="618"/>
      <c r="P113" s="618"/>
    </row>
    <row r="114" spans="1:16">
      <c r="A114" s="618"/>
      <c r="B114" s="618"/>
      <c r="C114" s="617"/>
      <c r="D114" s="680"/>
      <c r="E114" s="671"/>
      <c r="F114" s="672"/>
      <c r="G114" s="681" t="s">
        <v>249</v>
      </c>
      <c r="H114" s="666" t="s">
        <v>824</v>
      </c>
      <c r="I114" s="290"/>
      <c r="J114" s="618"/>
      <c r="K114" s="618"/>
      <c r="L114" s="618"/>
      <c r="M114" s="618"/>
      <c r="N114" s="618"/>
      <c r="O114" s="618"/>
      <c r="P114" s="618"/>
    </row>
    <row r="115" spans="1:16">
      <c r="A115" s="618"/>
      <c r="B115" s="618"/>
      <c r="C115" s="617"/>
      <c r="D115" s="680"/>
      <c r="E115" s="671"/>
      <c r="F115" s="672"/>
      <c r="G115" s="681" t="s">
        <v>250</v>
      </c>
      <c r="H115" s="650" t="s">
        <v>2376</v>
      </c>
      <c r="I115" s="617"/>
      <c r="J115" s="618"/>
      <c r="K115" s="618"/>
      <c r="L115" s="618"/>
      <c r="M115" s="618"/>
      <c r="N115" s="618"/>
      <c r="O115" s="618"/>
      <c r="P115" s="618"/>
    </row>
    <row r="116" spans="1:16">
      <c r="A116" s="618"/>
      <c r="B116" s="618"/>
      <c r="C116" s="617"/>
      <c r="D116" s="680"/>
      <c r="E116" s="671"/>
      <c r="F116" s="672"/>
      <c r="G116" s="682" t="s">
        <v>2423</v>
      </c>
      <c r="H116" s="666" t="s">
        <v>1231</v>
      </c>
      <c r="I116" s="290"/>
      <c r="J116" s="618"/>
      <c r="K116" s="618"/>
      <c r="L116" s="618"/>
      <c r="M116" s="618"/>
      <c r="N116" s="618"/>
      <c r="O116" s="618"/>
      <c r="P116" s="618"/>
    </row>
    <row r="117" spans="1:16">
      <c r="A117" s="618"/>
      <c r="B117" s="618"/>
      <c r="C117" s="617"/>
      <c r="D117" s="680"/>
      <c r="E117" s="671"/>
      <c r="F117" s="672"/>
      <c r="G117" s="682" t="s">
        <v>829</v>
      </c>
      <c r="H117" s="666"/>
      <c r="I117" s="290"/>
      <c r="J117" s="618"/>
      <c r="K117" s="618"/>
      <c r="L117" s="618"/>
      <c r="M117" s="618"/>
      <c r="N117" s="618"/>
      <c r="O117" s="618"/>
      <c r="P117" s="618"/>
    </row>
    <row r="118" spans="1:16" ht="11.25">
      <c r="A118" s="618"/>
      <c r="B118" s="618" t="b">
        <v>1</v>
      </c>
      <c r="C118" s="617"/>
      <c r="D118" s="680"/>
      <c r="E118" s="671"/>
      <c r="F118" s="672"/>
      <c r="G118" s="681" t="s">
        <v>251</v>
      </c>
      <c r="H118" s="683" t="s">
        <v>2382</v>
      </c>
      <c r="I118" s="290"/>
      <c r="J118" s="618"/>
      <c r="K118" s="618"/>
      <c r="L118" s="618"/>
      <c r="M118" s="618"/>
      <c r="N118" s="618"/>
      <c r="O118" s="618"/>
      <c r="P118" s="618"/>
    </row>
    <row r="119" spans="1:16">
      <c r="A119" s="618"/>
      <c r="B119" s="618" t="b">
        <v>1</v>
      </c>
      <c r="C119" s="617"/>
      <c r="D119" s="680"/>
      <c r="E119" s="671"/>
      <c r="F119" s="672"/>
      <c r="G119" s="681" t="s">
        <v>252</v>
      </c>
      <c r="H119" s="669">
        <v>45043</v>
      </c>
      <c r="I119" s="290"/>
      <c r="J119" s="618"/>
      <c r="K119" s="618"/>
      <c r="L119" s="618"/>
      <c r="M119" s="618"/>
      <c r="N119" s="618"/>
      <c r="O119" s="618"/>
      <c r="P119" s="618"/>
    </row>
    <row r="120" spans="1:16" ht="11.25">
      <c r="A120" s="618"/>
      <c r="B120" s="618" t="b">
        <v>1</v>
      </c>
      <c r="C120" s="617"/>
      <c r="D120" s="680"/>
      <c r="E120" s="671"/>
      <c r="F120" s="672"/>
      <c r="G120" s="681" t="s">
        <v>967</v>
      </c>
      <c r="H120" s="684"/>
      <c r="I120" s="290"/>
      <c r="J120" s="618"/>
      <c r="K120" s="618"/>
      <c r="L120" s="618"/>
      <c r="M120" s="618"/>
      <c r="N120" s="618"/>
      <c r="O120" s="618"/>
      <c r="P120" s="618"/>
    </row>
    <row r="121" spans="1:16">
      <c r="A121" s="618"/>
      <c r="B121" s="618" t="b">
        <v>1</v>
      </c>
      <c r="C121" s="617"/>
      <c r="D121" s="680"/>
      <c r="E121" s="671"/>
      <c r="F121" s="672"/>
      <c r="G121" s="681" t="s">
        <v>253</v>
      </c>
      <c r="H121" s="649" t="s">
        <v>581</v>
      </c>
      <c r="I121" s="290"/>
      <c r="J121" s="618"/>
      <c r="K121" s="618"/>
      <c r="L121" s="618"/>
      <c r="M121" s="618"/>
      <c r="N121" s="618"/>
      <c r="O121" s="618"/>
      <c r="P121" s="618"/>
    </row>
    <row r="122" spans="1:16">
      <c r="A122" s="618"/>
      <c r="B122" s="618" t="b">
        <v>1</v>
      </c>
      <c r="C122" s="617"/>
      <c r="D122" s="680"/>
      <c r="E122" s="671"/>
      <c r="F122" s="672"/>
      <c r="G122" s="682" t="s">
        <v>105</v>
      </c>
      <c r="H122" s="666">
        <v>2024</v>
      </c>
      <c r="I122" s="290"/>
      <c r="J122" s="618"/>
      <c r="K122" s="618"/>
      <c r="L122" s="618"/>
      <c r="M122" s="618"/>
      <c r="N122" s="618"/>
      <c r="O122" s="618"/>
      <c r="P122" s="618"/>
    </row>
    <row r="123" spans="1:16" ht="11.25">
      <c r="A123" s="618"/>
      <c r="B123" s="618" t="b">
        <v>1</v>
      </c>
      <c r="C123" s="617"/>
      <c r="D123" s="680"/>
      <c r="E123" s="671"/>
      <c r="F123" s="672"/>
      <c r="G123" s="681" t="s">
        <v>255</v>
      </c>
      <c r="H123" s="685"/>
      <c r="I123" s="290"/>
      <c r="J123" s="618"/>
      <c r="K123" s="618"/>
      <c r="L123" s="618"/>
      <c r="M123" s="618"/>
      <c r="N123" s="618"/>
      <c r="O123" s="618"/>
      <c r="P123" s="618"/>
    </row>
    <row r="124" spans="1:16" ht="15.95" customHeight="1">
      <c r="A124" s="618"/>
      <c r="B124" s="618"/>
      <c r="C124" s="617"/>
      <c r="D124" s="618"/>
      <c r="E124" s="686" t="s">
        <v>256</v>
      </c>
      <c r="F124" s="687"/>
      <c r="G124" s="681" t="s">
        <v>257</v>
      </c>
      <c r="H124" s="668" t="s">
        <v>2413</v>
      </c>
      <c r="I124" s="626"/>
      <c r="J124" s="618"/>
      <c r="K124" s="618"/>
      <c r="L124" s="618"/>
      <c r="M124" s="618"/>
      <c r="N124" s="618"/>
      <c r="O124" s="618"/>
      <c r="P124" s="618"/>
    </row>
    <row r="125" spans="1:16" ht="15.95" customHeight="1">
      <c r="A125" s="618"/>
      <c r="B125" s="618"/>
      <c r="C125" s="617"/>
      <c r="D125" s="618"/>
      <c r="E125" s="686"/>
      <c r="F125" s="687"/>
      <c r="G125" s="681" t="s">
        <v>258</v>
      </c>
      <c r="H125" s="668" t="s">
        <v>2383</v>
      </c>
      <c r="I125" s="626"/>
      <c r="J125" s="618"/>
      <c r="K125" s="618"/>
      <c r="L125" s="618"/>
      <c r="M125" s="618"/>
      <c r="N125" s="618"/>
      <c r="O125" s="618"/>
      <c r="P125" s="618"/>
    </row>
    <row r="126" spans="1:16" ht="36.75" customHeight="1">
      <c r="A126" s="618"/>
      <c r="B126" s="618"/>
      <c r="C126" s="617"/>
      <c r="D126" s="618"/>
      <c r="E126" s="686"/>
      <c r="F126" s="687"/>
      <c r="G126" s="681" t="s">
        <v>259</v>
      </c>
      <c r="H126" s="668" t="s">
        <v>2400</v>
      </c>
      <c r="I126" s="626"/>
      <c r="J126" s="618"/>
      <c r="K126" s="618"/>
      <c r="L126" s="618"/>
      <c r="M126" s="618"/>
      <c r="N126" s="618"/>
      <c r="O126" s="618"/>
      <c r="P126" s="618"/>
    </row>
    <row r="127" spans="1:16" ht="15.95" customHeight="1">
      <c r="A127" s="618"/>
      <c r="B127" s="618"/>
      <c r="C127" s="617"/>
      <c r="D127" s="618"/>
      <c r="E127" s="686"/>
      <c r="F127" s="687"/>
      <c r="G127" s="681" t="s">
        <v>260</v>
      </c>
      <c r="H127" s="668" t="s">
        <v>2399</v>
      </c>
      <c r="I127" s="626"/>
      <c r="J127" s="618"/>
      <c r="K127" s="618"/>
      <c r="L127" s="618"/>
      <c r="M127" s="618"/>
      <c r="N127" s="618"/>
      <c r="O127" s="618"/>
      <c r="P127" s="618"/>
    </row>
    <row r="128" spans="1:16" ht="15.95" customHeight="1">
      <c r="A128" s="618"/>
      <c r="B128" s="618"/>
      <c r="C128" s="617"/>
      <c r="D128" s="618"/>
      <c r="E128" s="686"/>
      <c r="F128" s="687"/>
      <c r="G128" s="681" t="s">
        <v>261</v>
      </c>
      <c r="H128" s="668" t="s">
        <v>2401</v>
      </c>
      <c r="I128" s="626"/>
      <c r="J128" s="618"/>
      <c r="K128" s="618"/>
      <c r="L128" s="618"/>
      <c r="M128" s="618"/>
      <c r="N128" s="618"/>
      <c r="O128" s="618"/>
      <c r="P128" s="618"/>
    </row>
    <row r="129" spans="1:16" ht="15.95" customHeight="1">
      <c r="A129" s="618"/>
      <c r="B129" s="618"/>
      <c r="C129" s="617"/>
      <c r="D129" s="618"/>
      <c r="E129" s="686"/>
      <c r="F129" s="687"/>
      <c r="G129" s="681" t="s">
        <v>262</v>
      </c>
      <c r="H129" s="688" t="s">
        <v>581</v>
      </c>
      <c r="I129" s="626"/>
      <c r="J129" s="618"/>
      <c r="K129" s="618"/>
      <c r="L129" s="618"/>
      <c r="M129" s="618"/>
      <c r="N129" s="618"/>
      <c r="O129" s="618"/>
      <c r="P129" s="618"/>
    </row>
    <row r="130" spans="1:16" ht="15.95" customHeight="1">
      <c r="A130" s="618"/>
      <c r="B130" s="618"/>
      <c r="C130" s="617"/>
      <c r="D130" s="618"/>
      <c r="E130" s="686"/>
      <c r="F130" s="687"/>
      <c r="G130" s="681" t="s">
        <v>105</v>
      </c>
      <c r="H130" s="689">
        <v>2024</v>
      </c>
      <c r="I130" s="626"/>
      <c r="J130" s="618"/>
      <c r="K130" s="618"/>
      <c r="L130" s="618"/>
      <c r="M130" s="618"/>
      <c r="N130" s="618"/>
      <c r="O130" s="618"/>
      <c r="P130" s="618"/>
    </row>
    <row r="131" spans="1:16" ht="33" customHeight="1">
      <c r="A131" s="618"/>
      <c r="B131" s="618"/>
      <c r="C131" s="617"/>
      <c r="D131" s="618"/>
      <c r="E131" s="690" t="s">
        <v>263</v>
      </c>
      <c r="F131" s="691"/>
      <c r="G131" s="692"/>
      <c r="H131" s="649" t="s">
        <v>19</v>
      </c>
      <c r="I131" s="626"/>
      <c r="J131" s="618"/>
      <c r="K131" s="618"/>
      <c r="L131" s="618"/>
      <c r="M131" s="618"/>
      <c r="N131" s="618"/>
      <c r="O131" s="618"/>
      <c r="P131" s="618"/>
    </row>
    <row r="133" spans="1:16">
      <c r="E133" s="1103" t="str">
        <f>$H$126</f>
        <v>Консультант отдела регулированию жилищно-коммунального комплекса Агенства по регулированию цен и тарифов Ульяновской области</v>
      </c>
      <c r="F133" s="1099"/>
      <c r="G133" s="1102" t="str">
        <f>$H$125</f>
        <v>Аймятова Рамиля Камилевна</v>
      </c>
      <c r="H133" s="1101"/>
    </row>
    <row r="134" spans="1:16">
      <c r="E134" s="1100" t="s">
        <v>2439</v>
      </c>
      <c r="G134" s="560" t="s">
        <v>2440</v>
      </c>
      <c r="H134" s="560" t="s">
        <v>2441</v>
      </c>
    </row>
  </sheetData>
  <sheetProtection formatColumns="0" formatRows="0" autoFilter="0"/>
  <mergeCells count="101">
    <mergeCell ref="D111:D123"/>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23"/>
    <mergeCell ref="E91:H91"/>
    <mergeCell ref="E92:H92"/>
    <mergeCell ref="E106:F109"/>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0 C117:C118 C124:C128">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VOTV_VTARIFF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VOTV_VTOV</formula1>
    </dataValidation>
  </dataValidations>
  <printOptions horizontalCentered="1"/>
  <pageMargins left="0.35433070866141736" right="0.35433070866141736" top="0.39370078740157483" bottom="0.47222222222222221" header="7.874015748031496E-2" footer="7.874015748031496E-2"/>
  <pageSetup paperSize="9" fitToWidth="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K11" sqref="A11:XFD11"/>
      <selection pane="bottomLeft" activeCell="N19" sqref="N19"/>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3"/>
      <c r="B1" s="694"/>
      <c r="C1" s="694"/>
      <c r="D1" s="695"/>
      <c r="E1" s="694"/>
      <c r="F1" s="694"/>
      <c r="G1" s="694"/>
      <c r="H1" s="694"/>
      <c r="I1" s="694"/>
      <c r="J1" s="694"/>
      <c r="K1" s="694"/>
      <c r="L1" s="694"/>
      <c r="M1" s="694" t="s">
        <v>835</v>
      </c>
      <c r="N1" s="694" t="s">
        <v>836</v>
      </c>
      <c r="O1" s="694" t="s">
        <v>837</v>
      </c>
      <c r="P1" s="694"/>
    </row>
    <row r="2" spans="1:16" ht="12" hidden="1" customHeight="1">
      <c r="A2" s="693"/>
      <c r="B2" s="694"/>
      <c r="C2" s="694"/>
      <c r="D2" s="695"/>
      <c r="E2" s="694"/>
      <c r="F2" s="694"/>
      <c r="G2" s="694"/>
      <c r="H2" s="694"/>
      <c r="I2" s="694"/>
      <c r="J2" s="694"/>
      <c r="K2" s="694"/>
      <c r="L2" s="694"/>
      <c r="M2" s="694"/>
      <c r="N2" s="694"/>
      <c r="O2" s="694"/>
      <c r="P2" s="694"/>
    </row>
    <row r="3" spans="1:16" ht="12" hidden="1" customHeight="1">
      <c r="A3" s="693"/>
      <c r="B3" s="694"/>
      <c r="C3" s="694"/>
      <c r="D3" s="695"/>
      <c r="E3" s="694"/>
      <c r="F3" s="694"/>
      <c r="G3" s="694"/>
      <c r="H3" s="694"/>
      <c r="I3" s="694"/>
      <c r="J3" s="694"/>
      <c r="K3" s="694"/>
      <c r="L3" s="694"/>
      <c r="M3" s="694"/>
      <c r="N3" s="694"/>
      <c r="O3" s="694"/>
      <c r="P3" s="694"/>
    </row>
    <row r="4" spans="1:16" ht="12" hidden="1" customHeight="1">
      <c r="A4" s="693"/>
      <c r="B4" s="694"/>
      <c r="C4" s="694"/>
      <c r="D4" s="695"/>
      <c r="E4" s="694"/>
      <c r="F4" s="694"/>
      <c r="G4" s="694"/>
      <c r="H4" s="694"/>
      <c r="I4" s="694"/>
      <c r="J4" s="694"/>
      <c r="K4" s="694"/>
      <c r="L4" s="694"/>
      <c r="M4" s="694"/>
      <c r="N4" s="694"/>
      <c r="O4" s="694"/>
      <c r="P4" s="694"/>
    </row>
    <row r="5" spans="1:16" ht="12" hidden="1" customHeight="1">
      <c r="A5" s="693"/>
      <c r="B5" s="694"/>
      <c r="C5" s="694"/>
      <c r="D5" s="695"/>
      <c r="E5" s="694"/>
      <c r="F5" s="694"/>
      <c r="G5" s="694"/>
      <c r="H5" s="694"/>
      <c r="I5" s="694"/>
      <c r="J5" s="694"/>
      <c r="K5" s="694"/>
      <c r="L5" s="694"/>
      <c r="M5" s="694"/>
      <c r="N5" s="694"/>
      <c r="O5" s="694"/>
      <c r="P5" s="694"/>
    </row>
    <row r="6" spans="1:16" ht="12" hidden="1" customHeight="1">
      <c r="A6" s="693"/>
      <c r="B6" s="694"/>
      <c r="C6" s="694"/>
      <c r="D6" s="695"/>
      <c r="E6" s="694"/>
      <c r="F6" s="694"/>
      <c r="G6" s="694"/>
      <c r="H6" s="694"/>
      <c r="I6" s="694"/>
      <c r="J6" s="694"/>
      <c r="K6" s="694"/>
      <c r="L6" s="694"/>
      <c r="M6" s="694"/>
      <c r="N6" s="694"/>
      <c r="O6" s="694"/>
      <c r="P6" s="694"/>
    </row>
    <row r="7" spans="1:16" ht="12" hidden="1" customHeight="1">
      <c r="A7" s="693"/>
      <c r="B7" s="694"/>
      <c r="C7" s="694"/>
      <c r="D7" s="695"/>
      <c r="E7" s="694"/>
      <c r="F7" s="694"/>
      <c r="G7" s="694"/>
      <c r="H7" s="694"/>
      <c r="I7" s="694"/>
      <c r="J7" s="694"/>
      <c r="K7" s="694"/>
      <c r="L7" s="694"/>
      <c r="M7" s="694"/>
      <c r="N7" s="694"/>
      <c r="O7" s="694"/>
      <c r="P7" s="694"/>
    </row>
    <row r="8" spans="1:16" ht="12" hidden="1" customHeight="1">
      <c r="A8" s="693"/>
      <c r="B8" s="694"/>
      <c r="C8" s="694"/>
      <c r="D8" s="695"/>
      <c r="E8" s="694"/>
      <c r="F8" s="694"/>
      <c r="G8" s="694"/>
      <c r="H8" s="694"/>
      <c r="I8" s="694"/>
      <c r="J8" s="694"/>
      <c r="K8" s="694"/>
      <c r="L8" s="694"/>
      <c r="M8" s="694"/>
      <c r="N8" s="694"/>
      <c r="O8" s="694"/>
      <c r="P8" s="694"/>
    </row>
    <row r="9" spans="1:16" ht="12" hidden="1" customHeight="1">
      <c r="A9" s="693"/>
      <c r="B9" s="694"/>
      <c r="C9" s="694"/>
      <c r="D9" s="695"/>
      <c r="E9" s="694"/>
      <c r="F9" s="694"/>
      <c r="G9" s="694"/>
      <c r="H9" s="694"/>
      <c r="I9" s="694"/>
      <c r="J9" s="694"/>
      <c r="K9" s="694"/>
      <c r="L9" s="694"/>
      <c r="M9" s="694"/>
      <c r="N9" s="694"/>
      <c r="O9" s="694"/>
      <c r="P9" s="694"/>
    </row>
    <row r="10" spans="1:16" ht="12" hidden="1" customHeight="1">
      <c r="A10" s="693"/>
      <c r="B10" s="694"/>
      <c r="C10" s="694"/>
      <c r="D10" s="695"/>
      <c r="E10" s="694"/>
      <c r="F10" s="694"/>
      <c r="G10" s="694"/>
      <c r="H10" s="694"/>
      <c r="I10" s="694"/>
      <c r="J10" s="694"/>
      <c r="K10" s="694"/>
      <c r="L10" s="694"/>
      <c r="M10" s="694"/>
      <c r="N10" s="694"/>
      <c r="O10" s="694"/>
      <c r="P10" s="694"/>
    </row>
    <row r="11" spans="1:16" ht="15" hidden="1" customHeight="1">
      <c r="A11" s="693"/>
      <c r="B11" s="694"/>
      <c r="C11" s="694"/>
      <c r="D11" s="695"/>
      <c r="E11" s="695"/>
      <c r="F11" s="695"/>
      <c r="G11" s="695"/>
      <c r="H11" s="695"/>
      <c r="I11" s="695"/>
      <c r="J11" s="695"/>
      <c r="K11" s="695"/>
      <c r="L11" s="696"/>
      <c r="M11" s="697"/>
      <c r="N11" s="696"/>
      <c r="O11" s="696"/>
      <c r="P11" s="694"/>
    </row>
    <row r="12" spans="1:16" ht="30" customHeight="1">
      <c r="A12" s="693"/>
      <c r="B12" s="694"/>
      <c r="C12" s="695"/>
      <c r="D12" s="695"/>
      <c r="E12" s="695"/>
      <c r="F12" s="695"/>
      <c r="G12" s="695"/>
      <c r="H12" s="695"/>
      <c r="I12" s="695"/>
      <c r="J12" s="695"/>
      <c r="K12" s="695"/>
      <c r="L12" s="592" t="s">
        <v>1032</v>
      </c>
      <c r="M12" s="593"/>
      <c r="N12" s="593"/>
      <c r="O12" s="593"/>
      <c r="P12" s="593"/>
    </row>
    <row r="13" spans="1:16">
      <c r="A13" s="693"/>
      <c r="B13" s="694"/>
      <c r="C13" s="694"/>
      <c r="D13" s="695"/>
      <c r="E13" s="698"/>
      <c r="F13" s="698"/>
      <c r="G13" s="698"/>
      <c r="H13" s="698"/>
      <c r="I13" s="698"/>
      <c r="J13" s="698"/>
      <c r="K13" s="698"/>
      <c r="L13" s="698"/>
      <c r="M13" s="698"/>
      <c r="N13" s="698"/>
      <c r="O13" s="699"/>
      <c r="P13" s="699"/>
    </row>
    <row r="14" spans="1:16" ht="28.5" customHeight="1">
      <c r="A14" s="700"/>
      <c r="B14" s="694"/>
      <c r="C14" s="694"/>
      <c r="D14" s="695"/>
      <c r="E14" s="698"/>
      <c r="F14" s="698"/>
      <c r="G14" s="698"/>
      <c r="H14" s="698"/>
      <c r="I14" s="698"/>
      <c r="J14" s="698"/>
      <c r="K14" s="698"/>
      <c r="L14" s="701" t="s">
        <v>15</v>
      </c>
      <c r="M14" s="702" t="s">
        <v>264</v>
      </c>
      <c r="N14" s="702" t="s">
        <v>265</v>
      </c>
      <c r="O14" s="702" t="s">
        <v>266</v>
      </c>
      <c r="P14" s="703" t="s">
        <v>831</v>
      </c>
    </row>
    <row r="15" spans="1:16">
      <c r="A15" s="704" t="s">
        <v>17</v>
      </c>
      <c r="B15" s="694"/>
      <c r="C15" s="694"/>
      <c r="D15" s="695"/>
      <c r="E15" s="705"/>
      <c r="F15" s="705"/>
      <c r="G15" s="705"/>
      <c r="H15" s="705"/>
      <c r="I15" s="705"/>
      <c r="J15" s="705"/>
      <c r="K15" s="705"/>
      <c r="L15" s="706" t="s">
        <v>2422</v>
      </c>
      <c r="M15" s="707"/>
      <c r="N15" s="707"/>
      <c r="O15" s="707"/>
      <c r="P15" s="707"/>
    </row>
    <row r="16" spans="1:16" ht="22.5">
      <c r="A16" s="708">
        <v>1</v>
      </c>
      <c r="B16" s="694"/>
      <c r="C16" s="694"/>
      <c r="D16" s="709"/>
      <c r="E16" s="710"/>
      <c r="F16" s="710"/>
      <c r="G16" s="710"/>
      <c r="H16" s="710"/>
      <c r="I16" s="710"/>
      <c r="J16" s="710"/>
      <c r="K16" s="710"/>
      <c r="L16" s="711" t="s">
        <v>17</v>
      </c>
      <c r="M16" s="712" t="s">
        <v>2018</v>
      </c>
      <c r="N16" s="712" t="s">
        <v>2030</v>
      </c>
      <c r="O16" s="713" t="s">
        <v>2031</v>
      </c>
      <c r="P16" s="714"/>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25"/>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S19" sqref="S19"/>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11.140625" style="57" customWidth="1"/>
    <col min="16" max="16" width="11.42578125" style="66" customWidth="1"/>
    <col min="17" max="17" width="11.85546875" style="57" customWidth="1"/>
    <col min="18" max="18" width="20.7109375" style="57" customWidth="1"/>
    <col min="19" max="19" width="20.7109375" style="66" customWidth="1"/>
    <col min="20" max="16384" width="8.7109375" style="57"/>
  </cols>
  <sheetData>
    <row r="1" spans="1:20" ht="12" hidden="1" customHeight="1">
      <c r="A1" s="694"/>
      <c r="B1" s="694"/>
      <c r="C1" s="695"/>
      <c r="D1" s="695"/>
      <c r="E1" s="695"/>
      <c r="F1" s="695"/>
      <c r="G1" s="695"/>
      <c r="H1" s="695"/>
      <c r="I1" s="695"/>
      <c r="J1" s="695"/>
      <c r="K1" s="694"/>
      <c r="L1" s="694"/>
      <c r="M1" s="694"/>
      <c r="N1" s="694"/>
      <c r="O1" s="694"/>
      <c r="P1" s="694"/>
      <c r="Q1" s="694"/>
      <c r="R1" s="694"/>
      <c r="S1" s="694"/>
      <c r="T1" s="694"/>
    </row>
    <row r="2" spans="1:20" ht="12" hidden="1" customHeight="1">
      <c r="A2" s="694"/>
      <c r="B2" s="694"/>
      <c r="C2" s="695"/>
      <c r="D2" s="695"/>
      <c r="E2" s="695"/>
      <c r="F2" s="695"/>
      <c r="G2" s="695"/>
      <c r="H2" s="695"/>
      <c r="I2" s="695"/>
      <c r="J2" s="695"/>
      <c r="K2" s="695"/>
      <c r="L2" s="695"/>
      <c r="M2" s="715"/>
      <c r="N2" s="715"/>
      <c r="O2" s="715"/>
      <c r="P2" s="715"/>
      <c r="Q2" s="694"/>
      <c r="R2" s="694"/>
      <c r="S2" s="715"/>
      <c r="T2" s="694"/>
    </row>
    <row r="3" spans="1:20" ht="12" hidden="1" customHeight="1">
      <c r="A3" s="694"/>
      <c r="B3" s="694"/>
      <c r="C3" s="695"/>
      <c r="D3" s="695"/>
      <c r="E3" s="695"/>
      <c r="F3" s="695"/>
      <c r="G3" s="695"/>
      <c r="H3" s="695"/>
      <c r="I3" s="695"/>
      <c r="J3" s="695"/>
      <c r="K3" s="695"/>
      <c r="L3" s="695"/>
      <c r="M3" s="715"/>
      <c r="N3" s="715"/>
      <c r="O3" s="715"/>
      <c r="P3" s="715"/>
      <c r="Q3" s="694"/>
      <c r="R3" s="694"/>
      <c r="S3" s="715"/>
      <c r="T3" s="694"/>
    </row>
    <row r="4" spans="1:20" ht="12" hidden="1" customHeight="1">
      <c r="A4" s="694"/>
      <c r="B4" s="694"/>
      <c r="C4" s="695"/>
      <c r="D4" s="695"/>
      <c r="E4" s="695"/>
      <c r="F4" s="695"/>
      <c r="G4" s="695"/>
      <c r="H4" s="695"/>
      <c r="I4" s="695"/>
      <c r="J4" s="695"/>
      <c r="K4" s="695"/>
      <c r="L4" s="695"/>
      <c r="M4" s="715"/>
      <c r="N4" s="715"/>
      <c r="O4" s="715"/>
      <c r="P4" s="715"/>
      <c r="Q4" s="694"/>
      <c r="R4" s="694"/>
      <c r="S4" s="715"/>
      <c r="T4" s="694"/>
    </row>
    <row r="5" spans="1:20" ht="12" hidden="1" customHeight="1">
      <c r="A5" s="694"/>
      <c r="B5" s="694"/>
      <c r="C5" s="695"/>
      <c r="D5" s="695"/>
      <c r="E5" s="695"/>
      <c r="F5" s="695"/>
      <c r="G5" s="695"/>
      <c r="H5" s="695"/>
      <c r="I5" s="695"/>
      <c r="J5" s="695"/>
      <c r="K5" s="695"/>
      <c r="L5" s="695"/>
      <c r="M5" s="715"/>
      <c r="N5" s="715"/>
      <c r="O5" s="715"/>
      <c r="P5" s="715"/>
      <c r="Q5" s="694"/>
      <c r="R5" s="694"/>
      <c r="S5" s="715"/>
      <c r="T5" s="694"/>
    </row>
    <row r="6" spans="1:20" ht="12" hidden="1" customHeight="1">
      <c r="A6" s="694"/>
      <c r="B6" s="694"/>
      <c r="C6" s="695"/>
      <c r="D6" s="695"/>
      <c r="E6" s="695"/>
      <c r="F6" s="695"/>
      <c r="G6" s="695"/>
      <c r="H6" s="695"/>
      <c r="I6" s="695"/>
      <c r="J6" s="695"/>
      <c r="K6" s="695"/>
      <c r="L6" s="695"/>
      <c r="M6" s="715"/>
      <c r="N6" s="715"/>
      <c r="O6" s="715"/>
      <c r="P6" s="715"/>
      <c r="Q6" s="694"/>
      <c r="R6" s="694"/>
      <c r="S6" s="715"/>
      <c r="T6" s="694"/>
    </row>
    <row r="7" spans="1:20" ht="12" hidden="1" customHeight="1">
      <c r="A7" s="694"/>
      <c r="B7" s="694"/>
      <c r="C7" s="695"/>
      <c r="D7" s="695"/>
      <c r="E7" s="695"/>
      <c r="F7" s="695"/>
      <c r="G7" s="695"/>
      <c r="H7" s="695"/>
      <c r="I7" s="695"/>
      <c r="J7" s="695"/>
      <c r="K7" s="695"/>
      <c r="L7" s="695"/>
      <c r="M7" s="715"/>
      <c r="N7" s="715"/>
      <c r="O7" s="716" t="b">
        <v>1</v>
      </c>
      <c r="P7" s="716" t="b">
        <v>1</v>
      </c>
      <c r="Q7" s="694"/>
      <c r="R7" s="694"/>
      <c r="S7" s="715"/>
      <c r="T7" s="694"/>
    </row>
    <row r="8" spans="1:20" ht="12" hidden="1" customHeight="1">
      <c r="A8" s="694"/>
      <c r="B8" s="694"/>
      <c r="C8" s="695"/>
      <c r="D8" s="695"/>
      <c r="E8" s="695"/>
      <c r="F8" s="695"/>
      <c r="G8" s="695"/>
      <c r="H8" s="695"/>
      <c r="I8" s="695"/>
      <c r="J8" s="695"/>
      <c r="K8" s="695"/>
      <c r="L8" s="695"/>
      <c r="M8" s="715"/>
      <c r="N8" s="715"/>
      <c r="O8" s="715"/>
      <c r="P8" s="715"/>
      <c r="Q8" s="694"/>
      <c r="R8" s="694"/>
      <c r="S8" s="715"/>
      <c r="T8" s="694"/>
    </row>
    <row r="9" spans="1:20" ht="12" hidden="1" customHeight="1">
      <c r="A9" s="694"/>
      <c r="B9" s="694"/>
      <c r="C9" s="695"/>
      <c r="D9" s="695"/>
      <c r="E9" s="695"/>
      <c r="F9" s="695"/>
      <c r="G9" s="695"/>
      <c r="H9" s="695"/>
      <c r="I9" s="695"/>
      <c r="J9" s="695"/>
      <c r="K9" s="695"/>
      <c r="L9" s="695"/>
      <c r="M9" s="715"/>
      <c r="N9" s="715"/>
      <c r="O9" s="715"/>
      <c r="P9" s="715"/>
      <c r="Q9" s="694"/>
      <c r="R9" s="694"/>
      <c r="S9" s="715"/>
      <c r="T9" s="694"/>
    </row>
    <row r="10" spans="1:20" ht="12" hidden="1" customHeight="1">
      <c r="A10" s="694"/>
      <c r="B10" s="694"/>
      <c r="C10" s="695"/>
      <c r="D10" s="695"/>
      <c r="E10" s="695"/>
      <c r="F10" s="695"/>
      <c r="G10" s="695"/>
      <c r="H10" s="695"/>
      <c r="I10" s="695"/>
      <c r="J10" s="695"/>
      <c r="K10" s="695"/>
      <c r="L10" s="695"/>
      <c r="M10" s="715"/>
      <c r="N10" s="715"/>
      <c r="O10" s="715"/>
      <c r="P10" s="715"/>
      <c r="Q10" s="694"/>
      <c r="R10" s="694"/>
      <c r="S10" s="715"/>
      <c r="T10" s="694"/>
    </row>
    <row r="11" spans="1:20" ht="15" hidden="1" customHeight="1">
      <c r="A11" s="694"/>
      <c r="B11" s="694"/>
      <c r="C11" s="695"/>
      <c r="D11" s="695"/>
      <c r="E11" s="695"/>
      <c r="F11" s="695"/>
      <c r="G11" s="695"/>
      <c r="H11" s="695"/>
      <c r="I11" s="695"/>
      <c r="J11" s="695"/>
      <c r="K11" s="717"/>
      <c r="L11" s="717"/>
      <c r="M11" s="697"/>
      <c r="N11" s="717"/>
      <c r="O11" s="717"/>
      <c r="P11" s="717"/>
      <c r="Q11" s="694"/>
      <c r="R11" s="694"/>
      <c r="S11" s="717"/>
      <c r="T11" s="694"/>
    </row>
    <row r="12" spans="1:20" ht="21" customHeight="1">
      <c r="A12" s="694"/>
      <c r="B12" s="695"/>
      <c r="C12" s="695"/>
      <c r="D12" s="695"/>
      <c r="E12" s="695"/>
      <c r="F12" s="695"/>
      <c r="G12" s="695"/>
      <c r="H12" s="695"/>
      <c r="I12" s="695"/>
      <c r="J12" s="695"/>
      <c r="K12" s="695"/>
      <c r="L12" s="598" t="s">
        <v>1033</v>
      </c>
      <c r="M12" s="599"/>
      <c r="N12" s="599"/>
      <c r="O12" s="599"/>
      <c r="P12" s="599"/>
      <c r="Q12" s="599"/>
      <c r="R12" s="599"/>
      <c r="S12" s="599"/>
      <c r="T12" s="694"/>
    </row>
    <row r="13" spans="1:20" ht="9" customHeight="1">
      <c r="A13" s="694"/>
      <c r="B13" s="694"/>
      <c r="C13" s="695"/>
      <c r="D13" s="695"/>
      <c r="E13" s="695"/>
      <c r="F13" s="695"/>
      <c r="G13" s="695"/>
      <c r="H13" s="695"/>
      <c r="I13" s="695"/>
      <c r="J13" s="695"/>
      <c r="K13" s="698"/>
      <c r="L13" s="698"/>
      <c r="M13" s="698"/>
      <c r="N13" s="698"/>
      <c r="O13" s="698"/>
      <c r="P13" s="718"/>
      <c r="Q13" s="718"/>
      <c r="R13" s="719"/>
      <c r="S13" s="719"/>
      <c r="T13" s="694"/>
    </row>
    <row r="14" spans="1:20" ht="21" customHeight="1">
      <c r="A14" s="694"/>
      <c r="B14" s="694"/>
      <c r="C14" s="695"/>
      <c r="D14" s="695"/>
      <c r="E14" s="695"/>
      <c r="F14" s="695"/>
      <c r="G14" s="695"/>
      <c r="H14" s="695"/>
      <c r="I14" s="695"/>
      <c r="J14" s="695"/>
      <c r="K14" s="698"/>
      <c r="L14" s="720" t="s">
        <v>15</v>
      </c>
      <c r="M14" s="720" t="s">
        <v>120</v>
      </c>
      <c r="N14" s="720" t="s">
        <v>141</v>
      </c>
      <c r="O14" s="721" t="s">
        <v>2424</v>
      </c>
      <c r="P14" s="722" t="s">
        <v>2425</v>
      </c>
      <c r="Q14" s="722" t="s">
        <v>2426</v>
      </c>
      <c r="R14" s="722" t="s">
        <v>2426</v>
      </c>
      <c r="S14" s="722" t="s">
        <v>2426</v>
      </c>
      <c r="T14" s="694"/>
    </row>
    <row r="15" spans="1:20" s="67" customFormat="1" ht="63.75" customHeight="1">
      <c r="A15" s="723" t="s">
        <v>944</v>
      </c>
      <c r="B15" s="723"/>
      <c r="C15" s="723"/>
      <c r="D15" s="723"/>
      <c r="E15" s="723"/>
      <c r="F15" s="723"/>
      <c r="G15" s="723"/>
      <c r="H15" s="723"/>
      <c r="I15" s="723"/>
      <c r="J15" s="723"/>
      <c r="K15" s="723"/>
      <c r="L15" s="720"/>
      <c r="M15" s="720"/>
      <c r="N15" s="720"/>
      <c r="O15" s="722" t="s">
        <v>271</v>
      </c>
      <c r="P15" s="722" t="s">
        <v>271</v>
      </c>
      <c r="Q15" s="722" t="s">
        <v>272</v>
      </c>
      <c r="R15" s="722" t="s">
        <v>271</v>
      </c>
      <c r="S15" s="147" t="s">
        <v>108</v>
      </c>
      <c r="T15" s="723"/>
    </row>
    <row r="16" spans="1:20" s="67" customFormat="1">
      <c r="A16" s="724" t="s">
        <v>17</v>
      </c>
      <c r="B16" s="723"/>
      <c r="C16" s="723"/>
      <c r="D16" s="723"/>
      <c r="E16" s="723"/>
      <c r="F16" s="723"/>
      <c r="G16" s="723"/>
      <c r="H16" s="723"/>
      <c r="I16" s="723"/>
      <c r="J16" s="723"/>
      <c r="K16" s="723"/>
      <c r="L16" s="725" t="s">
        <v>2422</v>
      </c>
      <c r="M16" s="706"/>
      <c r="N16" s="707"/>
      <c r="O16" s="707"/>
      <c r="P16" s="707"/>
      <c r="Q16" s="707"/>
      <c r="R16" s="707"/>
      <c r="S16" s="707"/>
      <c r="T16" s="723"/>
    </row>
    <row r="17" spans="1:20" s="67" customFormat="1">
      <c r="A17" s="724" t="s">
        <v>17</v>
      </c>
      <c r="B17" s="723"/>
      <c r="C17" s="723"/>
      <c r="D17" s="723"/>
      <c r="E17" s="723"/>
      <c r="F17" s="723"/>
      <c r="G17" s="723"/>
      <c r="H17" s="723"/>
      <c r="I17" s="723"/>
      <c r="J17" s="723"/>
      <c r="K17" s="723"/>
      <c r="L17" s="726">
        <v>1</v>
      </c>
      <c r="M17" s="727" t="s">
        <v>280</v>
      </c>
      <c r="N17" s="728" t="s">
        <v>274</v>
      </c>
      <c r="O17" s="729"/>
      <c r="P17" s="730"/>
      <c r="Q17" s="730"/>
      <c r="R17" s="730"/>
      <c r="S17" s="731"/>
      <c r="T17" s="723"/>
    </row>
    <row r="18" spans="1:20" s="67" customFormat="1">
      <c r="A18" s="724" t="s">
        <v>17</v>
      </c>
      <c r="B18" s="723"/>
      <c r="C18" s="723"/>
      <c r="D18" s="723"/>
      <c r="E18" s="723"/>
      <c r="F18" s="723"/>
      <c r="G18" s="723"/>
      <c r="H18" s="723"/>
      <c r="I18" s="723"/>
      <c r="J18" s="723"/>
      <c r="K18" s="723"/>
      <c r="L18" s="726">
        <v>2</v>
      </c>
      <c r="M18" s="727" t="s">
        <v>281</v>
      </c>
      <c r="N18" s="728" t="s">
        <v>274</v>
      </c>
      <c r="O18" s="729"/>
      <c r="P18" s="730"/>
      <c r="Q18" s="730"/>
      <c r="R18" s="730"/>
      <c r="S18" s="731"/>
      <c r="T18" s="723"/>
    </row>
    <row r="19" spans="1:20" s="67" customFormat="1">
      <c r="A19" s="724" t="s">
        <v>17</v>
      </c>
      <c r="B19" s="723"/>
      <c r="C19" s="723"/>
      <c r="D19" s="723"/>
      <c r="E19" s="723"/>
      <c r="F19" s="723"/>
      <c r="G19" s="723"/>
      <c r="H19" s="723"/>
      <c r="I19" s="723"/>
      <c r="J19" s="723"/>
      <c r="K19" s="723"/>
      <c r="L19" s="726">
        <v>3</v>
      </c>
      <c r="M19" s="727" t="s">
        <v>282</v>
      </c>
      <c r="N19" s="728" t="s">
        <v>279</v>
      </c>
      <c r="O19" s="732">
        <v>15.5</v>
      </c>
      <c r="P19" s="733">
        <v>15.5</v>
      </c>
      <c r="Q19" s="733">
        <v>15.5</v>
      </c>
      <c r="R19" s="733">
        <v>15.5</v>
      </c>
      <c r="S19" s="731"/>
      <c r="T19" s="723"/>
    </row>
    <row r="20" spans="1:20" s="67" customFormat="1">
      <c r="A20" s="724" t="s">
        <v>17</v>
      </c>
      <c r="B20" s="723"/>
      <c r="C20" s="723"/>
      <c r="D20" s="723"/>
      <c r="E20" s="723"/>
      <c r="F20" s="723"/>
      <c r="G20" s="723"/>
      <c r="H20" s="723"/>
      <c r="I20" s="723"/>
      <c r="J20" s="723"/>
      <c r="K20" s="723"/>
      <c r="L20" s="726"/>
      <c r="M20" s="727" t="s">
        <v>1002</v>
      </c>
      <c r="N20" s="728"/>
      <c r="O20" s="734"/>
      <c r="P20" s="735"/>
      <c r="Q20" s="735"/>
      <c r="R20" s="735"/>
      <c r="S20" s="736"/>
      <c r="T20" s="723"/>
    </row>
    <row r="21" spans="1:20" s="67" customFormat="1">
      <c r="A21" s="723"/>
      <c r="B21" s="723"/>
      <c r="C21" s="723"/>
      <c r="D21" s="723"/>
      <c r="E21" s="723"/>
      <c r="F21" s="723"/>
      <c r="G21" s="723"/>
      <c r="H21" s="723"/>
      <c r="I21" s="723"/>
      <c r="J21" s="723"/>
      <c r="K21" s="723"/>
      <c r="L21" s="723"/>
      <c r="M21" s="723"/>
      <c r="N21" s="723"/>
      <c r="O21" s="723"/>
      <c r="P21" s="723"/>
      <c r="Q21" s="723"/>
      <c r="R21" s="723"/>
      <c r="S21" s="723"/>
      <c r="T21" s="723"/>
    </row>
    <row r="22" spans="1:20" s="67" customFormat="1" ht="24" customHeight="1">
      <c r="A22" s="723"/>
      <c r="B22" s="723"/>
      <c r="C22" s="723"/>
      <c r="D22" s="723"/>
      <c r="E22" s="723"/>
      <c r="F22" s="723"/>
      <c r="G22" s="723"/>
      <c r="H22" s="723"/>
      <c r="I22" s="723"/>
      <c r="J22" s="723"/>
      <c r="K22" s="723"/>
      <c r="L22" s="737" t="s">
        <v>1034</v>
      </c>
      <c r="M22" s="738"/>
      <c r="N22" s="738"/>
      <c r="O22" s="738"/>
      <c r="P22" s="738"/>
      <c r="Q22" s="738"/>
      <c r="R22" s="738"/>
      <c r="S22" s="738"/>
      <c r="T22" s="723"/>
    </row>
    <row r="23" spans="1:20" s="67" customFormat="1">
      <c r="A23" s="723"/>
      <c r="B23" s="723"/>
      <c r="C23" s="723"/>
      <c r="D23" s="723"/>
      <c r="E23" s="723"/>
      <c r="F23" s="723"/>
      <c r="G23" s="723"/>
      <c r="H23" s="723"/>
      <c r="I23" s="723"/>
      <c r="J23" s="723"/>
      <c r="K23" s="723"/>
      <c r="L23" s="739"/>
      <c r="M23" s="740"/>
      <c r="N23" s="740"/>
      <c r="O23" s="740"/>
      <c r="P23" s="740"/>
      <c r="Q23" s="740"/>
      <c r="R23" s="740"/>
      <c r="S23" s="740"/>
      <c r="T23" s="723"/>
    </row>
    <row r="24" spans="1:20" s="67" customFormat="1" ht="45.75" customHeight="1">
      <c r="A24" s="723" t="s">
        <v>944</v>
      </c>
      <c r="B24" s="723"/>
      <c r="C24" s="723"/>
      <c r="D24" s="723"/>
      <c r="E24" s="723"/>
      <c r="F24" s="723"/>
      <c r="G24" s="723"/>
      <c r="H24" s="723"/>
      <c r="I24" s="723"/>
      <c r="J24" s="723"/>
      <c r="K24" s="723"/>
      <c r="L24" s="741" t="s">
        <v>15</v>
      </c>
      <c r="M24" s="742" t="s">
        <v>283</v>
      </c>
      <c r="N24" s="742" t="s">
        <v>284</v>
      </c>
      <c r="O24" s="743" t="s">
        <v>981</v>
      </c>
      <c r="P24" s="743"/>
      <c r="Q24" s="743"/>
      <c r="R24" s="742" t="s">
        <v>982</v>
      </c>
      <c r="S24" s="742" t="s">
        <v>285</v>
      </c>
      <c r="T24" s="723"/>
    </row>
    <row r="25" spans="1:20" s="70" customFormat="1" ht="14.25">
      <c r="A25" s="744"/>
      <c r="B25" s="745"/>
      <c r="C25" s="745"/>
      <c r="D25" s="745"/>
      <c r="E25" s="745"/>
      <c r="F25" s="745"/>
      <c r="G25" s="745"/>
      <c r="H25" s="745"/>
      <c r="I25" s="745"/>
      <c r="J25" s="745"/>
      <c r="K25" s="679"/>
      <c r="L25" s="746">
        <v>1</v>
      </c>
      <c r="M25" s="747" t="s">
        <v>2374</v>
      </c>
      <c r="N25" s="748" t="s">
        <v>1275</v>
      </c>
      <c r="O25" s="749" t="s">
        <v>1289</v>
      </c>
      <c r="P25" s="749"/>
      <c r="Q25" s="749"/>
      <c r="R25" s="747" t="s">
        <v>2375</v>
      </c>
      <c r="S25" s="731"/>
      <c r="T25" s="750"/>
    </row>
  </sheetData>
  <sheetProtection formatColumns="0" formatRows="0" autoFilter="0"/>
  <mergeCells count="9">
    <mergeCell ref="O25:Q25"/>
    <mergeCell ref="O20:S20"/>
    <mergeCell ref="L12:S12"/>
    <mergeCell ref="L14:L15"/>
    <mergeCell ref="L22:S22"/>
    <mergeCell ref="O24:Q24"/>
    <mergeCell ref="P13:Q13"/>
    <mergeCell ref="M14:M15"/>
    <mergeCell ref="N14:N15"/>
  </mergeCells>
  <dataValidations count="4">
    <dataValidation type="list" allowBlank="1" showInputMessage="1" errorTitle="Ошибка" error="Выберите значение из списка" prompt="Выберите значение из списка или укажите свой вариант" sqref="O25:Q25">
      <formula1>support_docs_list</formula1>
    </dataValidation>
    <dataValidation type="list" allowBlank="1" showInputMessage="1" showErrorMessage="1" errorTitle="Ошибка" error="Выберите значение из списка" prompt="Выберите значение из списка" sqref="N25">
      <formula1>osn_expl_list</formula1>
    </dataValidation>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O19" sqref="O19:U19"/>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51"/>
      <c r="B1" s="751"/>
      <c r="C1" s="751"/>
      <c r="D1" s="751"/>
      <c r="E1" s="751"/>
      <c r="F1" s="751"/>
      <c r="G1" s="751"/>
      <c r="H1" s="751"/>
      <c r="I1" s="751"/>
      <c r="J1" s="751"/>
      <c r="K1" s="751"/>
      <c r="L1" s="752"/>
      <c r="M1" s="753"/>
      <c r="N1" s="751"/>
      <c r="O1" s="751">
        <v>2022</v>
      </c>
      <c r="P1" s="751">
        <v>2022</v>
      </c>
      <c r="Q1" s="751">
        <v>2022</v>
      </c>
      <c r="R1" s="751">
        <v>2022</v>
      </c>
      <c r="S1" s="751">
        <v>2023</v>
      </c>
      <c r="T1" s="751">
        <v>2024</v>
      </c>
      <c r="U1" s="751">
        <v>2024</v>
      </c>
      <c r="V1" s="751">
        <v>2024</v>
      </c>
      <c r="W1" s="751">
        <v>2024</v>
      </c>
      <c r="X1" s="751">
        <v>2024</v>
      </c>
    </row>
    <row r="2" spans="1:24" hidden="1">
      <c r="A2" s="751"/>
      <c r="B2" s="751"/>
      <c r="C2" s="751"/>
      <c r="D2" s="751"/>
      <c r="E2" s="751"/>
      <c r="F2" s="751"/>
      <c r="G2" s="751"/>
      <c r="H2" s="751"/>
      <c r="I2" s="751"/>
      <c r="J2" s="751"/>
      <c r="K2" s="751"/>
      <c r="L2" s="752"/>
      <c r="M2" s="753"/>
      <c r="N2" s="751"/>
      <c r="O2" s="751" t="s">
        <v>271</v>
      </c>
      <c r="P2" s="751" t="s">
        <v>309</v>
      </c>
      <c r="Q2" s="751" t="s">
        <v>289</v>
      </c>
      <c r="R2" s="751" t="s">
        <v>108</v>
      </c>
      <c r="S2" s="751" t="s">
        <v>271</v>
      </c>
      <c r="T2" s="751" t="s">
        <v>272</v>
      </c>
      <c r="U2" s="751" t="s">
        <v>271</v>
      </c>
      <c r="V2" s="751" t="s">
        <v>290</v>
      </c>
      <c r="W2" s="751" t="s">
        <v>291</v>
      </c>
      <c r="X2" s="751" t="s">
        <v>108</v>
      </c>
    </row>
    <row r="3" spans="1:24" hidden="1">
      <c r="A3" s="751"/>
      <c r="B3" s="751"/>
      <c r="C3" s="751"/>
      <c r="D3" s="751"/>
      <c r="E3" s="751"/>
      <c r="F3" s="751"/>
      <c r="G3" s="751"/>
      <c r="H3" s="751"/>
      <c r="I3" s="751"/>
      <c r="J3" s="751"/>
      <c r="K3" s="751"/>
      <c r="L3" s="752"/>
      <c r="M3" s="753"/>
      <c r="N3" s="751"/>
      <c r="O3" s="751" t="s">
        <v>2427</v>
      </c>
      <c r="P3" s="751" t="s">
        <v>2428</v>
      </c>
      <c r="Q3" s="751" t="s">
        <v>2429</v>
      </c>
      <c r="R3" s="751" t="s">
        <v>2430</v>
      </c>
      <c r="S3" s="751" t="s">
        <v>2431</v>
      </c>
      <c r="T3" s="751" t="s">
        <v>2432</v>
      </c>
      <c r="U3" s="751" t="s">
        <v>2433</v>
      </c>
      <c r="V3" s="751" t="s">
        <v>2434</v>
      </c>
      <c r="W3" s="751" t="s">
        <v>2435</v>
      </c>
      <c r="X3" s="751" t="s">
        <v>2436</v>
      </c>
    </row>
    <row r="4" spans="1:24" hidden="1">
      <c r="A4" s="751"/>
      <c r="B4" s="751"/>
      <c r="C4" s="751"/>
      <c r="D4" s="751"/>
      <c r="E4" s="751"/>
      <c r="F4" s="751"/>
      <c r="G4" s="751"/>
      <c r="H4" s="751"/>
      <c r="I4" s="751"/>
      <c r="J4" s="751"/>
      <c r="K4" s="751"/>
      <c r="L4" s="752"/>
      <c r="M4" s="753"/>
      <c r="N4" s="751"/>
      <c r="O4" s="751"/>
      <c r="P4" s="751"/>
      <c r="Q4" s="751"/>
      <c r="R4" s="751"/>
      <c r="S4" s="751"/>
      <c r="T4" s="751"/>
      <c r="U4" s="751"/>
      <c r="V4" s="751"/>
      <c r="W4" s="751"/>
      <c r="X4" s="751"/>
    </row>
    <row r="5" spans="1:24" hidden="1">
      <c r="A5" s="751"/>
      <c r="B5" s="751"/>
      <c r="C5" s="751"/>
      <c r="D5" s="751"/>
      <c r="E5" s="751"/>
      <c r="F5" s="751"/>
      <c r="G5" s="751"/>
      <c r="H5" s="751"/>
      <c r="I5" s="751"/>
      <c r="J5" s="751"/>
      <c r="K5" s="751"/>
      <c r="L5" s="752"/>
      <c r="M5" s="753"/>
      <c r="N5" s="751"/>
      <c r="O5" s="751"/>
      <c r="P5" s="751"/>
      <c r="Q5" s="751"/>
      <c r="R5" s="751"/>
      <c r="S5" s="751"/>
      <c r="T5" s="751"/>
      <c r="U5" s="751"/>
      <c r="V5" s="751"/>
      <c r="W5" s="751"/>
      <c r="X5" s="751"/>
    </row>
    <row r="6" spans="1:24" hidden="1">
      <c r="A6" s="751"/>
      <c r="B6" s="751"/>
      <c r="C6" s="751"/>
      <c r="D6" s="751"/>
      <c r="E6" s="751"/>
      <c r="F6" s="751"/>
      <c r="G6" s="751"/>
      <c r="H6" s="751"/>
      <c r="I6" s="751"/>
      <c r="J6" s="751"/>
      <c r="K6" s="751"/>
      <c r="L6" s="752"/>
      <c r="M6" s="753"/>
      <c r="N6" s="751"/>
      <c r="O6" s="751"/>
      <c r="P6" s="751"/>
      <c r="Q6" s="751"/>
      <c r="R6" s="751"/>
      <c r="S6" s="751"/>
      <c r="T6" s="751"/>
      <c r="U6" s="751"/>
      <c r="V6" s="751"/>
      <c r="W6" s="751"/>
      <c r="X6" s="751"/>
    </row>
    <row r="7" spans="1:24" hidden="1">
      <c r="A7" s="751"/>
      <c r="B7" s="751"/>
      <c r="C7" s="751"/>
      <c r="D7" s="751"/>
      <c r="E7" s="751"/>
      <c r="F7" s="751"/>
      <c r="G7" s="751"/>
      <c r="H7" s="751"/>
      <c r="I7" s="751"/>
      <c r="J7" s="751"/>
      <c r="K7" s="751"/>
      <c r="L7" s="752"/>
      <c r="M7" s="753"/>
      <c r="N7" s="751"/>
      <c r="O7" s="716" t="b">
        <v>1</v>
      </c>
      <c r="P7" s="716" t="b">
        <v>1</v>
      </c>
      <c r="Q7" s="716" t="b">
        <v>1</v>
      </c>
      <c r="R7" s="716" t="b">
        <v>1</v>
      </c>
      <c r="S7" s="716" t="b">
        <v>1</v>
      </c>
      <c r="T7" s="751"/>
      <c r="U7" s="751"/>
      <c r="V7" s="751"/>
      <c r="W7" s="751"/>
      <c r="X7" s="751"/>
    </row>
    <row r="8" spans="1:24" hidden="1">
      <c r="A8" s="751"/>
      <c r="B8" s="751"/>
      <c r="C8" s="751"/>
      <c r="D8" s="751"/>
      <c r="E8" s="751"/>
      <c r="F8" s="751"/>
      <c r="G8" s="751"/>
      <c r="H8" s="751"/>
      <c r="I8" s="751"/>
      <c r="J8" s="751"/>
      <c r="K8" s="751"/>
      <c r="L8" s="752"/>
      <c r="M8" s="753"/>
      <c r="N8" s="751"/>
      <c r="O8" s="751"/>
      <c r="P8" s="751"/>
      <c r="Q8" s="751"/>
      <c r="R8" s="751"/>
      <c r="S8" s="751"/>
      <c r="T8" s="751"/>
      <c r="U8" s="751"/>
      <c r="V8" s="751"/>
      <c r="W8" s="751"/>
      <c r="X8" s="751"/>
    </row>
    <row r="9" spans="1:24" hidden="1">
      <c r="A9" s="751"/>
      <c r="B9" s="751"/>
      <c r="C9" s="751"/>
      <c r="D9" s="751"/>
      <c r="E9" s="751"/>
      <c r="F9" s="751"/>
      <c r="G9" s="751"/>
      <c r="H9" s="751"/>
      <c r="I9" s="751"/>
      <c r="J9" s="751"/>
      <c r="K9" s="751"/>
      <c r="L9" s="752"/>
      <c r="M9" s="753"/>
      <c r="N9" s="751"/>
      <c r="O9" s="751"/>
      <c r="P9" s="751"/>
      <c r="Q9" s="751"/>
      <c r="R9" s="751"/>
      <c r="S9" s="751"/>
      <c r="T9" s="751"/>
      <c r="U9" s="751"/>
      <c r="V9" s="751"/>
      <c r="W9" s="751"/>
      <c r="X9" s="751"/>
    </row>
    <row r="10" spans="1:24" hidden="1">
      <c r="A10" s="751"/>
      <c r="B10" s="751"/>
      <c r="C10" s="751"/>
      <c r="D10" s="751"/>
      <c r="E10" s="751"/>
      <c r="F10" s="751"/>
      <c r="G10" s="751"/>
      <c r="H10" s="751"/>
      <c r="I10" s="751"/>
      <c r="J10" s="751"/>
      <c r="K10" s="751"/>
      <c r="L10" s="752"/>
      <c r="M10" s="753"/>
      <c r="N10" s="751"/>
      <c r="O10" s="751"/>
      <c r="P10" s="751"/>
      <c r="Q10" s="751"/>
      <c r="R10" s="751"/>
      <c r="S10" s="751"/>
      <c r="T10" s="751"/>
      <c r="U10" s="751"/>
      <c r="V10" s="751"/>
      <c r="W10" s="751"/>
      <c r="X10" s="751"/>
    </row>
    <row r="11" spans="1:24" s="71" customFormat="1" ht="15" hidden="1" customHeight="1">
      <c r="A11" s="754"/>
      <c r="B11" s="754"/>
      <c r="C11" s="754"/>
      <c r="D11" s="754"/>
      <c r="E11" s="754"/>
      <c r="F11" s="754"/>
      <c r="G11" s="754"/>
      <c r="H11" s="754"/>
      <c r="I11" s="754"/>
      <c r="J11" s="754"/>
      <c r="K11" s="755"/>
      <c r="L11" s="756"/>
      <c r="M11" s="697"/>
      <c r="N11" s="757"/>
      <c r="O11" s="758"/>
      <c r="P11" s="754"/>
      <c r="Q11" s="754"/>
      <c r="R11" s="754"/>
      <c r="S11" s="754"/>
      <c r="T11" s="754"/>
      <c r="U11" s="754"/>
      <c r="V11" s="754"/>
      <c r="W11" s="754"/>
      <c r="X11" s="754"/>
    </row>
    <row r="12" spans="1:24" ht="22.5" customHeight="1">
      <c r="A12" s="751"/>
      <c r="B12" s="751"/>
      <c r="C12" s="751"/>
      <c r="D12" s="751"/>
      <c r="E12" s="751"/>
      <c r="F12" s="751"/>
      <c r="G12" s="751"/>
      <c r="H12" s="751"/>
      <c r="I12" s="751"/>
      <c r="J12" s="751"/>
      <c r="K12" s="751"/>
      <c r="L12" s="369" t="s">
        <v>1035</v>
      </c>
      <c r="M12" s="170"/>
      <c r="N12" s="170"/>
      <c r="O12" s="170"/>
      <c r="P12" s="170"/>
      <c r="Q12" s="170"/>
      <c r="R12" s="170"/>
      <c r="S12" s="171"/>
      <c r="T12" s="171"/>
      <c r="U12" s="171"/>
      <c r="V12" s="171"/>
      <c r="W12" s="171"/>
      <c r="X12" s="171"/>
    </row>
    <row r="13" spans="1:24" s="73" customFormat="1">
      <c r="A13" s="759"/>
      <c r="B13" s="759"/>
      <c r="C13" s="759"/>
      <c r="D13" s="759"/>
      <c r="E13" s="759"/>
      <c r="F13" s="759"/>
      <c r="G13" s="759"/>
      <c r="H13" s="759"/>
      <c r="I13" s="759"/>
      <c r="J13" s="759"/>
      <c r="K13" s="760"/>
      <c r="L13" s="761"/>
      <c r="M13" s="762"/>
      <c r="N13" s="763"/>
      <c r="O13" s="764"/>
      <c r="P13" s="759"/>
      <c r="Q13" s="759"/>
      <c r="R13" s="759"/>
      <c r="S13" s="759"/>
      <c r="T13" s="759"/>
      <c r="U13" s="759"/>
      <c r="V13" s="759"/>
      <c r="W13" s="759"/>
      <c r="X13" s="759"/>
    </row>
    <row r="14" spans="1:24" ht="15" customHeight="1">
      <c r="A14" s="751"/>
      <c r="B14" s="751"/>
      <c r="C14" s="751"/>
      <c r="D14" s="751"/>
      <c r="E14" s="751"/>
      <c r="F14" s="751"/>
      <c r="G14" s="751"/>
      <c r="H14" s="751"/>
      <c r="I14" s="751"/>
      <c r="J14" s="751"/>
      <c r="K14" s="751"/>
      <c r="L14" s="765" t="s">
        <v>15</v>
      </c>
      <c r="M14" s="765" t="s">
        <v>288</v>
      </c>
      <c r="N14" s="765" t="s">
        <v>141</v>
      </c>
      <c r="O14" s="766" t="s">
        <v>2424</v>
      </c>
      <c r="P14" s="766" t="s">
        <v>2424</v>
      </c>
      <c r="Q14" s="766" t="s">
        <v>2424</v>
      </c>
      <c r="R14" s="766" t="s">
        <v>2424</v>
      </c>
      <c r="S14" s="766" t="s">
        <v>2425</v>
      </c>
      <c r="T14" s="766" t="s">
        <v>2426</v>
      </c>
      <c r="U14" s="766" t="s">
        <v>2426</v>
      </c>
      <c r="V14" s="766" t="s">
        <v>2426</v>
      </c>
      <c r="W14" s="766" t="s">
        <v>2426</v>
      </c>
      <c r="X14" s="766" t="s">
        <v>2426</v>
      </c>
    </row>
    <row r="15" spans="1:24" ht="69" customHeight="1">
      <c r="A15" s="751" t="s">
        <v>944</v>
      </c>
      <c r="B15" s="751"/>
      <c r="C15" s="751"/>
      <c r="D15" s="751"/>
      <c r="E15" s="751"/>
      <c r="F15" s="751"/>
      <c r="G15" s="751"/>
      <c r="H15" s="751"/>
      <c r="I15" s="751"/>
      <c r="J15" s="751"/>
      <c r="K15" s="751"/>
      <c r="L15" s="765"/>
      <c r="M15" s="765"/>
      <c r="N15" s="765"/>
      <c r="O15" s="161" t="s">
        <v>271</v>
      </c>
      <c r="P15" s="767" t="s">
        <v>309</v>
      </c>
      <c r="Q15" s="162" t="s">
        <v>289</v>
      </c>
      <c r="R15" s="162" t="s">
        <v>108</v>
      </c>
      <c r="S15" s="163" t="s">
        <v>271</v>
      </c>
      <c r="T15" s="161" t="s">
        <v>272</v>
      </c>
      <c r="U15" s="162" t="s">
        <v>271</v>
      </c>
      <c r="V15" s="164" t="s">
        <v>290</v>
      </c>
      <c r="W15" s="164" t="s">
        <v>291</v>
      </c>
      <c r="X15" s="162" t="s">
        <v>108</v>
      </c>
    </row>
    <row r="16" spans="1:24" s="90" customFormat="1">
      <c r="A16" s="724" t="s">
        <v>17</v>
      </c>
      <c r="B16" s="768"/>
      <c r="C16" s="768"/>
      <c r="D16" s="768"/>
      <c r="E16" s="768"/>
      <c r="F16" s="768"/>
      <c r="G16" s="768"/>
      <c r="H16" s="768"/>
      <c r="I16" s="768"/>
      <c r="J16" s="768"/>
      <c r="K16" s="768"/>
      <c r="L16" s="725" t="s">
        <v>2422</v>
      </c>
      <c r="M16" s="706"/>
      <c r="N16" s="707"/>
      <c r="O16" s="707"/>
      <c r="P16" s="707"/>
      <c r="Q16" s="707"/>
      <c r="R16" s="707"/>
      <c r="S16" s="707"/>
      <c r="T16" s="707"/>
      <c r="U16" s="707"/>
      <c r="V16" s="707"/>
      <c r="W16" s="707"/>
      <c r="X16" s="707"/>
    </row>
    <row r="17" spans="1:24">
      <c r="A17" s="769" t="s">
        <v>17</v>
      </c>
      <c r="B17" s="751" t="s">
        <v>1001</v>
      </c>
      <c r="C17" s="751"/>
      <c r="D17" s="751"/>
      <c r="E17" s="751"/>
      <c r="F17" s="751"/>
      <c r="G17" s="751"/>
      <c r="H17" s="751"/>
      <c r="I17" s="751"/>
      <c r="J17" s="751"/>
      <c r="K17" s="751"/>
      <c r="L17" s="770"/>
      <c r="M17" s="771" t="s">
        <v>150</v>
      </c>
      <c r="N17" s="772"/>
      <c r="O17" s="772"/>
      <c r="P17" s="772"/>
      <c r="Q17" s="772"/>
      <c r="R17" s="772"/>
      <c r="S17" s="773">
        <v>2.0579999999999998</v>
      </c>
      <c r="T17" s="773">
        <v>2.0720000000000001</v>
      </c>
      <c r="U17" s="773">
        <v>2.0720000000000001</v>
      </c>
      <c r="V17" s="772"/>
      <c r="W17" s="772"/>
      <c r="X17" s="772"/>
    </row>
    <row r="18" spans="1:24" ht="0.2" customHeight="1">
      <c r="A18" s="769" t="s">
        <v>17</v>
      </c>
      <c r="B18" s="751" t="s">
        <v>998</v>
      </c>
      <c r="C18" s="751"/>
      <c r="D18" s="751"/>
      <c r="E18" s="751"/>
      <c r="F18" s="751"/>
      <c r="G18" s="751" t="b">
        <v>0</v>
      </c>
      <c r="H18" s="751"/>
      <c r="I18" s="751"/>
      <c r="J18" s="751"/>
      <c r="K18" s="751"/>
      <c r="L18" s="774">
        <v>1</v>
      </c>
      <c r="M18" s="775" t="s">
        <v>292</v>
      </c>
      <c r="N18" s="776" t="s">
        <v>142</v>
      </c>
      <c r="O18" s="777"/>
      <c r="P18" s="777"/>
      <c r="Q18" s="777"/>
      <c r="R18" s="778"/>
      <c r="S18" s="777"/>
      <c r="T18" s="777"/>
      <c r="U18" s="777"/>
      <c r="V18" s="329">
        <v>0</v>
      </c>
      <c r="W18" s="324">
        <v>0</v>
      </c>
      <c r="X18" s="778"/>
    </row>
    <row r="19" spans="1:24">
      <c r="A19" s="769" t="s">
        <v>17</v>
      </c>
      <c r="B19" s="751" t="s">
        <v>999</v>
      </c>
      <c r="C19" s="751"/>
      <c r="D19" s="751"/>
      <c r="E19" s="751"/>
      <c r="F19" s="751"/>
      <c r="G19" s="751"/>
      <c r="H19" s="751"/>
      <c r="I19" s="751"/>
      <c r="J19" s="751"/>
      <c r="K19" s="751"/>
      <c r="L19" s="774">
        <v>2</v>
      </c>
      <c r="M19" s="779" t="s">
        <v>151</v>
      </c>
      <c r="N19" s="776" t="s">
        <v>142</v>
      </c>
      <c r="O19" s="777">
        <v>113.8</v>
      </c>
      <c r="P19" s="777">
        <v>113.8</v>
      </c>
      <c r="Q19" s="777">
        <v>113.8</v>
      </c>
      <c r="R19" s="778"/>
      <c r="S19" s="777">
        <v>105.8</v>
      </c>
      <c r="T19" s="777">
        <v>107.2</v>
      </c>
      <c r="U19" s="777">
        <v>107.2</v>
      </c>
      <c r="V19" s="329">
        <v>1.0132325141776939</v>
      </c>
      <c r="W19" s="324">
        <v>0</v>
      </c>
      <c r="X19" s="778"/>
    </row>
    <row r="20" spans="1:24">
      <c r="A20" s="769" t="s">
        <v>17</v>
      </c>
      <c r="B20" s="751"/>
      <c r="C20" s="751"/>
      <c r="D20" s="751"/>
      <c r="E20" s="751"/>
      <c r="F20" s="751"/>
      <c r="G20" s="751"/>
      <c r="H20" s="751"/>
      <c r="I20" s="751"/>
      <c r="J20" s="751"/>
      <c r="K20" s="751"/>
      <c r="L20" s="774">
        <v>3</v>
      </c>
      <c r="M20" s="775" t="s">
        <v>293</v>
      </c>
      <c r="N20" s="776" t="s">
        <v>142</v>
      </c>
      <c r="O20" s="777"/>
      <c r="P20" s="777"/>
      <c r="Q20" s="777"/>
      <c r="R20" s="778"/>
      <c r="S20" s="777"/>
      <c r="T20" s="777"/>
      <c r="U20" s="777"/>
      <c r="V20" s="329">
        <v>0</v>
      </c>
      <c r="W20" s="324">
        <v>0</v>
      </c>
      <c r="X20" s="778"/>
    </row>
    <row r="21" spans="1:24" ht="0.2" customHeight="1">
      <c r="A21" s="769" t="s">
        <v>17</v>
      </c>
      <c r="B21" s="751" t="s">
        <v>1000</v>
      </c>
      <c r="C21" s="751"/>
      <c r="D21" s="751"/>
      <c r="E21" s="751"/>
      <c r="F21" s="751"/>
      <c r="G21" s="751" t="b">
        <v>0</v>
      </c>
      <c r="H21" s="751"/>
      <c r="I21" s="751"/>
      <c r="J21" s="751"/>
      <c r="K21" s="751"/>
      <c r="L21" s="774">
        <v>4</v>
      </c>
      <c r="M21" s="779" t="s">
        <v>294</v>
      </c>
      <c r="N21" s="776" t="s">
        <v>142</v>
      </c>
      <c r="O21" s="780"/>
      <c r="P21" s="781"/>
      <c r="Q21" s="782"/>
      <c r="R21" s="783"/>
      <c r="S21" s="780"/>
      <c r="T21" s="781"/>
      <c r="U21" s="781"/>
      <c r="V21" s="329">
        <v>0</v>
      </c>
      <c r="W21" s="324">
        <v>0</v>
      </c>
      <c r="X21" s="783"/>
    </row>
    <row r="22" spans="1:24">
      <c r="A22" s="769" t="s">
        <v>17</v>
      </c>
      <c r="B22" s="751"/>
      <c r="C22" s="751"/>
      <c r="D22" s="751"/>
      <c r="E22" s="751"/>
      <c r="F22" s="751"/>
      <c r="G22" s="751"/>
      <c r="H22" s="751"/>
      <c r="I22" s="751"/>
      <c r="J22" s="751"/>
      <c r="K22" s="751"/>
      <c r="L22" s="770"/>
      <c r="M22" s="771" t="s">
        <v>295</v>
      </c>
      <c r="N22" s="772"/>
      <c r="O22" s="784"/>
      <c r="P22" s="784"/>
      <c r="Q22" s="784"/>
      <c r="R22" s="785"/>
      <c r="S22" s="784"/>
      <c r="T22" s="784"/>
      <c r="U22" s="784"/>
      <c r="V22" s="786"/>
      <c r="W22" s="784"/>
      <c r="X22" s="785"/>
    </row>
    <row r="23" spans="1:24">
      <c r="A23" s="769" t="s">
        <v>17</v>
      </c>
      <c r="B23" s="751" t="s">
        <v>1003</v>
      </c>
      <c r="C23" s="751"/>
      <c r="D23" s="751"/>
      <c r="E23" s="751"/>
      <c r="F23" s="751"/>
      <c r="G23" s="751"/>
      <c r="H23" s="751"/>
      <c r="I23" s="751"/>
      <c r="J23" s="751"/>
      <c r="K23" s="751"/>
      <c r="L23" s="774">
        <v>1</v>
      </c>
      <c r="M23" s="779" t="s">
        <v>296</v>
      </c>
      <c r="N23" s="776" t="s">
        <v>142</v>
      </c>
      <c r="O23" s="787">
        <v>30.2</v>
      </c>
      <c r="P23" s="777">
        <v>30.2</v>
      </c>
      <c r="Q23" s="777">
        <v>30.2</v>
      </c>
      <c r="R23" s="778"/>
      <c r="S23" s="787">
        <v>30.2</v>
      </c>
      <c r="T23" s="777">
        <v>30.2</v>
      </c>
      <c r="U23" s="777">
        <v>30.2</v>
      </c>
      <c r="V23" s="329">
        <v>1</v>
      </c>
      <c r="W23" s="324">
        <v>0</v>
      </c>
      <c r="X23" s="778"/>
    </row>
    <row r="24" spans="1:24">
      <c r="A24" s="769" t="s">
        <v>17</v>
      </c>
      <c r="B24" s="751"/>
      <c r="C24" s="751"/>
      <c r="D24" s="751"/>
      <c r="E24" s="751"/>
      <c r="F24" s="751"/>
      <c r="G24" s="751"/>
      <c r="H24" s="751"/>
      <c r="I24" s="751"/>
      <c r="J24" s="751"/>
      <c r="K24" s="751"/>
      <c r="L24" s="774">
        <v>2</v>
      </c>
      <c r="M24" s="779" t="s">
        <v>297</v>
      </c>
      <c r="N24" s="776" t="s">
        <v>142</v>
      </c>
      <c r="O24" s="787"/>
      <c r="P24" s="777"/>
      <c r="Q24" s="787"/>
      <c r="R24" s="778"/>
      <c r="S24" s="787"/>
      <c r="T24" s="787"/>
      <c r="U24" s="787"/>
      <c r="V24" s="329">
        <v>0</v>
      </c>
      <c r="W24" s="324">
        <v>0</v>
      </c>
      <c r="X24" s="778"/>
    </row>
    <row r="25" spans="1:24">
      <c r="A25" s="769" t="s">
        <v>17</v>
      </c>
      <c r="B25" s="751"/>
      <c r="C25" s="751"/>
      <c r="D25" s="751"/>
      <c r="E25" s="751"/>
      <c r="F25" s="751"/>
      <c r="G25" s="751"/>
      <c r="H25" s="751"/>
      <c r="I25" s="751"/>
      <c r="J25" s="751"/>
      <c r="K25" s="751"/>
      <c r="L25" s="166">
        <v>3</v>
      </c>
      <c r="M25" s="167" t="s">
        <v>298</v>
      </c>
      <c r="N25" s="788"/>
      <c r="O25" s="321"/>
      <c r="P25" s="324"/>
      <c r="Q25" s="326"/>
      <c r="R25" s="311"/>
      <c r="S25" s="321"/>
      <c r="T25" s="324"/>
      <c r="U25" s="324"/>
      <c r="V25" s="329"/>
      <c r="W25" s="324"/>
      <c r="X25" s="311"/>
    </row>
    <row r="26" spans="1:24" ht="22.5">
      <c r="A26" s="769" t="s">
        <v>17</v>
      </c>
      <c r="B26" s="751"/>
      <c r="C26" s="751"/>
      <c r="D26" s="751"/>
      <c r="E26" s="751"/>
      <c r="F26" s="751"/>
      <c r="G26" s="751"/>
      <c r="H26" s="751"/>
      <c r="I26" s="751"/>
      <c r="J26" s="751"/>
      <c r="K26" s="751"/>
      <c r="L26" s="789" t="s">
        <v>843</v>
      </c>
      <c r="M26" s="790" t="s">
        <v>299</v>
      </c>
      <c r="N26" s="788" t="s">
        <v>300</v>
      </c>
      <c r="O26" s="777"/>
      <c r="P26" s="787"/>
      <c r="Q26" s="791"/>
      <c r="R26" s="778"/>
      <c r="S26" s="777"/>
      <c r="T26" s="787"/>
      <c r="U26" s="787"/>
      <c r="V26" s="329">
        <v>0</v>
      </c>
      <c r="W26" s="324">
        <v>0</v>
      </c>
      <c r="X26" s="778"/>
    </row>
    <row r="27" spans="1:24" ht="22.5">
      <c r="A27" s="769" t="s">
        <v>17</v>
      </c>
      <c r="B27" s="751"/>
      <c r="C27" s="751"/>
      <c r="D27" s="751"/>
      <c r="E27" s="751"/>
      <c r="F27" s="751"/>
      <c r="G27" s="751"/>
      <c r="H27" s="751"/>
      <c r="I27" s="751"/>
      <c r="J27" s="751"/>
      <c r="K27" s="751"/>
      <c r="L27" s="789" t="s">
        <v>844</v>
      </c>
      <c r="M27" s="790" t="s">
        <v>301</v>
      </c>
      <c r="N27" s="788" t="s">
        <v>300</v>
      </c>
      <c r="O27" s="777"/>
      <c r="P27" s="787"/>
      <c r="Q27" s="791"/>
      <c r="R27" s="778"/>
      <c r="S27" s="777"/>
      <c r="T27" s="787"/>
      <c r="U27" s="787"/>
      <c r="V27" s="329">
        <v>0</v>
      </c>
      <c r="W27" s="324">
        <v>0</v>
      </c>
      <c r="X27" s="778"/>
    </row>
    <row r="28" spans="1:24" ht="22.5">
      <c r="A28" s="769" t="s">
        <v>17</v>
      </c>
      <c r="B28" s="751"/>
      <c r="C28" s="751"/>
      <c r="D28" s="751"/>
      <c r="E28" s="751"/>
      <c r="F28" s="751"/>
      <c r="G28" s="751"/>
      <c r="H28" s="751"/>
      <c r="I28" s="751"/>
      <c r="J28" s="751"/>
      <c r="K28" s="751"/>
      <c r="L28" s="789" t="s">
        <v>845</v>
      </c>
      <c r="M28" s="790" t="s">
        <v>302</v>
      </c>
      <c r="N28" s="788" t="s">
        <v>300</v>
      </c>
      <c r="O28" s="777"/>
      <c r="P28" s="787"/>
      <c r="Q28" s="791"/>
      <c r="R28" s="778"/>
      <c r="S28" s="777"/>
      <c r="T28" s="787"/>
      <c r="U28" s="787"/>
      <c r="V28" s="329">
        <v>0</v>
      </c>
      <c r="W28" s="324">
        <v>0</v>
      </c>
      <c r="X28" s="778"/>
    </row>
    <row r="29" spans="1:24" ht="22.5">
      <c r="A29" s="769" t="s">
        <v>17</v>
      </c>
      <c r="B29" s="751"/>
      <c r="C29" s="751"/>
      <c r="D29" s="751"/>
      <c r="E29" s="751"/>
      <c r="F29" s="751"/>
      <c r="G29" s="751"/>
      <c r="H29" s="751"/>
      <c r="I29" s="751"/>
      <c r="J29" s="751"/>
      <c r="K29" s="751"/>
      <c r="L29" s="789" t="s">
        <v>846</v>
      </c>
      <c r="M29" s="790" t="s">
        <v>303</v>
      </c>
      <c r="N29" s="788" t="s">
        <v>300</v>
      </c>
      <c r="O29" s="777"/>
      <c r="P29" s="787"/>
      <c r="Q29" s="791"/>
      <c r="R29" s="778"/>
      <c r="S29" s="777"/>
      <c r="T29" s="787"/>
      <c r="U29" s="787"/>
      <c r="V29" s="329">
        <v>0</v>
      </c>
      <c r="W29" s="324">
        <v>0</v>
      </c>
      <c r="X29" s="778"/>
    </row>
    <row r="30" spans="1:24">
      <c r="A30" s="769" t="s">
        <v>17</v>
      </c>
      <c r="B30" s="751"/>
      <c r="C30" s="751"/>
      <c r="D30" s="751"/>
      <c r="E30" s="751"/>
      <c r="F30" s="751"/>
      <c r="G30" s="751"/>
      <c r="H30" s="751"/>
      <c r="I30" s="751"/>
      <c r="J30" s="751"/>
      <c r="K30" s="751"/>
      <c r="L30" s="774">
        <v>4</v>
      </c>
      <c r="M30" s="792" t="s">
        <v>304</v>
      </c>
      <c r="N30" s="776" t="s">
        <v>142</v>
      </c>
      <c r="O30" s="777"/>
      <c r="P30" s="787"/>
      <c r="Q30" s="791"/>
      <c r="R30" s="778"/>
      <c r="S30" s="777"/>
      <c r="T30" s="787"/>
      <c r="U30" s="787"/>
      <c r="V30" s="329">
        <v>0</v>
      </c>
      <c r="W30" s="324">
        <v>0</v>
      </c>
      <c r="X30" s="778"/>
    </row>
    <row r="31" spans="1:24">
      <c r="A31" s="769" t="s">
        <v>17</v>
      </c>
      <c r="B31" s="751"/>
      <c r="C31" s="751"/>
      <c r="D31" s="751"/>
      <c r="E31" s="751"/>
      <c r="F31" s="751"/>
      <c r="G31" s="751"/>
      <c r="H31" s="751"/>
      <c r="I31" s="751"/>
      <c r="J31" s="751"/>
      <c r="K31" s="751"/>
      <c r="L31" s="774">
        <v>5</v>
      </c>
      <c r="M31" s="792" t="s">
        <v>305</v>
      </c>
      <c r="N31" s="776" t="s">
        <v>142</v>
      </c>
      <c r="O31" s="777"/>
      <c r="P31" s="787"/>
      <c r="Q31" s="791"/>
      <c r="R31" s="778"/>
      <c r="S31" s="777"/>
      <c r="T31" s="787"/>
      <c r="U31" s="787"/>
      <c r="V31" s="329">
        <v>0</v>
      </c>
      <c r="W31" s="324">
        <v>0</v>
      </c>
      <c r="X31" s="778"/>
    </row>
    <row r="32" spans="1:24" s="82" customFormat="1">
      <c r="A32" s="769" t="s">
        <v>17</v>
      </c>
      <c r="B32" s="793"/>
      <c r="C32" s="793"/>
      <c r="D32" s="793"/>
      <c r="E32" s="793"/>
      <c r="F32" s="793"/>
      <c r="G32" s="793"/>
      <c r="H32" s="793"/>
      <c r="I32" s="793"/>
      <c r="J32" s="793"/>
      <c r="K32" s="793"/>
      <c r="L32" s="794" t="s">
        <v>123</v>
      </c>
      <c r="M32" s="795" t="s">
        <v>306</v>
      </c>
      <c r="N32" s="776"/>
      <c r="O32" s="796"/>
      <c r="P32" s="796"/>
      <c r="Q32" s="796"/>
      <c r="R32" s="797"/>
      <c r="S32" s="796"/>
      <c r="T32" s="796"/>
      <c r="U32" s="796"/>
      <c r="V32" s="329">
        <v>0</v>
      </c>
      <c r="W32" s="324">
        <v>0</v>
      </c>
      <c r="X32" s="797"/>
    </row>
    <row r="33" spans="1:24" s="82" customFormat="1">
      <c r="A33" s="769" t="s">
        <v>17</v>
      </c>
      <c r="B33" s="793"/>
      <c r="C33" s="793"/>
      <c r="D33" s="793"/>
      <c r="E33" s="793"/>
      <c r="F33" s="793"/>
      <c r="G33" s="793"/>
      <c r="H33" s="793"/>
      <c r="I33" s="793"/>
      <c r="J33" s="793"/>
      <c r="K33" s="793"/>
      <c r="L33" s="794" t="s">
        <v>124</v>
      </c>
      <c r="M33" s="775" t="s">
        <v>307</v>
      </c>
      <c r="N33" s="776"/>
      <c r="O33" s="796"/>
      <c r="P33" s="796"/>
      <c r="Q33" s="796"/>
      <c r="R33" s="797"/>
      <c r="S33" s="796"/>
      <c r="T33" s="796"/>
      <c r="U33" s="796"/>
      <c r="V33" s="329">
        <v>0</v>
      </c>
      <c r="W33" s="324">
        <v>0</v>
      </c>
      <c r="X33" s="797"/>
    </row>
    <row r="34" spans="1:24" hidden="1">
      <c r="A34" s="751" t="s">
        <v>944</v>
      </c>
      <c r="B34" s="751"/>
      <c r="C34" s="751"/>
      <c r="D34" s="751"/>
      <c r="E34" s="751"/>
      <c r="F34" s="751"/>
      <c r="G34" s="751"/>
      <c r="H34" s="751"/>
      <c r="I34" s="751"/>
      <c r="J34" s="751"/>
      <c r="K34" s="751"/>
      <c r="L34" s="798"/>
      <c r="M34" s="799"/>
      <c r="N34" s="799"/>
      <c r="O34" s="799"/>
      <c r="P34" s="799"/>
      <c r="Q34" s="799"/>
      <c r="R34" s="799"/>
      <c r="S34" s="799"/>
      <c r="T34" s="799"/>
      <c r="U34" s="799"/>
      <c r="V34" s="799"/>
      <c r="W34" s="799"/>
      <c r="X34" s="799"/>
    </row>
    <row r="35" spans="1:24">
      <c r="A35" s="751"/>
      <c r="B35" s="751"/>
      <c r="C35" s="751"/>
      <c r="D35" s="751"/>
      <c r="E35" s="751"/>
      <c r="F35" s="751"/>
      <c r="G35" s="751"/>
      <c r="H35" s="751"/>
      <c r="I35" s="751"/>
      <c r="J35" s="751"/>
      <c r="K35" s="751"/>
      <c r="L35" s="752"/>
      <c r="M35" s="751"/>
      <c r="N35" s="751"/>
      <c r="O35" s="751"/>
      <c r="P35" s="751"/>
      <c r="Q35" s="751"/>
      <c r="R35" s="751"/>
      <c r="S35" s="751"/>
      <c r="T35" s="751"/>
      <c r="U35" s="751"/>
      <c r="V35" s="751"/>
      <c r="W35" s="751"/>
      <c r="X35" s="751"/>
    </row>
    <row r="36" spans="1:24">
      <c r="A36" s="751"/>
      <c r="B36" s="751"/>
      <c r="C36" s="751"/>
      <c r="D36" s="751"/>
      <c r="E36" s="751"/>
      <c r="F36" s="751"/>
      <c r="G36" s="751"/>
      <c r="H36" s="751"/>
      <c r="I36" s="751"/>
      <c r="J36" s="751"/>
      <c r="K36" s="751"/>
      <c r="L36" s="752"/>
      <c r="M36" s="751"/>
      <c r="N36" s="751"/>
      <c r="O36" s="751"/>
      <c r="P36" s="751"/>
      <c r="Q36" s="751"/>
      <c r="R36" s="751"/>
      <c r="S36" s="751"/>
      <c r="T36" s="751"/>
      <c r="U36" s="751"/>
      <c r="V36" s="751"/>
      <c r="W36" s="751"/>
      <c r="X36" s="751"/>
    </row>
    <row r="37" spans="1:24">
      <c r="A37" s="751"/>
      <c r="B37" s="751"/>
      <c r="C37" s="751"/>
      <c r="D37" s="751"/>
      <c r="E37" s="751"/>
      <c r="F37" s="751"/>
      <c r="G37" s="751"/>
      <c r="H37" s="751"/>
      <c r="I37" s="751"/>
      <c r="J37" s="751"/>
      <c r="K37" s="751"/>
      <c r="L37" s="752"/>
      <c r="M37" s="751"/>
      <c r="N37" s="751"/>
      <c r="O37" s="751"/>
      <c r="P37" s="751"/>
      <c r="Q37" s="751"/>
      <c r="R37" s="751"/>
      <c r="S37" s="751"/>
      <c r="T37" s="751"/>
      <c r="U37" s="751"/>
      <c r="V37" s="751"/>
      <c r="W37" s="751"/>
      <c r="X37" s="751"/>
    </row>
    <row r="38" spans="1:24">
      <c r="A38" s="751"/>
      <c r="B38" s="751"/>
      <c r="C38" s="751"/>
      <c r="D38" s="751"/>
      <c r="E38" s="751"/>
      <c r="F38" s="751"/>
      <c r="G38" s="751"/>
      <c r="H38" s="751"/>
      <c r="I38" s="751"/>
      <c r="J38" s="751"/>
      <c r="K38" s="751"/>
      <c r="L38" s="752"/>
      <c r="M38" s="751"/>
      <c r="N38" s="751"/>
      <c r="O38" s="751"/>
      <c r="P38" s="751"/>
      <c r="Q38" s="751"/>
      <c r="R38" s="751"/>
      <c r="S38" s="751"/>
      <c r="T38" s="751"/>
      <c r="U38" s="751"/>
      <c r="V38" s="751"/>
      <c r="W38" s="751"/>
      <c r="X38" s="751"/>
    </row>
    <row r="39" spans="1:24">
      <c r="A39" s="751"/>
      <c r="B39" s="751"/>
      <c r="C39" s="751"/>
      <c r="D39" s="751"/>
      <c r="E39" s="751"/>
      <c r="F39" s="751"/>
      <c r="G39" s="751"/>
      <c r="H39" s="751"/>
      <c r="I39" s="751"/>
      <c r="J39" s="751"/>
      <c r="K39" s="751"/>
      <c r="L39" s="752"/>
      <c r="M39" s="751"/>
      <c r="N39" s="751"/>
      <c r="O39" s="751"/>
      <c r="P39" s="751"/>
      <c r="Q39" s="751"/>
      <c r="R39" s="751"/>
      <c r="S39" s="751"/>
      <c r="T39" s="751"/>
      <c r="U39" s="751"/>
      <c r="V39" s="751"/>
      <c r="W39" s="751"/>
      <c r="X39" s="751"/>
    </row>
  </sheetData>
  <sheetProtection formatColumns="0" formatRows="0" autoFilter="0"/>
  <mergeCells count="3">
    <mergeCell ref="L14:L15"/>
    <mergeCell ref="M14:M15"/>
    <mergeCell ref="N14:N15"/>
  </mergeCells>
  <phoneticPr fontId="15"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243</vt:i4>
      </vt:variant>
    </vt:vector>
  </HeadingPairs>
  <TitlesOfParts>
    <vt:vector size="301"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Плата за негативное возд</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2023-05-26T09:57:27Z</cp:lastPrinted>
  <dcterms:created xsi:type="dcterms:W3CDTF">2004-05-21T07:18:45Z</dcterms:created>
  <dcterms:modified xsi:type="dcterms:W3CDTF">2023-12-15T12:52:27Z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