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0" yWindow="60" windowWidth="20400" windowHeight="6405" tabRatio="886" firstSheet="4" activeTab="4"/>
  </bookViews>
  <sheets>
    <sheet name="modProv" sheetId="541" state="hidden" r:id="rId1"/>
    <sheet name="Инструкция" sheetId="465" state="hidden" r:id="rId2"/>
    <sheet name="Лог обновления" sheetId="466" state="hidden" r:id="rId3"/>
    <sheet name="Пояснения" sheetId="505" state="hidden" r:id="rId4"/>
    <sheet name="Общие сведения" sheetId="488" r:id="rId5"/>
    <sheet name="Список листов" sheetId="524" state="hidden"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Налоги" sheetId="498" r:id="rId15"/>
    <sheet name="ФОТ" sheetId="525" r:id="rId16"/>
    <sheet name="Административные" sheetId="526" r:id="rId17"/>
    <sheet name="Амортизация" sheetId="495" r:id="rId18"/>
    <sheet name="Аренда" sheetId="496" r:id="rId19"/>
    <sheet name="Сбытовые расходы ГО" sheetId="529" r:id="rId20"/>
    <sheet name="ИП + источники" sheetId="499" r:id="rId21"/>
    <sheet name="Плата за негативное возд" sheetId="501" state="veryHidden"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сведения'!$H$7:$H$170</definedName>
    <definedName name="List00_del_tariff_range">'Общие сведения'!$I$110:$I$162</definedName>
    <definedName name="List00_tariff_start">'Общие сведения'!$D$109</definedName>
    <definedName name="List00_vis_flags">'Общие сведения'!$B$109:$B$162</definedName>
    <definedName name="List01_mo_column">'Список территорий'!$N$14:$N$23</definedName>
    <definedName name="List01_mr_column">'Список территорий'!$M$14:$M$23</definedName>
    <definedName name="List02_osn_ekpl_range">'Список объектов'!$N$47:$N$51</definedName>
    <definedName name="List02_vis_flags">'Список объектов'!$O$7:$S$7</definedName>
    <definedName name="List03_vis_flags">Сценарии!$O$7:$X$7</definedName>
    <definedName name="List03_vis_flags2">Сценарии!$G$15:$G$89</definedName>
    <definedName name="List04_check_range1">Баланс!$O$16:$T$181</definedName>
    <definedName name="List04_vis_flags">Баланс!$O$7:$T$7</definedName>
    <definedName name="List04_vis_flags2">Баланс!$G$14:$G$183</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источники'!$B$17:$B$137</definedName>
    <definedName name="List12_vis_flags">ФОТ!$O$7:$T$7</definedName>
    <definedName name="List14_vis_flags">Административные!$O$7:$T$7</definedName>
    <definedName name="List15_vis_flags">Калькуляция!$O$7:$V$7</definedName>
    <definedName name="List15_vis_flags2">Калькуляция!$C$15:$C$338</definedName>
    <definedName name="List16_vis_flags2">ТМ!$G$14:$G$173</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территорий'!$L$23</definedName>
    <definedName name="pIns_List02_obj">'Список объектов'!#REF!</definedName>
    <definedName name="pIns_List02_tariff">'Список объектов'!$M$44</definedName>
    <definedName name="pIns_List03_tariff">Сценарии!$M$88</definedName>
    <definedName name="pIns_List04_tariff_vo">Баланс!$L$177</definedName>
    <definedName name="pIns_List04_tariff_vo_transp">Баланс!$L$181</definedName>
    <definedName name="pIns_List04_tariff_vs">Баланс!$L$169</definedName>
    <definedName name="pIns_List04_tariff_vs_transp">Баланс!$L$173</definedName>
    <definedName name="pIns_List05_reagent">Реагенты!$M:$M</definedName>
    <definedName name="pIns_List05_tariff">Реагенты!$L$32</definedName>
    <definedName name="pIns_List06_tariff">ЭЭ!$L$60</definedName>
    <definedName name="pIns_List06_voltage">ЭЭ!$M:$M</definedName>
    <definedName name="pIns_List07_tariff">Амортизация!$L$212</definedName>
    <definedName name="pIns_List08_tariff">Аренда!$L$48</definedName>
    <definedName name="pIns_List09_postav">Покупка!$M:$M</definedName>
    <definedName name="pIns_List09_tariff">Покупка!$L$72</definedName>
    <definedName name="pIns_List10_nalog">Налоги!$M:$M</definedName>
    <definedName name="pIns_List10_tariff">Налоги!$L$64</definedName>
    <definedName name="pIns_List11_tariff">'ИП + источники'!$L$137</definedName>
    <definedName name="pIns_List12_dolj">ФОТ!$M:$M</definedName>
    <definedName name="pIns_List12_tariff">ФОТ!#REF!</definedName>
    <definedName name="pIns_List13_tariff">'Плата за негативное возд'!$L$15</definedName>
    <definedName name="pIns_List14_1">Административные!$M:$M</definedName>
    <definedName name="pIns_List14_tariff">Административные!$L$92</definedName>
    <definedName name="pIns_List15_1">Калькуляция!$M:$M</definedName>
    <definedName name="pIns_List15_tariff">Калькуляция!$L$338</definedName>
    <definedName name="pIns_List16_tariff">ТМ!$L$169</definedName>
    <definedName name="pIns_List16_tariff_transp">ТМ!$L$173</definedName>
    <definedName name="pIns_List17_1">'Сбытовые расходы ГО'!$M:$M</definedName>
    <definedName name="pIns_List17_tariff">'Сбытовые расходы ГО'!$L$60</definedName>
    <definedName name="plat_nds">'Общие сведения'!$H$38</definedName>
    <definedName name="REESTR_ORG_RANGE">REESTR_ORG!$A$2:$J$283</definedName>
    <definedName name="REESTR_TARIFF_LIST">REESTR_TARIFF!#REF!</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7">Амортизация!$L:$N,Амортизация!$14:$15</definedName>
    <definedName name="_xlnm.Print_Titles" localSheetId="18">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4">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5">ФОТ!$L:$N,ФОТ!$14:$15</definedName>
    <definedName name="_xlnm.Print_Titles" localSheetId="11">ЭЭ!$L:$N,ЭЭ!$14:$15</definedName>
    <definedName name="_xlnm.Print_Area" localSheetId="4">'Общие сведения'!$E$7:$H$174</definedName>
  </definedNames>
  <calcPr calcId="145621" calcMode="manual"/>
</workbook>
</file>

<file path=xl/calcChain.xml><?xml version="1.0" encoding="utf-8"?>
<calcChain xmlns="http://schemas.openxmlformats.org/spreadsheetml/2006/main">
  <c r="E172" i="488" l="1"/>
  <c r="G172" i="488"/>
  <c r="A76" i="517" l="1"/>
  <c r="A75" i="517"/>
  <c r="A74" i="517" l="1"/>
  <c r="A73" i="517"/>
  <c r="A72" i="517"/>
  <c r="A71" i="517"/>
  <c r="A70" i="517"/>
  <c r="A69" i="517"/>
  <c r="A68" i="517"/>
  <c r="A67" i="517"/>
  <c r="A66" i="517" l="1"/>
  <c r="A65" i="517"/>
  <c r="A64" i="517"/>
  <c r="A63" i="517"/>
  <c r="A60" i="517"/>
  <c r="A61" i="517"/>
  <c r="A62" i="517"/>
  <c r="A57" i="517"/>
  <c r="A58" i="517"/>
  <c r="A59" i="517"/>
  <c r="A54" i="517"/>
  <c r="A55" i="517"/>
  <c r="A56" i="517"/>
  <c r="A53" i="517" l="1"/>
  <c r="A51" i="517"/>
  <c r="A52" i="517"/>
  <c r="A48" i="517"/>
  <c r="A49" i="517"/>
  <c r="A50" i="517"/>
  <c r="A47" i="517"/>
  <c r="A45" i="517"/>
  <c r="A46" i="517"/>
  <c r="A42" i="517"/>
  <c r="A43" i="517"/>
  <c r="A44" i="517"/>
  <c r="A41" i="517"/>
  <c r="A39" i="517"/>
  <c r="A40" i="517"/>
  <c r="A36" i="517"/>
  <c r="A37" i="517"/>
  <c r="A38" i="517"/>
  <c r="A35" i="517"/>
  <c r="A33" i="517"/>
  <c r="A34" i="517"/>
  <c r="A30" i="517"/>
  <c r="A31" i="517"/>
  <c r="A32" i="517"/>
  <c r="A27" i="517" l="1"/>
  <c r="A28" i="517"/>
  <c r="A29"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P160" i="225" l="1"/>
  <c r="Q160" i="225"/>
  <c r="R160" i="225"/>
  <c r="S160" i="225"/>
  <c r="T160" i="225"/>
  <c r="P228" i="225"/>
  <c r="Q228" i="225"/>
  <c r="R228" i="225"/>
  <c r="S228" i="225"/>
  <c r="T228" i="225"/>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T226" i="225" l="1"/>
  <c r="C458" i="225"/>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A409" i="225" l="1"/>
  <c r="A410" i="225" s="1"/>
  <c r="P405" i="225" l="1"/>
  <c r="O405" i="225"/>
  <c r="U405" i="225"/>
  <c r="T405" i="225"/>
  <c r="S405" i="225"/>
  <c r="V405" i="225" s="1"/>
  <c r="A411" i="225"/>
  <c r="Q405" i="225" l="1"/>
  <c r="R405" i="225" s="1"/>
  <c r="P404" i="225"/>
  <c r="S404" i="225"/>
  <c r="V404" i="225" s="1"/>
  <c r="Q404" i="225"/>
  <c r="O404" i="225"/>
  <c r="U404" i="225"/>
  <c r="T404" i="225"/>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R404" i="225" l="1"/>
  <c r="U407" i="225"/>
  <c r="T407" i="225"/>
  <c r="S407" i="225"/>
  <c r="V407" i="225" s="1"/>
  <c r="Q407" i="225"/>
  <c r="P407" i="225"/>
  <c r="O407" i="225"/>
  <c r="R406" i="225"/>
  <c r="A424" i="225"/>
  <c r="A425" i="225" s="1"/>
  <c r="A426" i="225" s="1"/>
  <c r="A427" i="225" s="1"/>
  <c r="A428" i="225" s="1"/>
  <c r="A429" i="225" l="1"/>
  <c r="A430" i="225" s="1"/>
  <c r="R407" i="225"/>
  <c r="A431" i="225" l="1"/>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S442" i="225"/>
  <c r="Q442" i="225"/>
  <c r="O442" i="225"/>
  <c r="T442" i="225"/>
  <c r="Q441" i="225"/>
  <c r="T441" i="225"/>
  <c r="O441" i="225"/>
  <c r="U441" i="225"/>
  <c r="S441" i="225"/>
  <c r="V441" i="225" s="1"/>
  <c r="Q440" i="225"/>
  <c r="A387" i="225"/>
  <c r="B362" i="225"/>
  <c r="B370" i="225"/>
  <c r="B378" i="225"/>
  <c r="B359" i="225"/>
  <c r="B367" i="225"/>
  <c r="L590" i="225"/>
  <c r="L542" i="225"/>
  <c r="L566" i="225"/>
  <c r="T560" i="225"/>
  <c r="S560" i="225"/>
  <c r="L560" i="225"/>
  <c r="L562" i="225" s="1"/>
  <c r="B2" i="465"/>
  <c r="A469" i="225" l="1"/>
  <c r="A470" i="225" s="1"/>
  <c r="A471" i="225" s="1"/>
  <c r="A472" i="225" s="1"/>
  <c r="O468" i="225"/>
  <c r="S439" i="225"/>
  <c r="V439" i="225" s="1"/>
  <c r="O439" i="225"/>
  <c r="T439" i="225"/>
  <c r="U439" i="225"/>
  <c r="O440" i="225"/>
  <c r="P441" i="225"/>
  <c r="R441" i="225" s="1"/>
  <c r="P442" i="225"/>
  <c r="R442" i="225" s="1"/>
  <c r="P440" i="225"/>
  <c r="R440" i="225" s="1"/>
  <c r="U442" i="225"/>
  <c r="V442" i="225" s="1"/>
  <c r="Q439" i="225"/>
  <c r="P439" i="225"/>
  <c r="O387" i="225"/>
  <c r="A388" i="225"/>
  <c r="O388" i="225" s="1"/>
  <c r="V388" i="225" s="1"/>
  <c r="T460" i="225"/>
  <c r="L561" i="225"/>
  <c r="O470" i="225" l="1"/>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P460" i="225"/>
  <c r="T426" i="225"/>
  <c r="S426" i="225"/>
  <c r="V426" i="225" s="1"/>
  <c r="U434" i="225"/>
  <c r="U460" i="225"/>
  <c r="O431" i="225"/>
  <c r="U468" i="225"/>
  <c r="T468" i="225"/>
  <c r="P434" i="225"/>
  <c r="Q468" i="225"/>
  <c r="S435" i="225"/>
  <c r="V435" i="225" s="1"/>
  <c r="Q430" i="225"/>
  <c r="U435" i="225"/>
  <c r="T430" i="225"/>
  <c r="P426" i="225"/>
  <c r="Q395" i="225"/>
  <c r="Q394" i="225" s="1"/>
  <c r="P395" i="225"/>
  <c r="P394" i="225" s="1"/>
  <c r="S395" i="225"/>
  <c r="O395" i="225"/>
  <c r="O394" i="225" s="1"/>
  <c r="U395" i="225"/>
  <c r="U394" i="225" s="1"/>
  <c r="T395" i="225"/>
  <c r="T394" i="225" s="1"/>
  <c r="O386" i="225"/>
  <c r="V387" i="225"/>
  <c r="V386" i="225" s="1"/>
  <c r="A72" i="225"/>
  <c r="A77" i="225"/>
  <c r="M215" i="225"/>
  <c r="L215" i="225"/>
  <c r="L217" i="225" s="1"/>
  <c r="O186" i="225"/>
  <c r="P186" i="225"/>
  <c r="Q186" i="225"/>
  <c r="R186" i="225"/>
  <c r="S186" i="225"/>
  <c r="T186" i="225"/>
  <c r="A479" i="225"/>
  <c r="P361" i="225"/>
  <c r="Q361" i="225"/>
  <c r="R361" i="225"/>
  <c r="S361" i="225"/>
  <c r="T361" i="225"/>
  <c r="U361" i="225"/>
  <c r="V361" i="225"/>
  <c r="O361" i="225"/>
  <c r="P470" i="225" l="1"/>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A484" i="225"/>
  <c r="O483" i="225"/>
  <c r="O485" i="225" s="1"/>
  <c r="R471" i="225"/>
  <c r="R463" i="225"/>
  <c r="R542" i="225"/>
  <c r="Q542" i="225"/>
  <c r="O542" i="225"/>
  <c r="P542" i="225"/>
  <c r="S542" i="225"/>
  <c r="T542" i="225"/>
  <c r="R400" i="225"/>
  <c r="R401" i="225"/>
  <c r="N481" i="225"/>
  <c r="V398" i="225" l="1"/>
  <c r="A485" i="225"/>
  <c r="A486" i="225" s="1"/>
  <c r="O484" i="225"/>
  <c r="R398" i="225"/>
  <c r="A487" i="225" l="1"/>
  <c r="O486" i="225"/>
  <c r="G8" i="225"/>
  <c r="N3" i="225"/>
  <c r="M3" i="225"/>
  <c r="L3" i="225"/>
  <c r="K3" i="225"/>
  <c r="G3" i="225"/>
  <c r="J3" i="225" s="1"/>
  <c r="P534" i="225" l="1"/>
  <c r="P532" i="225"/>
  <c r="A488" i="225"/>
  <c r="N488" i="225" s="1"/>
  <c r="P488" i="225" s="1"/>
  <c r="O487" i="225"/>
  <c r="O489" i="225" s="1"/>
  <c r="N487" i="225"/>
  <c r="P487" i="225" s="1"/>
  <c r="N483" i="225"/>
  <c r="P483" i="225" s="1"/>
  <c r="N484" i="225"/>
  <c r="P484" i="225" s="1"/>
  <c r="N486" i="225"/>
  <c r="P486" i="225" s="1"/>
  <c r="L76" i="225"/>
  <c r="L359" i="225"/>
  <c r="L182" i="225"/>
  <c r="L63" i="225"/>
  <c r="L288" i="225"/>
  <c r="L97" i="225"/>
  <c r="L341" i="225"/>
  <c r="L54" i="225"/>
  <c r="L299" i="225"/>
  <c r="L153" i="225"/>
  <c r="L46" i="225"/>
  <c r="L236" i="225"/>
  <c r="L136" i="225"/>
  <c r="L208" i="225"/>
  <c r="L199" i="225"/>
  <c r="O465" i="225" l="1"/>
  <c r="A489" i="225"/>
  <c r="A490" i="225" s="1"/>
  <c r="A491" i="225" s="1"/>
  <c r="O488" i="225"/>
  <c r="N485" i="225"/>
  <c r="N489" i="225"/>
  <c r="A492" i="225" l="1"/>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T411" i="225" l="1"/>
  <c r="Q568" i="225"/>
  <c r="S424" i="225"/>
  <c r="Q411" i="225"/>
  <c r="P411" i="225"/>
  <c r="Q429" i="225"/>
  <c r="P567" i="225"/>
  <c r="O410" i="225"/>
  <c r="Q423" i="225"/>
  <c r="U410" i="225"/>
  <c r="P428" i="225"/>
  <c r="P424" i="225"/>
  <c r="U411" i="225"/>
  <c r="S429" i="225"/>
  <c r="Q567" i="225"/>
  <c r="S423" i="225"/>
  <c r="S410" i="225"/>
  <c r="O423" i="225"/>
  <c r="Q428" i="225"/>
  <c r="O424" i="225" l="1"/>
  <c r="P568" i="225"/>
  <c r="P566" i="225" s="1"/>
  <c r="S411" i="225"/>
  <c r="U409" i="225"/>
  <c r="U393" i="225" s="1"/>
  <c r="S428" i="225"/>
  <c r="S427" i="225" s="1"/>
  <c r="P423" i="225"/>
  <c r="P422" i="225" s="1"/>
  <c r="P420" i="225" s="1"/>
  <c r="Q410" i="225"/>
  <c r="Q409" i="225" s="1"/>
  <c r="T423" i="225"/>
  <c r="R567" i="225"/>
  <c r="R568" i="225"/>
  <c r="P429" i="225"/>
  <c r="P427" i="225" s="1"/>
  <c r="P425" i="225" s="1"/>
  <c r="U424" i="225"/>
  <c r="V424" i="225" s="1"/>
  <c r="O428" i="225"/>
  <c r="T410" i="225"/>
  <c r="T409" i="225" s="1"/>
  <c r="T393" i="225" s="1"/>
  <c r="U423" i="225"/>
  <c r="V423" i="225" s="1"/>
  <c r="P410" i="225"/>
  <c r="P409" i="225" s="1"/>
  <c r="P393" i="225" s="1"/>
  <c r="O567" i="225"/>
  <c r="T424" i="225"/>
  <c r="O429" i="225"/>
  <c r="O568" i="225"/>
  <c r="Q424" i="225"/>
  <c r="Q422" i="225" s="1"/>
  <c r="O411" i="225"/>
  <c r="O409" i="225" s="1"/>
  <c r="O393" i="225" s="1"/>
  <c r="O422" i="225"/>
  <c r="O420" i="225" s="1"/>
  <c r="R411" i="225"/>
  <c r="V411" i="225"/>
  <c r="R428" i="225"/>
  <c r="Q427" i="225"/>
  <c r="V410" i="225"/>
  <c r="S409" i="225"/>
  <c r="S422" i="225"/>
  <c r="Q566" i="225"/>
  <c r="R423" i="225" l="1"/>
  <c r="R429" i="225"/>
  <c r="R566" i="225"/>
  <c r="R424" i="225"/>
  <c r="O427" i="225"/>
  <c r="O425" i="225" s="1"/>
  <c r="O566" i="225"/>
  <c r="R410" i="225"/>
  <c r="U422" i="225"/>
  <c r="U420" i="225" s="1"/>
  <c r="T422" i="225"/>
  <c r="T420" i="225" s="1"/>
  <c r="Q420" i="225"/>
  <c r="R420" i="225" s="1"/>
  <c r="R422" i="225"/>
  <c r="S420" i="225"/>
  <c r="V409" i="225"/>
  <c r="S393" i="225"/>
  <c r="R427" i="225"/>
  <c r="Q425" i="225"/>
  <c r="R425" i="225" s="1"/>
  <c r="R409" i="225"/>
  <c r="Q393" i="225"/>
  <c r="S425" i="225"/>
  <c r="V422" i="225" l="1"/>
  <c r="V420" i="225"/>
  <c r="R393" i="225"/>
  <c r="V393" i="225"/>
  <c r="T429" i="225"/>
  <c r="S568" i="225"/>
  <c r="U429" i="225"/>
  <c r="V429" i="225" s="1"/>
  <c r="T568" i="225"/>
  <c r="T438" i="225"/>
  <c r="P594" i="225"/>
  <c r="P590" i="225" s="1"/>
  <c r="T594" i="225"/>
  <c r="T590" i="225" s="1"/>
  <c r="O594" i="225"/>
  <c r="O590" i="225" s="1"/>
  <c r="O438" i="225"/>
  <c r="O457" i="225" s="1"/>
  <c r="O467" i="225" s="1"/>
  <c r="T428" i="225"/>
  <c r="T567" i="225"/>
  <c r="S567" i="225"/>
  <c r="S594" i="225"/>
  <c r="S590" i="225" s="1"/>
  <c r="Q594" i="225"/>
  <c r="Q590" i="225" s="1"/>
  <c r="U438" i="225"/>
  <c r="P438" i="225"/>
  <c r="P457" i="225" s="1"/>
  <c r="P466" i="225" s="1"/>
  <c r="S438" i="225"/>
  <c r="V438" i="225" s="1"/>
  <c r="R594" i="225"/>
  <c r="R590" i="225" s="1"/>
  <c r="Q438" i="225"/>
  <c r="Q457" i="225" s="1"/>
  <c r="Q466" i="225" s="1"/>
  <c r="U428" i="225"/>
  <c r="V428" i="225" s="1"/>
  <c r="T566" i="225" l="1"/>
  <c r="Q464" i="225"/>
  <c r="Q472" i="225" s="1"/>
  <c r="Q467" i="225"/>
  <c r="P467" i="225"/>
  <c r="P464" i="225"/>
  <c r="P472" i="225" s="1"/>
  <c r="O464" i="225"/>
  <c r="O472" i="225" s="1"/>
  <c r="O466" i="225"/>
  <c r="T427" i="225"/>
  <c r="T425" i="225" s="1"/>
  <c r="T457" i="225" s="1"/>
  <c r="R466" i="225"/>
  <c r="S566" i="225"/>
  <c r="R438" i="225"/>
  <c r="U427" i="225"/>
  <c r="R457" i="225"/>
  <c r="S457" i="225"/>
  <c r="U425" i="225" l="1"/>
  <c r="V427" i="225"/>
  <c r="R472" i="225"/>
  <c r="R467" i="225" s="1"/>
  <c r="R464" i="225"/>
  <c r="T466" i="225"/>
  <c r="T467" i="225"/>
  <c r="T464" i="225"/>
  <c r="T472" i="225" s="1"/>
  <c r="S466" i="225"/>
  <c r="S467" i="225"/>
  <c r="S464" i="225"/>
  <c r="S472" i="225" s="1"/>
  <c r="U457" i="225" l="1"/>
  <c r="V425" i="225"/>
  <c r="V457" i="225" l="1"/>
  <c r="U467" i="225"/>
  <c r="V467" i="225" s="1"/>
  <c r="U464" i="225"/>
  <c r="U472" i="225" s="1"/>
  <c r="U466"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<sst xmlns="http://schemas.openxmlformats.org/spreadsheetml/2006/main" count="10369" uniqueCount="2476">
  <si>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</si>
  <si>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</si>
  <si>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</si>
  <si>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</si>
  <si>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</si>
  <si>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</si>
  <si>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</si>
  <si>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</si>
  <si>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</si>
  <si>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</si>
  <si>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</si>
  <si>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</si>
  <si>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</si>
  <si>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</si>
  <si>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</si>
  <si>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</si>
  <si>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</si>
  <si>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</si>
  <si>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</si>
  <si>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</si>
  <si>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</si>
  <si>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</si>
  <si>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</si>
  <si>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</si>
  <si>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</si>
  <si>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</si>
  <si>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</si>
  <si>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</si>
  <si>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</si>
  <si>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</si>
  <si>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</si>
  <si>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</si>
  <si>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</si>
  <si>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</si>
  <si>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</si>
  <si>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</si>
  <si>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</si>
  <si>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</si>
  <si>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</si>
  <si>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</si>
  <si>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</si>
  <si>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</si>
  <si>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</si>
  <si>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</si>
  <si>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</si>
  <si>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</si>
  <si>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</si>
  <si>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</si>
  <si>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</si>
  <si>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</si>
  <si>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</si>
  <si>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</si>
  <si>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</si>
  <si>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</si>
  <si>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</si>
  <si>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</si>
  <si>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</si>
  <si>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</si>
  <si>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</si>
  <si>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</si>
  <si>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</si>
  <si>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</si>
  <si>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</si>
  <si>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</si>
  <si>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</si>
  <si>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</si>
  <si>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</si>
  <si>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</si>
  <si>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</si>
  <si>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</si>
  <si>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</si>
  <si>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</si>
  <si>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</si>
  <si>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</si>
  <si>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</si>
  <si>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</si>
  <si>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</si>
  <si>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</si>
  <si>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</si>
  <si>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</si>
  <si>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</si>
  <si>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</si>
  <si>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</si>
  <si>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</si>
  <si>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</si>
  <si>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</si>
  <si>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</si>
  <si>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</si>
  <si>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</si>
  <si>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</si>
  <si>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</si>
  <si>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</si>
  <si>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</si>
  <si>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</si>
  <si>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</si>
  <si>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</si>
  <si>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</si>
  <si>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</si>
  <si>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</si>
  <si>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</si>
  <si>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</si>
  <si>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</si>
  <si>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</si>
  <si>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</si>
  <si>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</si>
  <si>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</si>
  <si>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</si>
  <si>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</si>
  <si>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</si>
  <si>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</si>
  <si>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</si>
  <si>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</si>
  <si>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</si>
  <si>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</si>
  <si>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</si>
  <si>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</si>
  <si>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</si>
  <si>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</si>
  <si>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</si>
  <si>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</si>
  <si>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</si>
  <si>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</si>
  <si>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</si>
  <si>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</si>
  <si>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</si>
  <si>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</si>
  <si>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</si>
  <si>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</si>
  <si>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</si>
  <si>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</si>
  <si>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</si>
  <si>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</si>
  <si>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</si>
  <si>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</si>
  <si>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</si>
  <si>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</si>
  <si>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</si>
  <si>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</si>
  <si>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</si>
  <si>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</si>
  <si>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</si>
  <si>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</si>
  <si>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</si>
  <si>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</si>
  <si>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</si>
  <si>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</si>
  <si>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</si>
  <si>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</si>
  <si>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</si>
  <si>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</si>
  <si>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</si>
  <si>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</si>
  <si>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</si>
  <si>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</si>
  <si>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</si>
  <si>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</si>
  <si>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</si>
  <si>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</si>
  <si>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</si>
  <si>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</si>
  <si>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</si>
  <si>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</si>
  <si>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</si>
  <si>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</si>
  <si>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</si>
  <si>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</si>
  <si>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</si>
  <si>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</si>
  <si>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</si>
  <si>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</si>
  <si>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</si>
  <si>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</si>
  <si>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</si>
  <si>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</si>
  <si>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</si>
  <si>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</si>
  <si>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</si>
  <si>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</si>
  <si>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</si>
  <si>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</si>
  <si>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</si>
  <si>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</si>
  <si>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</si>
  <si>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</si>
  <si>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</si>
  <si>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</si>
  <si>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</si>
  <si>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</si>
  <si>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</si>
  <si>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</si>
  <si>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</si>
  <si>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</si>
  <si>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</si>
  <si>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</si>
  <si>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</si>
  <si>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</si>
  <si>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</si>
  <si>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</si>
  <si>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</si>
  <si>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</si>
  <si>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</si>
  <si>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</si>
  <si>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</si>
  <si>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</si>
  <si>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</si>
  <si>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</si>
  <si>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</si>
  <si>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</si>
  <si>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</si>
  <si>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</si>
  <si>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</si>
  <si>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</si>
  <si>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</si>
  <si>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</si>
  <si>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</si>
  <si>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</si>
  <si>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</si>
  <si>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</si>
  <si>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</si>
  <si>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</si>
  <si>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</si>
  <si>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</si>
  <si>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</si>
  <si>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</si>
  <si>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</si>
  <si>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</si>
  <si>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</si>
  <si>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</si>
  <si>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</si>
  <si>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</si>
  <si>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</si>
  <si>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</si>
  <si>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</si>
  <si>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</si>
  <si>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</si>
  <si>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</si>
  <si>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</si>
  <si>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</si>
  <si>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</si>
  <si>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</si>
  <si>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</si>
  <si>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</si>
  <si>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</si>
  <si>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</si>
  <si>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</si>
  <si>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</si>
  <si>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</si>
  <si>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</si>
  <si>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</si>
  <si>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</si>
  <si>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</si>
  <si>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</si>
  <si>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</si>
  <si>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</si>
  <si>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</si>
  <si>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</si>
  <si>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</si>
  <si>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</si>
  <si>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</si>
  <si>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</si>
  <si>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</si>
  <si>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</si>
  <si>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</si>
  <si>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</si>
  <si>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</si>
  <si>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</si>
  <si>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</si>
  <si>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</si>
  <si>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</si>
  <si>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</si>
  <si>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</si>
  <si>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</si>
  <si>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</si>
  <si>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</si>
  <si>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</si>
  <si>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</si>
  <si>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</si>
  <si>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</si>
  <si>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</si>
  <si>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</si>
  <si>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</si>
  <si>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</si>
  <si>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</si>
  <si>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</si>
  <si>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</si>
  <si>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</si>
  <si>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</si>
  <si>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</si>
  <si>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</si>
  <si>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</si>
  <si>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</si>
  <si>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</si>
  <si>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</si>
  <si>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</si>
  <si>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</si>
  <si>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</si>
  <si>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</si>
  <si>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</si>
  <si>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</si>
  <si>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</si>
  <si>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</si>
  <si>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</si>
  <si>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</si>
  <si>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</si>
  <si>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</si>
  <si>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</si>
  <si>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</si>
  <si>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</si>
  <si>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</si>
  <si>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</si>
  <si>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</si>
  <si>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</si>
  <si>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</si>
  <si>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</si>
  <si>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</si>
  <si>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</si>
  <si>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</si>
  <si>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</si>
  <si>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</si>
  <si>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</si>
  <si>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</si>
  <si>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</si>
  <si>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</si>
  <si>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</si>
  <si>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</si>
  <si>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</si>
  <si>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</si>
  <si>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</si>
  <si>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</si>
  <si>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</si>
  <si>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</si>
  <si>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</si>
  <si>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</si>
  <si>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</si>
  <si>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</si>
  <si>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</si>
  <si>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</si>
  <si>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</si>
  <si>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</si>
  <si>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</si>
  <si>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</si>
  <si>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</si>
  <si>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</si>
  <si>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</si>
  <si>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</si>
  <si>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</si>
  <si>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</si>
  <si>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</si>
  <si>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</si>
  <si>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</si>
  <si>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</si>
  <si>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</si>
  <si>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</si>
  <si>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</si>
  <si>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</si>
  <si>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</si>
  <si>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</si>
  <si>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</si>
  <si>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</si>
  <si>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</si>
  <si>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</si>
  <si>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</si>
  <si>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</si>
  <si>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</si>
  <si>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</si>
  <si>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</si>
  <si>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</si>
  <si>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</si>
  <si>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</si>
  <si>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</si>
  <si>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</si>
  <si>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</si>
  <si>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</si>
  <si>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</si>
  <si>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</si>
  <si>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</si>
  <si>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</si>
  <si>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</si>
  <si>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</si>
  <si>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</si>
  <si>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</si>
  <si>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</si>
  <si>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</si>
  <si>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</si>
  <si>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</si>
  <si>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</si>
  <si>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</si>
  <si>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</si>
  <si>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</si>
  <si>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</si>
  <si>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</si>
  <si>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</si>
  <si>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</si>
  <si>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</si>
  <si>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</si>
  <si>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</si>
  <si>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</si>
  <si>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</si>
  <si>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</si>
  <si>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</si>
  <si>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</si>
  <si>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</si>
  <si>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</si>
  <si>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</si>
  <si>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</si>
  <si>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</si>
  <si>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</si>
  <si>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</si>
  <si>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</si>
  <si>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</si>
  <si>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</si>
  <si>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</si>
  <si>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</si>
  <si>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</si>
  <si>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</si>
  <si>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</si>
  <si>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</si>
  <si>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</si>
  <si>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</si>
  <si>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</si>
  <si>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</si>
  <si>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</si>
  <si>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</si>
  <si>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</si>
  <si>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</si>
  <si>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</si>
  <si>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</si>
  <si>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</si>
  <si>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</si>
  <si>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</si>
  <si>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</si>
  <si>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</si>
  <si>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</si>
  <si>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</si>
  <si>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</si>
  <si>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</si>
  <si>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</si>
  <si>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</si>
  <si>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</si>
  <si>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</si>
  <si>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</si>
  <si>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</si>
  <si>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</si>
  <si>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</si>
  <si>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</si>
  <si>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</si>
  <si>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</si>
  <si>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</si>
  <si>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</si>
  <si>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</si>
  <si>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</si>
  <si>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</si>
  <si>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</si>
  <si>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</si>
  <si>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</si>
  <si>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</si>
  <si>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</si>
  <si>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</si>
  <si>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</si>
  <si>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</si>
  <si>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</si>
  <si>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</si>
  <si>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</si>
  <si>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</si>
  <si>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</si>
  <si>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</si>
  <si>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</si>
  <si>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</si>
  <si>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</si>
  <si>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</si>
  <si>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</si>
  <si>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</si>
  <si>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</si>
  <si>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</si>
  <si>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</si>
  <si>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</si>
  <si>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</si>
  <si>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</si>
  <si>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</si>
  <si>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</si>
  <si>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</si>
  <si>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</si>
  <si>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</si>
  <si>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</si>
  <si>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</si>
  <si>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</si>
  <si>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</si>
  <si>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</si>
  <si>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</si>
  <si>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</si>
  <si>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</si>
  <si>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</si>
  <si>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</si>
  <si>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</si>
  <si>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</si>
  <si>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</si>
  <si>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</si>
  <si>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</si>
  <si>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</si>
  <si>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</si>
  <si>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</si>
  <si>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</si>
  <si>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</si>
  <si>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</si>
  <si>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</si>
  <si>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</si>
  <si>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</si>
  <si>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</si>
  <si>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</si>
  <si>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</si>
  <si>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</si>
  <si>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</si>
  <si>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</si>
  <si>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</si>
  <si>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</si>
  <si>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</si>
  <si>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</si>
  <si>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</si>
  <si>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</si>
  <si>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</si>
  <si>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</si>
  <si>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</si>
  <si>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</si>
  <si>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</si>
  <si>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</si>
  <si>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</si>
  <si>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</si>
  <si>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</si>
  <si>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</si>
  <si>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</si>
  <si>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</si>
  <si>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</si>
  <si>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</si>
  <si>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</si>
  <si>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</si>
  <si>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</si>
  <si>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</si>
  <si>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</si>
  <si>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</si>
  <si>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</si>
  <si>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</si>
  <si>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</si>
  <si>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</si>
  <si>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</si>
  <si>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</si>
  <si>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</si>
  <si>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</si>
  <si>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</si>
  <si>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</si>
  <si>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</si>
  <si>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</si>
  <si>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</si>
  <si>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</si>
  <si>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</si>
  <si>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</si>
  <si>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</si>
  <si>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</si>
  <si>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</si>
  <si>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</si>
  <si>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</si>
  <si>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</si>
  <si>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</si>
  <si>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</si>
  <si>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</si>
  <si>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</si>
  <si>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</si>
  <si>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</si>
  <si>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</si>
  <si>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</si>
  <si>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</si>
  <si>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</si>
  <si>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</si>
  <si>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</si>
  <si>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</si>
  <si>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</si>
  <si>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</si>
  <si>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</si>
  <si>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</si>
  <si>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</si>
  <si>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</si>
  <si>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</si>
  <si>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</si>
  <si>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</si>
  <si>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</si>
  <si>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</si>
  <si>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</si>
  <si>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</si>
  <si>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</si>
  <si>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</si>
  <si>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</si>
  <si>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</si>
  <si>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</si>
  <si>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</si>
  <si>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</si>
  <si>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</si>
  <si>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</si>
  <si>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</si>
  <si>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</si>
  <si>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</si>
  <si>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</si>
  <si>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</si>
  <si>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</si>
  <si>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</si>
  <si>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</si>
  <si>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</si>
  <si>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</si>
  <si>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</si>
  <si>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</si>
  <si>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</si>
  <si>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</si>
  <si>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</si>
  <si>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</si>
  <si>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</si>
  <si>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</si>
  <si>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</si>
  <si>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</si>
  <si>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</si>
  <si>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</si>
  <si>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</si>
  <si>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</si>
  <si>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</si>
  <si>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</si>
  <si>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</si>
  <si>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</si>
  <si>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</si>
  <si>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</si>
  <si>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</si>
  <si>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</si>
  <si>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</si>
  <si>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</si>
  <si>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</si>
  <si>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</si>
  <si>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</si>
  <si>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</si>
  <si>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</si>
  <si>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</si>
  <si>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</si>
  <si>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</si>
  <si>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</si>
  <si>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</si>
  <si>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</si>
  <si>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</si>
  <si>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</si>
  <si>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</si>
  <si>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</si>
  <si>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</si>
  <si>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</si>
  <si>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</si>
  <si>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</si>
  <si>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</si>
  <si>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</si>
  <si>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</si>
  <si>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</si>
  <si>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</si>
  <si>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</si>
  <si>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</si>
  <si>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</si>
  <si>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</si>
  <si>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</si>
  <si>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</si>
  <si>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</si>
  <si>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</si>
  <si>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</si>
  <si>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</si>
  <si>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</si>
  <si>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</si>
  <si>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</si>
  <si>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</si>
  <si>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</si>
  <si>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</si>
  <si>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</si>
  <si>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</si>
  <si>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</si>
  <si>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</si>
  <si>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</si>
  <si>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</si>
  <si>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</si>
  <si>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</si>
  <si>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</si>
  <si>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</si>
  <si>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</si>
  <si>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</si>
  <si>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</si>
  <si>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</si>
  <si>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</si>
  <si>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</si>
  <si>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</si>
  <si>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</si>
  <si>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</si>
  <si>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</si>
  <si>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</si>
  <si>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</si>
  <si>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</si>
  <si>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</si>
  <si>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</si>
  <si>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</si>
  <si>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</si>
  <si>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</si>
  <si>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</si>
  <si>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</si>
  <si>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</si>
  <si>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</si>
  <si>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</si>
  <si>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</si>
  <si>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</si>
  <si>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</si>
  <si>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</si>
  <si>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</si>
  <si>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</si>
  <si>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</si>
  <si>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</si>
  <si>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</si>
  <si>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</si>
  <si>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</si>
  <si>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</si>
  <si>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</si>
  <si>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</si>
  <si>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</si>
  <si>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</si>
  <si>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</si>
  <si>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</si>
  <si>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</si>
  <si>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</si>
  <si>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</si>
  <si>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</si>
  <si>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</si>
  <si>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</si>
  <si>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</si>
  <si>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</si>
  <si>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</si>
  <si>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</si>
  <si>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</si>
  <si>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</si>
  <si>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</si>
  <si>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</si>
  <si>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</si>
  <si>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</si>
  <si>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</si>
  <si>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</si>
  <si>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</si>
  <si>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</si>
  <si>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</si>
  <si>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</si>
  <si>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</si>
  <si>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</si>
  <si>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</si>
  <si>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</si>
  <si>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</si>
  <si>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</si>
  <si>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</si>
  <si>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</si>
  <si>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</si>
  <si>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</si>
  <si>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</si>
  <si>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</si>
  <si>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</si>
  <si>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</si>
  <si>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</si>
  <si>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</si>
  <si>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</si>
  <si>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</si>
  <si>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</si>
  <si>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</si>
  <si>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</si>
  <si>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</si>
  <si>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</si>
  <si>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</si>
  <si>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</si>
  <si>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</si>
  <si>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</si>
  <si>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</si>
  <si>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</si>
  <si>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</si>
  <si>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</si>
  <si>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</si>
  <si>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</si>
  <si>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</si>
  <si>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</si>
  <si>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</si>
  <si>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</si>
  <si>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</si>
  <si>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</si>
  <si>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</si>
  <si>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</si>
  <si>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</si>
  <si>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</si>
  <si>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</si>
  <si>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</si>
  <si>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</si>
  <si>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</si>
  <si>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</si>
  <si>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</si>
  <si>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</si>
  <si>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</si>
  <si>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</si>
  <si>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</si>
  <si>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</si>
  <si>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</si>
  <si>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</si>
  <si>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</si>
  <si>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</si>
  <si>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</si>
  <si>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</si>
  <si>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</si>
  <si>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</si>
  <si>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</si>
  <si>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</si>
  <si>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</si>
  <si>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</si>
  <si>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</si>
  <si>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</si>
  <si>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</si>
  <si>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</si>
  <si>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</si>
  <si>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</si>
  <si>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</si>
  <si>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</si>
  <si>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</si>
  <si>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</si>
  <si>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</si>
  <si>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</si>
  <si>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</si>
  <si>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</si>
  <si>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</si>
  <si>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</si>
  <si>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</si>
  <si>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</si>
  <si>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</si>
  <si>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</si>
  <si>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</si>
  <si>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</si>
  <si>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</si>
  <si>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</si>
  <si>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</si>
  <si>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</si>
  <si>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</si>
  <si>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</si>
  <si>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</si>
  <si>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</si>
  <si>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</si>
  <si>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</si>
  <si>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</si>
  <si>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</si>
  <si>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</si>
  <si>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</si>
  <si>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</si>
  <si>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</si>
  <si>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</si>
  <si>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</si>
  <si>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</si>
  <si>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</si>
  <si>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</si>
  <si>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</si>
  <si>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</si>
  <si>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</si>
  <si>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</si>
  <si>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</si>
  <si>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</si>
  <si>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</si>
  <si>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</si>
  <si>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</si>
  <si>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</si>
  <si>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</si>
  <si>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</si>
  <si>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</si>
  <si>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</si>
  <si>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</si>
  <si>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</si>
  <si>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</si>
  <si>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</si>
  <si>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</si>
  <si>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</si>
  <si>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</si>
  <si>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</si>
  <si>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</si>
  <si>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</si>
  <si>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</si>
  <si>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</si>
  <si>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</si>
  <si>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</si>
  <si>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</si>
  <si>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</si>
  <si>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</si>
  <si>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</si>
  <si>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</si>
  <si>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</si>
  <si>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</si>
  <si>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</si>
  <si>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</si>
  <si>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</si>
  <si>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</si>
  <si>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</si>
  <si>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</si>
  <si>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</si>
  <si>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</si>
  <si>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</si>
  <si>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</si>
  <si>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</si>
  <si>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</si>
  <si>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</si>
  <si>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</si>
  <si>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</si>
  <si>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</si>
  <si>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</si>
  <si>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</si>
  <si>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</si>
  <si>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</si>
  <si>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</si>
  <si>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</si>
  <si>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</si>
  <si>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</si>
  <si>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</si>
  <si>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</si>
  <si>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</si>
  <si>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</si>
  <si>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</si>
  <si>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</si>
  <si>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</si>
  <si>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</si>
  <si>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</si>
  <si>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</si>
  <si>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</si>
  <si>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</si>
  <si>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</si>
  <si>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</si>
  <si>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</si>
  <si>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</si>
  <si>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</si>
  <si>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</si>
  <si>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</si>
  <si>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</si>
  <si>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</si>
  <si>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</si>
  <si>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</si>
  <si>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</si>
  <si>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</si>
  <si>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</si>
  <si>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</si>
  <si>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</si>
  <si>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</si>
  <si>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</si>
  <si>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</si>
  <si>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</si>
  <si>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</si>
  <si>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</si>
  <si>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</si>
  <si>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</si>
  <si>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</si>
  <si>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</si>
  <si>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</si>
  <si>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</si>
  <si>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</si>
  <si>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</si>
  <si>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</si>
  <si>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</si>
  <si>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</si>
  <si>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</si>
  <si>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</si>
  <si>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</si>
  <si>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</si>
  <si>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</si>
  <si>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</si>
  <si>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</si>
  <si>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</si>
  <si>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</si>
  <si>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</si>
  <si>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</si>
  <si>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</si>
  <si>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</si>
  <si>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</si>
  <si>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</si>
  <si>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</si>
  <si>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</si>
  <si>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</si>
  <si>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</si>
  <si>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</si>
  <si>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</si>
  <si>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</si>
  <si>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</si>
  <si>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</si>
  <si>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</si>
  <si>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</si>
  <si>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</si>
  <si>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</si>
  <si>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</si>
  <si>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</si>
  <si>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</si>
  <si>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</si>
  <si>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</si>
  <si>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</si>
  <si>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</si>
  <si>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</si>
  <si>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</si>
  <si>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</si>
  <si>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</si>
  <si>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</si>
  <si>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</si>
  <si>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</si>
  <si>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</si>
  <si>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</si>
  <si>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</si>
  <si>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</si>
  <si>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</si>
  <si>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</si>
  <si>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</si>
  <si>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</si>
  <si>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</si>
  <si>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</si>
  <si>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</si>
  <si>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</si>
  <si>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</si>
  <si>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</si>
  <si>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</si>
  <si>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</si>
  <si>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</si>
  <si>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</si>
  <si>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</si>
  <si>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</si>
  <si>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</si>
  <si>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</si>
  <si>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</si>
  <si>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</si>
  <si>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</si>
  <si>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</si>
  <si>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</si>
  <si>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</si>
  <si>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</si>
  <si>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</si>
  <si>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</si>
  <si>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</si>
  <si>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</si>
  <si>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</si>
  <si>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</si>
  <si>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</si>
  <si>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</si>
  <si>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</si>
  <si>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</si>
  <si>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</si>
  <si>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</si>
  <si>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</si>
  <si>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</si>
  <si>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</si>
  <si>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</si>
  <si>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</si>
  <si>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</si>
  <si>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</si>
  <si>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</si>
  <si>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</si>
  <si>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</si>
  <si>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</si>
  <si>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</si>
  <si>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</si>
  <si>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</si>
  <si>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</si>
  <si>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</si>
  <si>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</si>
  <si>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</si>
  <si>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</si>
  <si>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</si>
  <si>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</si>
  <si>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</si>
  <si>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</si>
  <si>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</si>
  <si>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</si>
  <si>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</si>
  <si>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</si>
  <si>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</si>
  <si>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</si>
  <si>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</si>
  <si>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</si>
  <si>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</si>
  <si>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</si>
  <si>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</si>
  <si>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</si>
  <si>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</si>
  <si>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</si>
  <si>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</si>
  <si>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</si>
  <si>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</si>
  <si>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</si>
  <si>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</si>
  <si>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</si>
  <si>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</si>
  <si>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</si>
  <si>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</si>
  <si>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</si>
  <si>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</si>
  <si>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</si>
  <si>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</si>
  <si>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</si>
  <si>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</si>
  <si>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</si>
  <si>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</si>
  <si>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</si>
  <si>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</si>
  <si>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</si>
  <si>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</si>
  <si>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</si>
  <si>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</si>
  <si>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</si>
  <si>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</si>
  <si>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</si>
  <si>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</si>
  <si>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</si>
  <si>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</si>
  <si>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</si>
  <si>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</si>
  <si>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</si>
  <si>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</si>
  <si>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</si>
  <si>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</si>
  <si>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</si>
  <si>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</si>
  <si>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</si>
  <si>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</si>
  <si>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</si>
  <si>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</si>
  <si>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</si>
  <si>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</si>
  <si>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</si>
  <si>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</si>
  <si>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</si>
  <si>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</si>
  <si>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</si>
  <si>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</si>
  <si>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</si>
  <si>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</si>
  <si>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</si>
  <si>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</si>
  <si>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</si>
  <si>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</si>
  <si>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</si>
  <si>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</si>
  <si>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</si>
  <si>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</si>
  <si>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</si>
  <si>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</si>
  <si>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</si>
  <si>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</si>
  <si>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</si>
  <si>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</si>
  <si>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</si>
  <si>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</si>
  <si>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</si>
  <si>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</si>
  <si>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</si>
  <si>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</si>
  <si>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</si>
  <si>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</si>
  <si>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</si>
  <si>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</si>
  <si>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</si>
  <si>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</si>
  <si>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</si>
  <si>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</si>
  <si>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</si>
  <si>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</si>
  <si>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</si>
  <si>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</si>
  <si>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</si>
  <si>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</si>
  <si>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</si>
  <si>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</si>
  <si>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</si>
  <si>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</si>
  <si>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</si>
  <si>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</si>
  <si>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</si>
  <si>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</si>
  <si>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</si>
  <si>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</si>
  <si>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</si>
  <si>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</si>
  <si>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</si>
  <si>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</si>
  <si>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</si>
  <si>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</si>
  <si>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</si>
  <si>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</si>
  <si>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</si>
  <si>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</si>
  <si>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</si>
  <si>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</si>
  <si>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</si>
  <si>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</si>
  <si>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</si>
  <si>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</si>
  <si>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</si>
  <si>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</si>
  <si>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</si>
  <si>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</si>
  <si>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</si>
  <si>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</si>
  <si>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</si>
  <si>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</si>
  <si>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</si>
  <si>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</si>
  <si>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</si>
  <si>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</si>
  <si>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</si>
  <si>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</si>
  <si>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</si>
  <si>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</si>
  <si>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</si>
  <si>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</si>
  <si>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</si>
  <si>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</si>
  <si>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</si>
  <si>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</si>
  <si>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</si>
  <si>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</si>
  <si>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</si>
  <si>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</si>
  <si>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</si>
  <si>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</si>
  <si>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</si>
  <si>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</si>
  <si>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</si>
  <si>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</si>
  <si>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</si>
  <si>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</si>
  <si>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</si>
  <si>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</si>
  <si>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</si>
  <si>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</si>
  <si>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</si>
  <si>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</si>
  <si>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</si>
  <si>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</si>
  <si>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</si>
  <si>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</si>
  <si>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</si>
  <si>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</si>
  <si>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</si>
  <si>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</si>
  <si>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</si>
  <si>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</si>
  <si>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</si>
  <si>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</si>
  <si>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</si>
  <si>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</si>
  <si>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</si>
  <si>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</si>
  <si>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</si>
  <si>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</si>
  <si>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</si>
  <si>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</si>
  <si>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</si>
  <si>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</si>
  <si>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</si>
  <si>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</si>
  <si>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</si>
  <si>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</si>
  <si>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</si>
  <si>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</si>
  <si>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</si>
  <si>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</si>
  <si>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</si>
  <si>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</si>
  <si>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</si>
  <si>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</si>
  <si>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</si>
  <si>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</si>
  <si>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</si>
  <si>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</si>
  <si>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</si>
  <si>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</si>
  <si>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</si>
  <si>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</si>
  <si>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</si>
  <si>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</si>
  <si>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</si>
  <si>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</si>
  <si>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</si>
  <si>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</si>
  <si>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</si>
  <si>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</si>
  <si>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</si>
  <si>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</si>
  <si>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</si>
  <si>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</si>
  <si>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</si>
  <si>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</si>
  <si>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</si>
  <si>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</si>
  <si>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</si>
  <si>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</si>
  <si>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</si>
  <si>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</si>
  <si>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</si>
  <si>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</si>
  <si>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</si>
  <si>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</si>
  <si>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</si>
  <si>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</si>
  <si>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</si>
  <si>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</si>
  <si>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</si>
  <si>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</si>
  <si>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</si>
  <si>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</si>
  <si>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</si>
  <si>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</si>
  <si>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</si>
  <si>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</si>
  <si>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</si>
  <si>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</si>
  <si>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</si>
  <si>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</si>
  <si>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</si>
  <si>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</si>
  <si>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</si>
  <si>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</si>
  <si>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</si>
  <si>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</si>
  <si>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</si>
  <si>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</si>
  <si>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</si>
  <si>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</si>
  <si>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</si>
  <si>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</si>
  <si>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</si>
  <si>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</si>
  <si>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</si>
  <si>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</si>
  <si>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</si>
  <si>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</si>
  <si>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</si>
  <si>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</si>
  <si>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</si>
  <si>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</si>
  <si>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</si>
  <si>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</si>
  <si>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</si>
  <si>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</si>
  <si>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</si>
  <si>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</si>
  <si>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</si>
  <si>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</si>
  <si>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</si>
  <si>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</si>
  <si>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</si>
  <si>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</si>
  <si>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</si>
  <si>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</si>
  <si>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</si>
  <si>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</si>
  <si>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</si>
  <si>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</si>
  <si>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</si>
  <si>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</si>
  <si>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</si>
  <si>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</si>
  <si>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</si>
  <si>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</si>
  <si>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</si>
  <si>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</si>
  <si>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</si>
  <si>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</si>
  <si>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</si>
  <si>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</si>
  <si>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</si>
  <si>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</si>
  <si>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</si>
  <si>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</si>
  <si>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</si>
  <si>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</si>
  <si>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</si>
  <si>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</si>
  <si>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</si>
  <si>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</si>
  <si>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</si>
  <si>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</si>
  <si>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</si>
  <si>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</si>
  <si>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</si>
  <si>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</si>
  <si>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</si>
  <si>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</si>
  <si>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</si>
  <si>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</si>
  <si>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</si>
  <si>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</si>
  <si>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</si>
  <si>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</si>
  <si>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</si>
  <si>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</si>
  <si>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</si>
  <si>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</si>
  <si>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</si>
  <si>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</si>
  <si>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</si>
  <si>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</si>
  <si>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</si>
  <si>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</si>
  <si>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</si>
  <si>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</si>
  <si>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</si>
  <si>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</si>
  <si>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</si>
  <si>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</si>
  <si>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</si>
  <si>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</si>
  <si>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</si>
  <si>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</si>
  <si>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</si>
  <si>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</si>
  <si>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</si>
  <si>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</si>
  <si>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</si>
  <si>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</si>
  <si>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</si>
  <si>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</si>
  <si>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</si>
  <si>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</si>
  <si>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</si>
  <si>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</si>
  <si>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</si>
  <si>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</si>
  <si>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</si>
  <si>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</si>
  <si>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</si>
  <si>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</si>
  <si>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</si>
  <si>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</si>
  <si>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</si>
  <si>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</si>
  <si>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</si>
  <si>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</si>
  <si>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</si>
  <si>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</si>
  <si>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</si>
  <si>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</si>
  <si>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</si>
  <si>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</si>
  <si>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</si>
  <si>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</si>
  <si>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</si>
  <si>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</si>
  <si>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</si>
  <si>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</si>
  <si>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</si>
  <si>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</si>
  <si>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</si>
  <si>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</si>
  <si>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</si>
  <si>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</si>
  <si>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</si>
  <si>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</si>
  <si>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</si>
  <si>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</si>
  <si>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</si>
  <si>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</si>
  <si>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</si>
  <si>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</si>
  <si>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</si>
  <si>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</si>
  <si>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</si>
  <si>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</si>
  <si>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</si>
  <si>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</si>
  <si>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</si>
  <si>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</si>
  <si>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</si>
  <si>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</si>
  <si>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</si>
  <si>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</si>
  <si>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</si>
  <si>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</si>
  <si>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</si>
  <si>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</si>
  <si>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</si>
  <si>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</si>
  <si>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</si>
  <si>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</si>
  <si>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</si>
  <si>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</si>
  <si>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</si>
  <si>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</si>
  <si>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</si>
  <si>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</si>
  <si>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</si>
  <si>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</si>
  <si>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</si>
  <si>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</si>
  <si>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</si>
  <si>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</si>
  <si>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</si>
  <si>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</si>
  <si>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</si>
  <si>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</si>
  <si>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</si>
  <si>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</si>
  <si>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</si>
  <si>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</si>
  <si>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</si>
  <si>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</si>
  <si>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</si>
  <si>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</si>
  <si>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</si>
  <si>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</si>
  <si>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</si>
  <si>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</si>
  <si>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</si>
  <si>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</si>
  <si>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</si>
  <si>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</si>
  <si>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</si>
  <si>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</si>
  <si>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</si>
  <si>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</si>
  <si>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</si>
  <si>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</si>
  <si>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</si>
  <si>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</si>
  <si>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</si>
  <si>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</si>
  <si>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</si>
  <si>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</si>
  <si>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</si>
  <si>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</si>
  <si>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</si>
  <si>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</si>
  <si>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</si>
  <si>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</si>
  <si>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</si>
  <si>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</si>
  <si>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</si>
  <si>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</si>
  <si>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</si>
  <si>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</si>
  <si>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</si>
  <si>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</si>
  <si>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</si>
  <si>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</si>
  <si>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</si>
  <si>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</si>
  <si>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</si>
  <si>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</si>
  <si>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</si>
  <si>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</si>
  <si>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</si>
  <si>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</si>
  <si>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</si>
  <si>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</si>
  <si>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</si>
  <si>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</si>
  <si>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</si>
  <si>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</si>
  <si>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</si>
  <si>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</si>
  <si>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</si>
  <si>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</si>
  <si>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</si>
  <si>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</si>
  <si>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</si>
  <si>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</si>
  <si>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</si>
  <si>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</si>
  <si>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</si>
  <si>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</si>
  <si>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</si>
  <si>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</si>
  <si>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</si>
  <si>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</si>
  <si>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</si>
  <si>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</si>
  <si>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</si>
  <si>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</si>
  <si>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</si>
  <si>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</si>
  <si>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</si>
  <si>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</si>
  <si>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</si>
  <si>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</si>
  <si>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</si>
  <si>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</si>
  <si>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</si>
  <si>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</si>
  <si>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</si>
  <si>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</si>
  <si>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</si>
  <si>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</si>
  <si>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</si>
  <si>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</si>
  <si>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</si>
  <si>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</si>
  <si>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</si>
  <si>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</si>
  <si>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</si>
  <si>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</si>
  <si>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</si>
  <si>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</si>
  <si>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</si>
  <si>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</si>
  <si>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</si>
  <si>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</si>
  <si>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</si>
  <si>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</si>
  <si>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</si>
  <si>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</si>
  <si>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</si>
  <si>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</si>
  <si>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</si>
  <si>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</si>
  <si>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</si>
  <si>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</si>
  <si>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</si>
  <si>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</si>
  <si>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</si>
  <si>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</si>
  <si>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</si>
  <si>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</si>
  <si>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</si>
  <si>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</si>
  <si>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</si>
  <si>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</si>
  <si>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</si>
  <si>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</si>
  <si>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</si>
  <si>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</si>
  <si>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</si>
  <si>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</si>
  <si>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</si>
  <si>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</si>
  <si>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</si>
  <si>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</si>
  <si>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</si>
  <si>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</si>
  <si>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</si>
  <si>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</si>
  <si>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</si>
  <si>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</si>
  <si>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</si>
  <si>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</si>
  <si>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</si>
  <si>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</si>
  <si>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</si>
  <si>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</si>
  <si>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</si>
  <si>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</si>
  <si>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</si>
  <si>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</si>
  <si>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</si>
  <si>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</si>
  <si>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</si>
  <si>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</si>
  <si>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</si>
  <si>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</si>
  <si>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</si>
  <si>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</si>
  <si>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</si>
  <si>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</si>
  <si>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</si>
  <si>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</si>
  <si>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</si>
  <si>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</si>
  <si>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</si>
  <si>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</si>
  <si>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</si>
  <si>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</si>
  <si>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</si>
  <si>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</si>
  <si>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</si>
  <si>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</si>
  <si>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</si>
  <si>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</si>
  <si>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</si>
  <si>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</si>
  <si>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</si>
  <si>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</si>
  <si>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</si>
  <si>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</si>
  <si>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</si>
  <si>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</si>
  <si>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</si>
  <si>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</si>
  <si>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</si>
  <si>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</si>
  <si>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</si>
  <si>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</si>
  <si>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</si>
  <si>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</si>
  <si>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</si>
  <si>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</si>
  <si>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</si>
  <si>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</si>
  <si>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</si>
  <si>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</si>
  <si>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</si>
  <si>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</si>
  <si>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</si>
  <si>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</si>
  <si>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</si>
  <si>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</si>
  <si>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</si>
  <si>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</si>
  <si>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</si>
  <si>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</si>
  <si>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</si>
  <si>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</si>
  <si>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</si>
  <si>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</si>
  <si>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</si>
  <si>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</si>
  <si>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</si>
  <si>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</si>
  <si>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</si>
  <si>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</si>
  <si>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</si>
  <si>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</si>
  <si>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</si>
  <si>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</si>
  <si>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</si>
  <si>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</si>
  <si>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</si>
  <si>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</si>
  <si>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</si>
  <si>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</si>
  <si>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</si>
  <si>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</si>
  <si>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</si>
  <si>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</si>
  <si>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</si>
  <si>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</si>
  <si>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</si>
  <si>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</si>
  <si>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</si>
  <si>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</si>
  <si>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</si>
  <si>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</si>
  <si>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</si>
  <si>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</si>
  <si>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</si>
  <si>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</si>
  <si>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</si>
  <si>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</si>
  <si>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</si>
  <si>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</si>
  <si>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</si>
  <si>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</si>
  <si>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</si>
  <si>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</si>
  <si>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</si>
  <si>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</si>
  <si>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</si>
  <si>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</si>
  <si>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</si>
  <si>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</si>
  <si>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</si>
  <si>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</si>
  <si>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</si>
  <si>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</si>
  <si>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</si>
  <si>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</si>
  <si>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</si>
  <si>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</si>
  <si>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</si>
  <si>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</si>
  <si>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</si>
  <si>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</si>
  <si>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</si>
  <si>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</si>
  <si>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</si>
  <si>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</si>
  <si>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</si>
  <si>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</si>
  <si>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</si>
  <si>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</si>
  <si>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</si>
  <si>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</si>
  <si>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</si>
  <si>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</si>
  <si>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</si>
  <si>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</si>
  <si>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</si>
  <si>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</si>
  <si>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</si>
  <si>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</si>
  <si>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</si>
  <si>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</si>
  <si>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</si>
  <si>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</si>
  <si>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</si>
  <si>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</si>
  <si>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</si>
  <si>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</si>
  <si>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</si>
  <si>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</si>
  <si>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</si>
  <si>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</si>
  <si>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</si>
  <si>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</si>
  <si>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</si>
  <si>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</si>
  <si>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</si>
  <si>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</si>
  <si>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</si>
  <si>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</si>
  <si>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</si>
  <si>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</si>
  <si>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</si>
  <si>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</si>
  <si>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</si>
  <si>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</si>
  <si>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</si>
  <si>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</si>
  <si>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</si>
  <si>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</si>
  <si>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</si>
  <si>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</si>
  <si>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</si>
  <si>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</si>
  <si>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</si>
  <si>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</si>
  <si>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</si>
  <si>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</si>
  <si>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</si>
  <si>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</si>
  <si>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</si>
  <si>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</si>
  <si>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</si>
  <si>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</si>
  <si>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</si>
  <si>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</si>
  <si>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</si>
  <si>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</si>
  <si>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</si>
  <si>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</si>
  <si>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</si>
  <si>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</si>
  <si>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</si>
  <si>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</si>
  <si>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</si>
  <si>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</si>
  <si>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</si>
  <si>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</si>
  <si>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</si>
  <si>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</si>
  <si>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</si>
  <si>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</si>
  <si>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</si>
  <si>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</si>
  <si>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</si>
  <si>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</si>
  <si>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</si>
  <si>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</si>
  <si>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</si>
  <si>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</si>
  <si>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</si>
  <si>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</si>
  <si>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</si>
  <si>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</si>
  <si>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</si>
  <si>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</si>
  <si>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</si>
  <si>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</si>
  <si>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</si>
  <si>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</si>
  <si>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</si>
  <si>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</si>
  <si>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</si>
  <si>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</si>
  <si>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</si>
  <si>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</si>
  <si>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</si>
  <si>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</si>
  <si>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</si>
  <si>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</si>
  <si>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</si>
  <si>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</si>
  <si>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</si>
  <si>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</si>
  <si>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</si>
  <si>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</si>
  <si>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</si>
  <si>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</si>
  <si>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</si>
  <si>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</si>
  <si>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</si>
  <si>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</si>
  <si>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</si>
  <si>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</si>
  <si>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</si>
  <si>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</si>
  <si>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</si>
  <si>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</si>
  <si>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</si>
  <si>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</si>
  <si>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</si>
  <si>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</si>
  <si>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</si>
  <si>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</si>
  <si>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</si>
  <si>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</si>
  <si>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</si>
  <si>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</si>
  <si>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</si>
  <si>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</si>
  <si>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</si>
  <si>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</si>
  <si>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</si>
  <si>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</si>
  <si>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</si>
  <si>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</si>
  <si>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</si>
  <si>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</si>
  <si>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</si>
  <si>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</si>
  <si>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</si>
  <si>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</si>
  <si>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</si>
  <si>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</si>
  <si>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</si>
  <si>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</si>
  <si>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</si>
  <si>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</si>
  <si>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</si>
  <si>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</si>
  <si>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</si>
  <si>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</si>
  <si>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</si>
  <si>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</si>
  <si>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</si>
  <si>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</si>
  <si>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</si>
  <si>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</si>
  <si>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</si>
  <si>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</si>
  <si>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</si>
  <si>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</si>
  <si>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</si>
  <si>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</si>
  <si>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</si>
  <si>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</si>
  <si>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</si>
  <si>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</si>
  <si>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</si>
  <si>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</si>
  <si>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</si>
  <si>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</si>
  <si>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</si>
  <si>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</si>
  <si>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</si>
  <si>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</si>
  <si>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</si>
  <si>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</si>
  <si>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</si>
  <si>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</si>
  <si>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</si>
  <si>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</si>
  <si>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</si>
  <si>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</si>
  <si>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</si>
  <si>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</si>
  <si>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</si>
  <si>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</si>
  <si>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</si>
  <si>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</si>
  <si>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</si>
  <si>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</si>
  <si>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</si>
  <si>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</si>
  <si>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</si>
  <si>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</si>
  <si>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</si>
  <si>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</si>
  <si>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</si>
  <si>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</si>
  <si>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</si>
  <si>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</si>
  <si>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</si>
  <si>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</si>
  <si>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</si>
  <si>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</si>
  <si>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</si>
  <si>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</si>
  <si>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</si>
  <si>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</si>
  <si>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</si>
  <si>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</si>
  <si>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</si>
  <si>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</si>
  <si>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</si>
  <si>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</si>
  <si>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</si>
  <si>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</si>
  <si>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</si>
  <si>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</si>
  <si>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</si>
  <si>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</si>
  <si>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</si>
  <si>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</si>
  <si>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</si>
  <si>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</si>
  <si>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</si>
  <si>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</si>
  <si>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</si>
  <si>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</si>
  <si>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</si>
  <si>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</si>
  <si>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</si>
  <si>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</si>
  <si>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</si>
  <si>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</si>
  <si>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</si>
  <si>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</si>
  <si>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</si>
  <si>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</si>
  <si>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</si>
  <si>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</si>
  <si>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</si>
  <si>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</si>
  <si>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</si>
  <si>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</si>
  <si>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</si>
  <si>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</si>
  <si>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</si>
  <si>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</si>
  <si>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</si>
  <si>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</si>
  <si>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</si>
  <si>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</si>
  <si>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</si>
  <si>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</si>
  <si>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</si>
  <si>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</si>
  <si>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</si>
  <si>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</si>
  <si>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</si>
  <si>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</si>
  <si>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</si>
  <si>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</si>
  <si>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</si>
  <si>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</si>
  <si>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</si>
  <si>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</si>
  <si>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</si>
  <si>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</si>
  <si>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</si>
  <si>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</si>
  <si>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</si>
  <si>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</si>
  <si>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</si>
  <si>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</si>
  <si>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</si>
  <si>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</si>
  <si>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</si>
  <si>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</si>
  <si>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</si>
  <si>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</si>
  <si>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</si>
  <si>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</si>
  <si>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</si>
  <si>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</si>
  <si>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</si>
  <si>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</si>
  <si>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</si>
  <si>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</si>
  <si>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</si>
  <si>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</si>
  <si>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</si>
  <si>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</si>
  <si>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</si>
  <si>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</si>
  <si>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</si>
  <si>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</si>
  <si>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</si>
  <si>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</si>
  <si>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</si>
  <si>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</si>
  <si>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</si>
  <si>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</si>
  <si>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</si>
  <si>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</si>
  <si>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</si>
  <si>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</si>
  <si>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</si>
  <si>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</si>
  <si>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</si>
  <si>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</si>
  <si>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</si>
  <si>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</si>
  <si>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</si>
  <si>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</si>
  <si>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</si>
  <si>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</si>
  <si>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</si>
  <si>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</si>
  <si>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</si>
  <si>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</si>
  <si>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</si>
  <si>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</si>
  <si>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</si>
  <si>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</si>
  <si>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</si>
  <si>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</si>
  <si>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</si>
  <si>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</si>
  <si>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</si>
  <si>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</si>
  <si>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</si>
  <si>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</si>
  <si>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</si>
  <si>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</si>
  <si>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</si>
  <si>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</si>
  <si>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</si>
  <si>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</si>
  <si>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</si>
  <si>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</si>
  <si>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</si>
  <si>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</si>
  <si>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</si>
  <si>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</si>
  <si>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</si>
  <si>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</si>
  <si>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</si>
  <si>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</si>
  <si>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</si>
  <si>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</si>
  <si>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</si>
  <si>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</si>
  <si>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</si>
  <si>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</si>
  <si>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</si>
  <si>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</si>
  <si>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</si>
  <si>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</si>
  <si>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</si>
  <si>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</si>
  <si>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</si>
  <si>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</si>
  <si>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</si>
  <si>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</si>
  <si>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</si>
  <si>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</si>
  <si>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</si>
  <si>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</si>
  <si>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</si>
  <si>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</si>
  <si>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</si>
  <si>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</si>
  <si>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</si>
  <si>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</si>
  <si>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</si>
  <si>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</si>
  <si>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</si>
  <si>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</si>
  <si>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</si>
  <si>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</si>
  <si>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</si>
  <si>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</si>
  <si>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</si>
  <si>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</si>
  <si>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</si>
  <si>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</si>
  <si>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</si>
  <si>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</si>
  <si>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</si>
  <si>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</si>
  <si>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</si>
  <si>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</si>
  <si>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</si>
  <si>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</si>
  <si>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</si>
  <si>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</si>
  <si>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</si>
  <si>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</si>
  <si>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</si>
  <si>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</si>
  <si>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</si>
  <si>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</si>
  <si>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</si>
  <si>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</si>
  <si>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</si>
  <si>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</si>
  <si>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</si>
  <si>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</si>
  <si>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</si>
  <si>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</si>
  <si>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</si>
  <si>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</si>
  <si>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</si>
  <si>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</si>
  <si>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</si>
  <si>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</si>
  <si>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</si>
  <si>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</si>
  <si>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</si>
  <si>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</si>
  <si>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</si>
  <si>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</si>
  <si>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</si>
  <si>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</si>
  <si>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</si>
  <si>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</si>
  <si>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</si>
  <si>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</si>
  <si>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</si>
  <si>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</si>
  <si>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</si>
  <si>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</si>
  <si>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</si>
  <si>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</si>
  <si>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</si>
  <si>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</si>
  <si>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</si>
  <si>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</si>
  <si>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</si>
  <si>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</si>
  <si>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</si>
  <si>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</si>
  <si>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</si>
  <si>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</si>
  <si>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</si>
  <si>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</si>
  <si>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</si>
  <si>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</si>
  <si>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</si>
  <si>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</si>
  <si>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</si>
  <si>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</si>
  <si>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</si>
  <si>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</si>
  <si>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</si>
  <si>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</si>
  <si>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</si>
  <si>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</si>
  <si>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</si>
  <si>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</si>
  <si>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</si>
  <si>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</si>
  <si>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</si>
  <si>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</si>
  <si>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</si>
  <si>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</si>
  <si>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</si>
  <si>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</si>
  <si>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</si>
  <si>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</si>
  <si>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</si>
  <si>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</si>
  <si>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</si>
  <si>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</si>
  <si>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</si>
  <si>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</si>
  <si>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</si>
  <si>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</si>
  <si>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</si>
  <si>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</si>
  <si>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</si>
  <si>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</si>
  <si>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</si>
  <si>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</si>
  <si>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</si>
  <si>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</si>
  <si>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</si>
  <si>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</si>
  <si>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</si>
  <si>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</si>
  <si>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</si>
  <si>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</si>
  <si>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</si>
  <si>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</si>
  <si>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</si>
  <si>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</si>
  <si>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</si>
  <si>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</si>
  <si>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</si>
  <si>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</si>
  <si>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</si>
  <si>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</si>
  <si>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</si>
  <si>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</si>
  <si>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</si>
  <si>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</si>
  <si>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</si>
  <si>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</si>
  <si>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</si>
  <si>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</si>
  <si>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</si>
  <si>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</si>
  <si>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</si>
  <si>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</si>
  <si>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</si>
  <si>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</si>
  <si>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</si>
  <si>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</si>
  <si>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</si>
  <si>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</si>
  <si>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</si>
  <si>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</si>
  <si>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</si>
  <si>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</si>
  <si>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</si>
  <si>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</si>
  <si>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</si>
  <si>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</si>
  <si>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</si>
  <si>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</si>
  <si>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</si>
  <si>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</si>
  <si>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</si>
  <si>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</si>
  <si>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</si>
  <si>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</si>
  <si>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</si>
  <si>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</si>
  <si>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</si>
  <si>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</si>
  <si>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</si>
  <si>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</si>
  <si>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</si>
  <si>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</si>
  <si>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</si>
  <si>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</si>
  <si>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</si>
  <si>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</si>
  <si>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</si>
  <si>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</si>
  <si>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</si>
  <si>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</si>
  <si>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</si>
  <si>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</si>
  <si>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</si>
  <si>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</si>
  <si>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</si>
  <si>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</si>
  <si>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</si>
  <si>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</si>
  <si>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</si>
  <si>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</si>
  <si>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</si>
  <si>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</si>
  <si>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</si>
  <si>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</si>
  <si>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</si>
  <si>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</si>
  <si>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</si>
  <si>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</si>
  <si>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</si>
  <si>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</si>
  <si>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</si>
  <si>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</si>
  <si>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</si>
  <si>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</si>
  <si>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</si>
  <si>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</si>
  <si>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</si>
  <si>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</si>
  <si>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</si>
  <si>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</si>
  <si>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</si>
  <si>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</si>
  <si>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</si>
  <si>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</si>
  <si>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</si>
  <si>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</si>
  <si>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</si>
  <si>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</si>
  <si>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</si>
  <si>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</si>
  <si>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</si>
  <si>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433750, Ульяновская область, г. Барыш, ул. Гоголя, д.68А, офис 8</t>
  </si>
  <si>
    <t>+7(84 253)2-17-15, (84 253)2-26-85(факс)</t>
  </si>
  <si>
    <t>ksbarysh@mail.ru</t>
  </si>
  <si>
    <t>Майоров Максим Олегович</t>
  </si>
  <si>
    <t>Генеральный руководитель</t>
  </si>
  <si>
    <t>ОБЩЕСТВО С ОГРАНИЧЕННОЙ ОТВЕТСТВЕННОСТЬЮ "КОММУНАЛЬНАЯ СЛУЖБА РАЙОНА"</t>
  </si>
  <si>
    <t>ООО "КОММУНАЛЬНАЯ СЛУЖБА РАЙОНА"</t>
  </si>
  <si>
    <t>1217300014733</t>
  </si>
  <si>
    <t>Производство (подъём / добыча) воды :: Транспортировка воды</t>
  </si>
  <si>
    <t>182-П</t>
  </si>
  <si>
    <t>0 %</t>
  </si>
  <si>
    <t>Манькова Наталья Александровна</t>
  </si>
  <si>
    <t>экономист</t>
  </si>
  <si>
    <t>8(84253)2-17-15</t>
  </si>
  <si>
    <t>95-ВС-944вх/2023</t>
  </si>
  <si>
    <t>Аймятова Рамиля Камилевна</t>
  </si>
  <si>
    <t>8(8422)241610</t>
  </si>
  <si>
    <t>Договор аренды муниципального имущества МО "Ленинское городское поселение"</t>
  </si>
  <si>
    <t>01.06.2022 № 10</t>
  </si>
  <si>
    <t>ХВС.73.31594903.0007</t>
  </si>
  <si>
    <t>ХВС.73.31594903.0008</t>
  </si>
  <si>
    <t>ХВС.73.31594903.0009</t>
  </si>
  <si>
    <t>ХВС.73.31594903.0010</t>
  </si>
  <si>
    <t>73-ИОГВ-17/944 вх</t>
  </si>
  <si>
    <t>Договор аренды муниципального имущества МО "Жадовское городское поселение"</t>
  </si>
  <si>
    <t>01.06.2022 № 11</t>
  </si>
  <si>
    <t>Договор аренды муниципального имущества МО "Старотимошкинское городское поселение"</t>
  </si>
  <si>
    <t>01.06.2022 № 09</t>
  </si>
  <si>
    <t>Договор аренды муниципального имущества МО №Малохомутерское сельское поселение"</t>
  </si>
  <si>
    <t>01.06.2022 № 07</t>
  </si>
  <si>
    <t>хлорная известь</t>
  </si>
  <si>
    <t>производственный персонал</t>
  </si>
  <si>
    <t>ауп</t>
  </si>
  <si>
    <t>1.7.5</t>
  </si>
  <si>
    <t>ооо риц</t>
  </si>
  <si>
    <t>Консультант отдела регулированию жилищно-коммунального комплекса Агенства по регулированию цен и тарифов Ульяновской области</t>
  </si>
  <si>
    <t>r.aymyatova@mail.ru</t>
  </si>
  <si>
    <t xml:space="preserve">О </t>
  </si>
  <si>
    <t>МО «Жадовское городское поселение»                                                                                                                                                                                                                                                                                                                                                                                                                                                             Предприятие предложило на 2024 год сумму расходов по данной статье в размере 744,14 тыс. руб.
Исходя из объёма поднятой воды – 46,70 тыс. м3  на 2024 год, удельного расхода электроэнергии  – 1,713 квт. час/м3 и прогнозного тарифа электроэнергии – 9,30 руб./кВт.час  на 2024 год, эксперты считают необходимым признать экономически обоснованной сумму затрат по данной статье в размере  714,14 тыс. руб. 
Обосновывающие материалы:
1. Приложение 2.1.2 расходы на приобретение электрической энергии по Жадовскому городскому поселению – стр.115 тарифного дела
2. Расход электроэнергии по скважинам за 2022 год, пояснительная записка (доп. материалы)                                                                                                                                                                                                                                                                                                                                                                                                 3. Накладные за 2022 год- стр.205-220.
4.Счет-фактуры за 2022 год - стр.3-8 доп.материалов.</t>
  </si>
  <si>
    <t xml:space="preserve">МО «Старотимошкинское городское поселение»                                                                                                                                                                                                                                                                                                                                                                                                                                          Предприятие предложило на 2024 год сумму расходов по данной статье в размере 1444,56 тыс. руб.
Исходя из объёма поднятой воды – 76,9 тыс. м3  на 2023 год, удельного расхода электроэнергии  – 2,020 квт. час/м3 и прогнозного тарифа электроэнергии – 9,30 руб./кВт.час на 2024 год, в соответствии с индексом роста, установленном в прогнозе социально-экономического развития РФ на 2024 год, эксперты считают необходимым признать экономически обоснованной сумму затрат по данной статье в размере  1444,56 тыс. руб. 
Обосновывающие материалы:
1. Приложение 2.1.2 расходы на приобретение электрической энергии по Старотимошкинскому городскому поселению – стр.84  тарифного дела                                                                                          2. Расход электроэнергии по скважинам за 2022 год, пояснительная записка (доп. материалы)                                                                                                                                                                                                                                                                                                                                                                                                                                                                              3. Накладные за 2022 год- стр.205-220.
4.Счет-фактуры за 2022 год - стр.3-8 доп.материалов.
</t>
  </si>
  <si>
    <t xml:space="preserve">МО «Ленинское городское поселение»                                                                                                                                                                                                                                                                                                                                                                                                                                                                                                                                                                                      Предприятие предложило на 2024 год сумму расходов по данной статье в размере 749,03 тыс. руб. Исходя из объёма поднятой воды – 69,70 тыс. м3  на 2024 год, удельного расхода электроэнергии  – 1,156 квт. час/м3 и прогнозного тарифа электроэнергии – 9,30 руб./кВт.час на 2024 год, эксперты считают необходимым признать экономически обоснованной сумму затрат по данной статье в размере  749,03 тыс. руб. 
Обосновывающие материалы:
1. Приложение 2.1.2 расходы на приобретение электрической энергии по Ленинскому городскому поселению – стр.53 тарифного дела                                                                                                                                 2. Расход электроэнергии по скважинам за 2022 год, пояснительная записка (доп. материалы)                                                                                                                                                                                                                                                                                                                                                                                                                                                                               3. Накладные за 2022 год- стр.205-220.
4.Счет-фактуры за 2022 год - стр.3-8 доп.материалов.
</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</si>
  <si>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«Коммунальная служба района».
 3. Проделанная в процессе экспертизы работа не означает проведения полной 
и всеобъемлющей проверки финансово-хозяйственной деятельности  
ООО «Коммунальная служба района»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
 5.   Предприятие находится на упрощённой  системе налогообложения.
</t>
  </si>
  <si>
    <t xml:space="preserve">
Башаева М.Ю.
Мизурева Н.Е.
Чукмарова Г.Р.
Аймятова Р.К.
СОГЛАСОВАНО
Руководитель                                                                                      С.М.Курбатов
</t>
  </si>
  <si>
    <t>Государственное регулирование тарифа на питьевую воду осуществляется  в соответствии Федеральным законом от 07.12.2011 № 416-ФЗ «О водоснабжении и водоотведении», постановлением Правительства Российской Федерации от 13.05.2013 № 406 «О государственном регулировании тарифов в сфере водоснабжения и водоотведения».
Определение состава расходов и оценка экономической обоснованности производятся в соответствии производятся в соответствии с законодательством Российской Федерации, в том числе нормативными правовыми актами, регулирующими отношения в сфере бухгалтерского учета и налоговых отношений и методическими указаниями по расчёту тарифов и надбавок в сфере деятельности организаций коммунального комплекса, утвержденных приказом ФСТ России от 27.12.2013 № 1746-э «Об утверждении методических указаний по расчету регулируемых тарифов в сфере водоснабжения и водоотведения».</t>
  </si>
  <si>
    <t xml:space="preserve">Экспертиза проводилась с целью определения экономической обоснованности представленных в Агентство  по регулированию цен и тарифов  расчётных материалов по тарифу на питьевую воду для ООО «Коммунальная служба района»,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Проведен расчёт тарифов на питьевую воду.
В соответствии с Методическими указаниями, утвержденными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методом регулирования тарифов определён метод экономически обоснованных расходов (затрат).
</t>
  </si>
  <si>
    <t xml:space="preserve">ЭКСПЕРТНОЕ ЗАКЛЮЧЕНИЕ по экономической обоснованности тарифов 
на услуги холодного водоснабжения  ООО «Коммунальная служба района» Барышского района в муниципальных образованиях  «Ленинское городское поселение», «Старотимошкинское городское поселение», «Жадовское городское поселение», «Малохомутерское сельское поселение» на 2024 год
</t>
  </si>
  <si>
    <t>МО «Жадовское городское поселение»     Предприятие не предложило на 2024 год сумму расходов по данной статье.</t>
  </si>
  <si>
    <t>МО «Старотимошкинское городское поселение»      Предприятие не предложило на 2024 год сумму расходов по данной статье.</t>
  </si>
  <si>
    <t xml:space="preserve">МО «Ленинское городское поселение»     Предприятие предложило на 2024 год сумму расходов по данной статье в размере 63,10 тыс.руб. Проанализировав представленные материалы, фактические затраты за 2022 год эксперты  предлагают  признать затраты по статьев размере 46,28 тыс. руб. экономически обоснованными.
Обосновывающие материалы:
1. Приложение 2.1.1. – Расходы на сырьё и материалы – стр. 52 тарифного дела
2. Справка расшифровка - стр.180 тарифного дела                                                                                                                                                                                                                                                                                                                                                                                                                                                                  3.Договор поставки - стр.181-186 тарифного дела
</t>
  </si>
  <si>
    <t>МО «Малохомутерское сельское поселение»  Предприятие предложило на 2024 год сумму расходов по данной статье в размере 20,00 тыс.руб. Проанализировав представленные материалы, фактические затраты за 2022 год эксперты  предлагают  признать затраты по статьев размере 0,00 тыс. руб.
Обосновывающие материалы:
1. Приложение 2.1.1. – Расходы на сырьё и материалы – стр. 146 тарифного дела
2. Справка расшифровка - стр.180 тарифного дела                                                                                                                                                                                                                                                                                                                                                                                                                                                                  3.Договор поставки - стр.181-186 тарифного дела</t>
  </si>
  <si>
    <t>В соответствии с положениями ст. 41.1 Федерального закона  от 07.12.2011 N 416 "О водоснабжении и водоотведении",  ст. 13 Федерального закона от 21.07.2005 N 115-ФЗ "О концессионных соглашениях" и ст. 17.1 Федерального закона от 26.07.2006  N 135-ФЗ "О защите конкуренции", установлен порядок передачи муниципального имущества во владение коммерческих организаций, в том числе осуществляющих эксплуатацию систем водоснабжения и водоотведения,  предусматривающий заключение концессионного соглашения в установленном законом порядке. Представленный в тарифном деле договор заключен в нарушение указанной процедуры.
Затраты по статье «Расходы на арендную плату, лизинговые платежи, концессионную плату» были исключены из расчета тарифа, в связи с заключением договора аренды с нарушением законодательства РФ.</t>
  </si>
  <si>
    <t>МО «Жадовское городское поселение»                                                                                                                                                                                                                                                                                                                                                              Предприятие не предложило на 2024 год сумму расходов по данной статье.</t>
  </si>
  <si>
    <t xml:space="preserve">Обосновывающие материалы:
1. Справка расчёт расходов на оплату работ и услуг сторонних организаций – стр. 266 тарифного дела 
</t>
  </si>
  <si>
    <t xml:space="preserve">Обосновывающие материалы:
1. Справка по статье «Расходы, связанные с уплатой налогов и сборов» стр.278 тарифного дела 
</t>
  </si>
  <si>
    <t xml:space="preserve">МО «Жадовское городское поселение»                                                                                                                                                                                                                                                                                                                                                                                                                                                                          Предприятие предложило на 2024 год сумму расходов по данной статье 
в размере 22,40  тыс.руб. Эксперты согласны с предложением и предлагают считать экономически обоснованными затраты по данной статье в размере 22,40 тыс. руб.
</t>
  </si>
  <si>
    <t xml:space="preserve">МО «Старотимошкинское городское поселение»                                                                                                                                                                                                                                                                                                                                                                                                                                                                                                                            Предприятие предложило на 2024 год сумму расходов по данной статье 
в размере 71,80  тыс.руб. Эксперты согласны с предложением и предлагают считать экономически обоснованными затраты по данной статье в размере 71,80 тыс. руб.
</t>
  </si>
  <si>
    <t xml:space="preserve">МО «Ленинское городское поселение»                                                                                                                                                                                                                                                                                                                                                                                                                                                      Предприятие предложило на 2024 год сумму расходов по данной статье 
в размере 63,82 тыс.руб. Эксперты согласны с предложением и предлагают считать экономически обоснованными затраты по данной статье в размере 63,82 тыс. руб.
</t>
  </si>
  <si>
    <t xml:space="preserve">МО «Малохомутерское сельское поселение»                                                                                                                                                                                                                                                                                                                                                                                                                                                Предприятие предложило на 2024 год сумму расходов по данной статье 
в размере 7,30  тыс.руб. Эксперты согласны с предложением и предлагают считать экономически обоснованными затраты по данной статье в размере 7,30 тыс. руб.
 </t>
  </si>
  <si>
    <t xml:space="preserve">МО «Малохомутерское сельское поселение»                                                                                                                                                                                                                                                                                        Предприятием были предложены затраты по статье «Расходы на оплату сторонним организациям» на 2024 год в сумме 15,00 тыс. руб. 
Проанализировав представленные материалы, эксперты решили признать экономически необоснованными затраты по данной статье.
</t>
  </si>
  <si>
    <t xml:space="preserve">МО «Ленинское городское поселение»                                                                                                                                                                                                                                                                                                                                                              Предприятием были предложены затраты по статье «Расходы на оплату сторонним организациям» на 2024 год в сумме 43,00 тыс. руб. 
Проанализировав представленные материалы, эксперты решили признать экономически необоснованными затраты по данной статье.
</t>
  </si>
  <si>
    <t>Предприятием были предложены затраты по статье  «Затраты на оплату труда» на 2024 год.
Проанализировав плановые данные по зарплате на 2024 год, штатное расписание, эксперты считают признать экономически обоснованными затраты по данной статье  с учетом нормативной численности производственного персонала экспертами в соответствии с индексом роста, установленном в прогнозе социально-экономического развития РФ на 2024 год.
Обосновывающие документы: 1.Справка расшифровка по статье "Расходы на оплату труда" -стр.222 тарифного дела 2.Копия коллективного договора -стр.223-228 тарифного делаКопия штатного распиания - стр.229 тарифного дела.</t>
  </si>
  <si>
    <t xml:space="preserve">МО «Малохомутерское сельское поселение»                                                                                                                                                                                                                                                                                                                                                                                                                                              Предприятие предложило на 2023 год сумму расходов по данной статье в размере 304,91 тыс. руб. Исходя из объёма поднятой воды – 26,20 тыс. м3  на 2024 год, удельного расхода электроэнергии  – 1,23 квт. час/м3 и прогнозного тарифа электроэнергии – 9,30 руб./кВт.час на 2024 год, эксперты считают необходимым признать экономически обоснованной сумму затрат по данной статье в размере  299,46 тыс. руб. 
Обосновывающие материалы:
1. Приложение 2.1.2 расходы на приобретение электрической энергии по Малохомутерскому сельскому  поселению – стр.  147 тарифного дела                                                                                                                                                                                                                                                   2. Расход электроэнергии по скважинам за 2022 год, пояснительная записка (доп. материалы)                                                                                                                                                                                                                                                                                                                                                                                                                                                                               3. Накладные за 2022 год- стр.205-220.
4.Счет-фактуры за 2022 год - стр.3-8 доп.материалов.
</t>
  </si>
  <si>
    <t>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«Старотимошкинское городское поселение» на 2024 год экономически обоснованной в размере 3574,05  тыс. руб. и планируемый объем реализации питьевой воды 76,9 тыс. м3.
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«Старотимошкинское городское поселение» Барышского района Ульяновской области                                                                                                                                                                                                                                                                        с 01.01.2024 по 30.06.2024 – 44,60   руб./м3.   с 01.07.2024 по 31.12.2024 –  48,35 руб./м3.</t>
  </si>
  <si>
    <t>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«Ленинское городское поселение» на 2024 год экономически обоснованной в размере 3239,34  тыс. руб. и планируемый объем реализации питьевой воды 69,70 тыс. м3. 
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«Ленинское городское поселение»Барышского района Ульяновской области                                                                                                                                                                                        с 01.01.2024 по 30.06.2024 –  44,60 руб./м3.   с 01.07.2024 по 31.12.2024 –  48,35 руб./м3.</t>
  </si>
  <si>
    <t>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«Малохомутерское сельское поселение» на 2024 год экономически обоснованной в размере 1217,65 тыс. руб. и планируемый объем реализации питьевой воды тыс. м3. 
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«Малохомутерское сельское поселение» Барышского района Ульяновской области                                                                                                                                                                                        с 01.01.2024  по 30.06.2024 –  44,60 руб./м3.   с 01.07.2024 по 31.12.2024 – 48,35 руб./м3.</t>
  </si>
  <si>
    <t>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«Жадовское городское поселение» Барышского района Ульяновской области                                                                                                                                                                                      с 01.01.2024 по 30.06.2024 – 41,18 руб./м3.   с 01.07.2024 по 31.12.2024 – 44,66  руб./м3</t>
  </si>
  <si>
    <t>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«Старотимошкинское городское поселение» Барышского района Ульяновской области                                                                                                                                                       с 01.01.2024 по 30.06.2024 –  44,60 руб./м3.   с 01.07.2024 по 31.12.2024 – 48,35 руб./м3.</t>
  </si>
  <si>
    <t>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«Ленинское городское поселение»Барышского района Ульяновской области                                                                                                                                                                                                                                              с 01.01.2024 по 30.06.2024 –  44,60 руб./м3.   с 01.07.2024 по 31.12.2024 –  48,35 руб./м3.</t>
  </si>
  <si>
    <t>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«Малохомутерское сельское поселение» Барышского района Ульяновской области                                                                                                                                                       с 01.01.2024 по 30.06.2024 –  44,60 руб./м3.   с 01.07.2024 по 31.12.2024 – 48,35 руб./м3.</t>
  </si>
  <si>
    <t>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«Жадовское городское поселение» на 2024 год экономически обоснованной в размере  тыс. руб. и планируемый объем реализации питьевой воды 46,7 тыс. м3.          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«Жадовское городское поселение» Барышского района Ульяновской области                                                                          с 01.01.2024 по 30.06.2024 – 41,18 руб./м3.   с 01.07.2024 по 31.12.2024 –  44,66 руб./м3.</t>
  </si>
  <si>
    <t>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«Старотимошкинское городское поселение» на 2024 год экономически обоснованной в размере  тыс. руб. и планируемый объем реализации питьевой воды 76,9 тыс. м3.
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«Старотимошкинское городское поселение» Барышского района Ульяновской области                                                                с 01.01.2024 по 30.06.2024 –  44,60 руб./м3.   с 01.07.2024 по 31.12.2024 –  48,35 руб./м3.</t>
  </si>
  <si>
    <t>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«Ленинское городское поселение» на 2024 год экономически обоснованной в размере  тыс. руб. и планируемый объем реализации питьевой воды 69,70 тыс. м3. 
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«Ленинское городское поселение»Барышского района Ульяновской области                                                                с 01.01.2024 по 30.06.2024 –  44,60 руб./м3.   с 01.07.2024 по 31.12.2024 –  48,35 руб./м3.</t>
  </si>
  <si>
    <t>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«Малохомутерское сельское поселение» на 2024 год экономически обоснованной в размере тыс. руб. и планируемый объем реализации питьевой воды тыс. м3. 
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«Малохомутерское сельское поселение» Барышского района Ульяновской области                                                                с 01.01.2024 по 30.06.2024 – 44,60 руб./м3.   с 01.07.2024 по 31.12.2024 – 48,35  руб./м3.</t>
  </si>
  <si>
    <t>Сущность государственного регулирования тарифов состоит в установлении тарифов на услуги организаций в размере, обеспечивающем поступление денежных средств от реализации услуг водоснабжения в объёме, необходимом для выполнения производственной программы. Эксперты руководствовались основными принципами государственного регулирования тарифов, предусмотренными действующим законодательством.                                                                                                                                                                                                                                                                                                                                                                                                                                                                                                                                                                                                                                                                                                                                                                                                                                                                                                                                                                                                                                                                                                                                                                                                                                                                                                                                                                                                                                                                                                                                                                                                                                                                                                                                                                                                                                                                                                                                                                                                                                                                                                                                                                                                                                                                                                                                                                                                                                                                                                                                                                                                                                                                                                                                                                                                                                                .                                                                                                                                                                                                                                                                                                                                                                                                                                                                                                                                                                                                                                                                                        Расчеты осуществлялись с учетом ожидаемых расходов за 2023 год, в связи с началом  работы организации с второго полугодия 2022 года и в соответствии с индексом роста, установленном в прогнозе социально-экономического развития РФ на 2024 год.</t>
  </si>
  <si>
    <t xml:space="preserve">МО «Старотимошкинское городское поселение»                                                                                                                                                                                                                                                                                                                                                                                                                                                      Предприятием были предложены затраты по статье «Расходы на оплату сторонним организациям» на 2024 год в сумме 8,5 тыс. руб. 
Проанализировав представленные материалы, эксперты решили признать экономически обоснованными затраты по данной статье в размере 5,27 тыс. руб. 
</t>
  </si>
  <si>
    <t>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«Жадовское городское поселение» на 2024 год экономически обоснованной в размере 2004,3  тыс. руб. и планируемый объем реализации питьевой воды 46,7 тыс. м3.         По результатам проведения экспертизы тарифа на услуги водоснабжения ООО «Коммунальная служба района»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территории муниципального образования «Жадовское городское поселение» Барышского района Ульяновской области     с 01.01.2024 по 30.06.2024 – 41,18  руб./м3.   с 01.07.2024 по 31.12.2024 –  44,66 руб./м3.</t>
  </si>
  <si>
    <t>Ульяновская область / 2024 / ООО "Коммунальная служба района" (ИНН:7309009234, КПП:730901001)</t>
  </si>
  <si>
    <t>об установлении тарифов в сфере холодного водоснабжения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</si>
  <si>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</si>
  <si>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</si>
  <si>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</si>
  <si>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</si>
  <si>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</si>
  <si>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</si>
  <si>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(Жадовское городское поселение)</t>
  </si>
  <si>
    <t>Тариф 2</t>
  </si>
  <si>
    <t>Тариф 2 (Водоснабжение) - тариф на питьевую воду (Старотимошкинское городское поселение)</t>
  </si>
  <si>
    <t>Тариф 3</t>
  </si>
  <si>
    <t>Тариф 3 (Водоснабжение) - тариф на питьевую воду (Ленинское городское поселение)</t>
  </si>
  <si>
    <t>Тариф 4</t>
  </si>
  <si>
    <t>Тариф 4 (Водоснабжение) - тариф на питьевую воду (Малохомутерское)</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</si>
  <si>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</si>
  <si>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</si>
  <si>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</si>
  <si>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</si>
  <si>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</si>
  <si>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</si>
  <si>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</si>
  <si>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</si>
  <si>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</si>
  <si>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</si>
  <si>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</si>
  <si>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</si>
  <si>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</si>
  <si>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 xml:space="preserve"> </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</si>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</sst>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_);[Red]\(&quot;$&quot;#,##0\)"/>
    <numFmt numFmtId="165" formatCode="_-* #,##0.00[$€-1]_-;\-* #,##0.00[$€-1]_-;_-* &quot;-&quot;??[$€-1]_-"/>
    <numFmt numFmtId="166" formatCode="#,##0.0"/>
    <numFmt numFmtId="167" formatCode="#,##0.000"/>
    <numFmt numFmtId="168" formatCode="#,##0.0000"/>
    <numFmt numFmtId="169" formatCode=";;;"/>
    <numFmt numFmtId="170" formatCode="0.000%"/>
  </numFmts>
  <fonts count="9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16">
    <xf numFmtId="49" fontId="0" fillId="0" borderId="0" applyBorder="0">
      <alignment vertical="top"/>
    </xf>
    <xf numFmtId="0" fontId="8" fillId="0" borderId="0"/>
    <xf numFmtId="165" fontId="8"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5" fillId="0" borderId="1" applyNumberFormat="0" applyAlignment="0">
      <protection locked="0"/>
    </xf>
    <xf numFmtId="164" fontId="9" fillId="0" borderId="0" applyFont="0" applyFill="0" applyBorder="0" applyAlignment="0" applyProtection="0"/>
    <xf numFmtId="166" fontId="11" fillId="2" borderId="0">
      <protection locked="0"/>
    </xf>
    <xf numFmtId="0" fontId="22" fillId="0" borderId="0" applyFill="0" applyBorder="0" applyProtection="0">
      <alignment vertical="center"/>
    </xf>
    <xf numFmtId="167" fontId="11" fillId="2" borderId="0">
      <protection locked="0"/>
    </xf>
    <xf numFmtId="168"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8" fillId="4" borderId="2" applyNumberFormat="0">
      <alignment horizontal="center" vertical="center"/>
    </xf>
    <xf numFmtId="0" fontId="20" fillId="5" borderId="1" applyNumberFormat="0" applyAlignment="0" applyProtection="0"/>
    <xf numFmtId="0" fontId="9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2"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1"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6" fillId="0" borderId="0"/>
    <xf numFmtId="49" fontId="11" fillId="0" borderId="0" applyBorder="0">
      <alignment vertical="top"/>
    </xf>
    <xf numFmtId="49" fontId="47"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6"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106">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1" fillId="0" borderId="0" xfId="46" applyFont="1"/>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4" fillId="0" borderId="0" xfId="97" applyFont="1" applyAlignment="1">
      <alignment vertical="center"/>
    </xf>
    <xf numFmtId="0" fontId="69" fillId="0" borderId="0" xfId="97" applyFont="1" applyAlignment="1">
      <alignment vertical="center"/>
    </xf>
    <xf numFmtId="0" fontId="71" fillId="0" borderId="0" xfId="97" applyFont="1" applyAlignment="1">
      <alignment vertical="center"/>
    </xf>
    <xf numFmtId="49" fontId="14" fillId="0" borderId="29" xfId="97" applyNumberFormat="1" applyFont="1" applyBorder="1" applyAlignment="1">
      <alignment horizontal="right" vertical="center" wrapText="1" indent="1"/>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4" fillId="0" borderId="0" xfId="99" applyFont="1" applyBorder="1" applyAlignment="1">
      <alignment vertical="center" wrapText="1"/>
    </xf>
    <xf numFmtId="49" fontId="29" fillId="0" borderId="0" xfId="99" applyFont="1" applyBorder="1" applyAlignment="1">
      <alignment horizontal="center" vertical="top" wrapText="1"/>
    </xf>
    <xf numFmtId="49" fontId="76"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5" fillId="0" borderId="0" xfId="98" applyFont="1"/>
    <xf numFmtId="49" fontId="11" fillId="0" borderId="29" xfId="49" applyNumberFormat="1" applyBorder="1" applyAlignment="1">
      <alignment horizontal="center" vertical="center"/>
    </xf>
    <xf numFmtId="0" fontId="78" fillId="0" borderId="0" xfId="98" applyFont="1"/>
    <xf numFmtId="0" fontId="11" fillId="0" borderId="0" xfId="98" applyFont="1"/>
    <xf numFmtId="0" fontId="65" fillId="0" borderId="0" xfId="103" applyFont="1"/>
    <xf numFmtId="0" fontId="65" fillId="0" borderId="0" xfId="97" applyFont="1"/>
    <xf numFmtId="0" fontId="65" fillId="0" borderId="0" xfId="103" applyFont="1" applyAlignment="1">
      <alignment horizontal="center"/>
    </xf>
    <xf numFmtId="0" fontId="11"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5" fillId="0" borderId="0" xfId="102" applyFont="1"/>
    <xf numFmtId="49" fontId="11" fillId="0" borderId="29" xfId="102" applyNumberFormat="1" applyFont="1" applyBorder="1" applyAlignment="1">
      <alignment horizontal="center" vertical="center"/>
    </xf>
    <xf numFmtId="0" fontId="11" fillId="0" borderId="0" xfId="97" applyFont="1"/>
    <xf numFmtId="0" fontId="65"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5" fillId="0" borderId="0" xfId="102" applyFont="1" applyAlignment="1">
      <alignment vertical="center"/>
    </xf>
    <xf numFmtId="0" fontId="11" fillId="0" borderId="0" xfId="97" applyFont="1" applyAlignment="1">
      <alignment vertical="center"/>
    </xf>
    <xf numFmtId="0" fontId="65"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4"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2" fillId="0" borderId="0" xfId="106" applyFont="1" applyAlignment="1">
      <alignment vertical="center"/>
    </xf>
    <xf numFmtId="0" fontId="67"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4" fillId="46" borderId="0" xfId="99" applyFont="1" applyFill="1" applyAlignment="1">
      <alignment horizontal="center" vertical="center"/>
    </xf>
    <xf numFmtId="0" fontId="14" fillId="0" borderId="0" xfId="99" applyNumberFormat="1" applyFont="1" applyAlignment="1">
      <alignment vertical="center" wrapText="1"/>
    </xf>
    <xf numFmtId="0" fontId="72"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2" fillId="47" borderId="0" xfId="106" applyFont="1" applyFill="1" applyAlignment="1">
      <alignment horizontal="right" vertical="center"/>
    </xf>
    <xf numFmtId="49" fontId="14" fillId="47" borderId="0" xfId="99" applyFont="1" applyFill="1" applyAlignment="1">
      <alignment vertical="center" wrapText="1"/>
    </xf>
    <xf numFmtId="49" fontId="72"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4" fillId="0" borderId="0" xfId="109" applyFont="1"/>
    <xf numFmtId="49" fontId="85"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68" fillId="0" borderId="29" xfId="97" applyNumberFormat="1" applyFont="1" applyBorder="1" applyAlignment="1">
      <alignment horizontal="right" vertical="center" wrapText="1" indent="1"/>
    </xf>
    <xf numFmtId="49" fontId="72" fillId="7" borderId="29" xfId="98" applyNumberFormat="1" applyFont="1" applyFill="1" applyBorder="1" applyAlignment="1" applyProtection="1">
      <alignment horizontal="left" vertical="center" wrapText="1" indent="1"/>
    </xf>
    <xf numFmtId="0" fontId="14" fillId="47" borderId="0" xfId="99" applyNumberFormat="1" applyFont="1" applyFill="1" applyAlignment="1">
      <alignment horizontal="left" vertical="center"/>
    </xf>
    <xf numFmtId="0" fontId="72"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49" fontId="17" fillId="46" borderId="0" xfId="0" applyFont="1" applyFill="1" applyAlignment="1">
      <alignment horizontal="center" vertical="center"/>
    </xf>
    <xf numFmtId="14" fontId="72" fillId="11" borderId="29" xfId="98" applyNumberFormat="1" applyFont="1" applyFill="1" applyBorder="1" applyAlignment="1" applyProtection="1">
      <alignment horizontal="left" vertical="center" wrapText="1" indent="1"/>
      <protection locked="0"/>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49" xfId="0" applyFont="1" applyFill="1" applyBorder="1" applyAlignment="1">
      <alignment horizontal="left" vertical="center" wrapText="1" indent="1"/>
    </xf>
    <xf numFmtId="49" fontId="87" fillId="49" borderId="50" xfId="0" applyFont="1" applyFill="1" applyBorder="1" applyAlignment="1">
      <alignment horizontal="left" vertical="center" wrapText="1" indent="1"/>
    </xf>
    <xf numFmtId="49" fontId="87" fillId="49" borderId="51" xfId="0" applyFont="1" applyFill="1" applyBorder="1" applyAlignment="1">
      <alignment horizontal="left" vertical="center" wrapText="1" indent="1"/>
    </xf>
    <xf numFmtId="49" fontId="87" fillId="49" borderId="50" xfId="0" applyFont="1" applyFill="1" applyBorder="1" applyAlignment="1">
      <alignment vertical="center" wrapText="1"/>
    </xf>
    <xf numFmtId="49" fontId="11" fillId="7" borderId="42"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1" fillId="0" borderId="0" xfId="99" applyNumberFormat="1" applyFont="1" applyAlignment="1">
      <alignment vertical="center"/>
    </xf>
    <xf numFmtId="0" fontId="65"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9"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7"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11" borderId="7" xfId="98" applyNumberFormat="1" applyFont="1" applyFill="1" applyBorder="1" applyAlignment="1" applyProtection="1">
      <alignment vertical="center" wrapText="1"/>
      <protection locked="0"/>
    </xf>
    <xf numFmtId="0" fontId="65"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1"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5"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9" fillId="0" borderId="47"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1" fillId="0" borderId="0" xfId="98" applyFont="1" applyFill="1" applyProtection="1"/>
    <xf numFmtId="49" fontId="88"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8" fillId="0" borderId="0" xfId="98" applyFont="1" applyFill="1" applyProtection="1"/>
    <xf numFmtId="0" fontId="13" fillId="9" borderId="29"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1" fillId="0" borderId="0" xfId="105" applyFont="1" applyBorder="1"/>
    <xf numFmtId="49" fontId="79" fillId="0" borderId="9" xfId="102" applyNumberFormat="1" applyFont="1" applyFill="1" applyBorder="1" applyAlignment="1" applyProtection="1">
      <alignment vertical="center" wrapText="1"/>
    </xf>
    <xf numFmtId="0" fontId="6"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1"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6"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1"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0" fontId="67" fillId="7" borderId="29" xfId="98" applyNumberFormat="1" applyFont="1" applyFill="1" applyBorder="1" applyAlignment="1" applyProtection="1">
      <alignment horizontal="left" vertical="center" wrapText="1" indent="1"/>
    </xf>
    <xf numFmtId="4" fontId="11"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6"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7" fillId="49"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59" xfId="0" applyFont="1" applyFill="1" applyBorder="1" applyAlignment="1" applyProtection="1">
      <alignment horizontal="left" vertical="center" wrapText="1" indent="1"/>
    </xf>
    <xf numFmtId="49" fontId="87" fillId="49" borderId="59" xfId="0" applyFont="1" applyFill="1" applyBorder="1" applyAlignment="1" applyProtection="1">
      <alignment horizontal="left" vertical="center" wrapText="1"/>
    </xf>
    <xf numFmtId="49" fontId="87"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2"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3"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3" fillId="45" borderId="31" xfId="99" applyFont="1" applyFill="1" applyBorder="1" applyAlignment="1">
      <alignment horizontal="left" vertical="center" indent="1"/>
    </xf>
    <xf numFmtId="49" fontId="73"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49" fontId="14" fillId="11" borderId="29" xfId="99" applyFont="1" applyFill="1" applyBorder="1" applyAlignment="1" applyProtection="1">
      <alignment horizontal="left" vertical="center" wrapText="1" indent="1"/>
      <protection locked="0"/>
    </xf>
    <xf numFmtId="0" fontId="14" fillId="49" borderId="0" xfId="97" applyFont="1" applyFill="1" applyAlignment="1" applyProtection="1">
      <alignment vertical="center"/>
    </xf>
    <xf numFmtId="0" fontId="11" fillId="2" borderId="29" xfId="49" applyNumberFormat="1" applyFill="1" applyBorder="1" applyAlignment="1" applyProtection="1">
      <alignment horizontal="left" vertical="center" indent="1"/>
      <protection locked="0"/>
    </xf>
    <xf numFmtId="167" fontId="65" fillId="2" borderId="29" xfId="97" applyNumberFormat="1" applyFont="1" applyFill="1" applyBorder="1" applyAlignment="1" applyProtection="1">
      <alignment horizontal="right" vertical="center"/>
      <protection locked="0"/>
    </xf>
    <xf numFmtId="167" fontId="73" fillId="45" borderId="31" xfId="99" applyNumberFormat="1" applyFont="1" applyFill="1" applyBorder="1" applyAlignment="1">
      <alignment horizontal="left" vertical="center" indent="1"/>
    </xf>
    <xf numFmtId="167" fontId="15" fillId="2" borderId="29" xfId="104" applyNumberFormat="1" applyFont="1" applyFill="1" applyBorder="1" applyAlignment="1" applyProtection="1">
      <alignment horizontal="right" vertical="center"/>
      <protection locked="0"/>
    </xf>
    <xf numFmtId="167" fontId="65" fillId="0" borderId="29" xfId="97" applyNumberFormat="1" applyFont="1" applyFill="1" applyBorder="1" applyAlignment="1" applyProtection="1">
      <alignment horizontal="right" vertical="center"/>
    </xf>
    <xf numFmtId="167" fontId="11" fillId="2" borderId="29" xfId="102" applyNumberFormat="1" applyFont="1" applyFill="1" applyBorder="1" applyAlignment="1" applyProtection="1">
      <alignment horizontal="right" vertical="center"/>
      <protection locked="0"/>
    </xf>
    <xf numFmtId="167" fontId="15" fillId="7" borderId="29" xfId="104" applyNumberFormat="1" applyFont="1" applyFill="1" applyBorder="1" applyAlignment="1" applyProtection="1">
      <alignment horizontal="right" vertical="center"/>
    </xf>
    <xf numFmtId="167" fontId="15" fillId="0" borderId="29" xfId="104" applyNumberFormat="1" applyFont="1" applyFill="1" applyBorder="1" applyAlignment="1" applyProtection="1">
      <alignment horizontal="right" vertical="center"/>
    </xf>
    <xf numFmtId="167" fontId="11" fillId="2" borderId="29" xfId="104" applyNumberFormat="1" applyFont="1" applyFill="1" applyBorder="1" applyAlignment="1" applyProtection="1">
      <alignment horizontal="right" vertical="center"/>
      <protection locked="0"/>
    </xf>
    <xf numFmtId="167" fontId="11" fillId="0" borderId="29" xfId="104" applyNumberFormat="1" applyFont="1" applyFill="1" applyBorder="1" applyAlignment="1" applyProtection="1">
      <alignment horizontal="right" vertical="center"/>
    </xf>
    <xf numFmtId="170" fontId="15" fillId="7" borderId="29" xfId="104" applyNumberFormat="1" applyFont="1" applyFill="1" applyBorder="1" applyAlignment="1" applyProtection="1">
      <alignment horizontal="right" vertical="center"/>
    </xf>
    <xf numFmtId="170" fontId="73" fillId="45" borderId="31" xfId="99" applyNumberFormat="1" applyFont="1" applyFill="1" applyBorder="1" applyAlignment="1">
      <alignment horizontal="left" vertical="center" indent="1"/>
    </xf>
    <xf numFmtId="170" fontId="15" fillId="0" borderId="29" xfId="104" applyNumberFormat="1" applyFont="1" applyFill="1" applyBorder="1" applyAlignment="1" applyProtection="1">
      <alignment horizontal="right" vertical="center"/>
    </xf>
    <xf numFmtId="49" fontId="11" fillId="2" borderId="29" xfId="49" applyNumberFormat="1" applyFill="1" applyBorder="1" applyAlignment="1" applyProtection="1">
      <alignment horizontal="left" vertical="center" wrapText="1" indent="1"/>
      <protection locked="0"/>
    </xf>
    <xf numFmtId="49" fontId="65"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9"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9"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9"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2" fillId="45" borderId="31" xfId="99" applyNumberFormat="1" applyFont="1" applyFill="1" applyBorder="1" applyAlignment="1">
      <alignment horizontal="left" vertical="center" indent="1"/>
    </xf>
    <xf numFmtId="4" fontId="93" fillId="51" borderId="6" xfId="0" applyNumberFormat="1" applyFont="1" applyFill="1" applyBorder="1" applyAlignment="1">
      <alignment horizontal="right" vertical="center"/>
    </xf>
    <xf numFmtId="0" fontId="11" fillId="2" borderId="29" xfId="49" applyNumberFormat="1" applyFill="1" applyBorder="1" applyAlignment="1" applyProtection="1">
      <alignment horizontal="left" vertical="center" wrapText="1" indent="1"/>
      <protection locked="0"/>
    </xf>
    <xf numFmtId="49" fontId="87" fillId="49" borderId="50" xfId="0" applyFont="1" applyFill="1" applyBorder="1" applyAlignment="1">
      <alignment horizontal="left" vertical="center"/>
    </xf>
    <xf numFmtId="167"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3"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9" fillId="0" borderId="0" xfId="112" quotePrefix="1" applyNumberFormat="1" applyFont="1" applyFill="1" applyBorder="1" applyAlignment="1" applyProtection="1">
      <alignment horizontal="left" vertical="center" wrapText="1" indent="4"/>
    </xf>
    <xf numFmtId="49" fontId="79" fillId="0" borderId="0" xfId="112" applyNumberFormat="1" applyFont="1" applyFill="1" applyBorder="1" applyAlignment="1" applyProtection="1">
      <alignment horizontal="left" vertical="center" wrapText="1" indent="4"/>
    </xf>
    <xf numFmtId="49" fontId="79" fillId="0" borderId="9" xfId="112" applyNumberFormat="1" applyFont="1" applyFill="1" applyBorder="1" applyAlignment="1" applyProtection="1">
      <alignment horizontal="left" vertical="center" wrapText="1" indent="4"/>
    </xf>
    <xf numFmtId="49" fontId="79"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7" fontId="65" fillId="2" borderId="29" xfId="102" applyNumberFormat="1" applyFont="1" applyFill="1" applyBorder="1" applyAlignment="1" applyProtection="1">
      <alignment horizontal="right" vertical="center"/>
      <protection locked="0"/>
    </xf>
    <xf numFmtId="167" fontId="11" fillId="7" borderId="29" xfId="102" applyNumberFormat="1" applyFont="1" applyFill="1" applyBorder="1" applyAlignment="1">
      <alignment horizontal="right" vertical="center"/>
    </xf>
    <xf numFmtId="167" fontId="11" fillId="43" borderId="29" xfId="102" applyNumberFormat="1" applyFont="1" applyFill="1" applyBorder="1" applyAlignment="1">
      <alignment horizontal="right" vertical="center"/>
    </xf>
    <xf numFmtId="167" fontId="65" fillId="43" borderId="29" xfId="102" applyNumberFormat="1" applyFont="1" applyFill="1" applyBorder="1" applyAlignment="1">
      <alignment horizontal="right" vertical="center"/>
    </xf>
    <xf numFmtId="167" fontId="11" fillId="0" borderId="0" xfId="0" applyNumberFormat="1" applyFont="1" applyFill="1" applyBorder="1" applyAlignment="1" applyProtection="1">
      <alignment vertical="top"/>
    </xf>
    <xf numFmtId="167" fontId="17" fillId="0" borderId="0" xfId="0" applyNumberFormat="1" applyFont="1" applyFill="1" applyBorder="1" applyAlignment="1" applyProtection="1">
      <alignment vertical="top"/>
    </xf>
    <xf numFmtId="167" fontId="89" fillId="51" borderId="6" xfId="0" applyNumberFormat="1" applyFont="1" applyFill="1" applyBorder="1" applyAlignment="1">
      <alignment horizontal="left" vertical="center"/>
    </xf>
    <xf numFmtId="167"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5" fillId="0" borderId="7" xfId="112" applyFont="1" applyFill="1" applyBorder="1" applyAlignment="1" applyProtection="1">
      <alignment horizontal="center" vertical="center" wrapText="1"/>
    </xf>
    <xf numFmtId="49" fontId="79" fillId="0" borderId="9" xfId="114" applyNumberFormat="1" applyFont="1" applyFill="1" applyBorder="1" applyAlignment="1" applyProtection="1">
      <alignment horizontal="left" vertical="center" wrapText="1" indent="4"/>
    </xf>
    <xf numFmtId="49" fontId="79" fillId="0" borderId="9" xfId="114" quotePrefix="1" applyNumberFormat="1" applyFont="1" applyFill="1" applyBorder="1" applyAlignment="1" applyProtection="1">
      <alignment horizontal="left" vertical="center" indent="1"/>
    </xf>
    <xf numFmtId="49" fontId="79" fillId="0" borderId="0" xfId="114" quotePrefix="1" applyNumberFormat="1" applyFont="1" applyFill="1" applyBorder="1" applyAlignment="1" applyProtection="1">
      <alignment horizontal="left" vertical="center" wrapText="1" indent="4"/>
    </xf>
    <xf numFmtId="49" fontId="79"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3" fillId="0" borderId="0" xfId="114"/>
    <xf numFmtId="0" fontId="89"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1" fillId="0" borderId="7" xfId="114" applyNumberFormat="1" applyFont="1" applyBorder="1" applyAlignment="1">
      <alignment horizontal="center" vertical="center"/>
    </xf>
    <xf numFmtId="4" fontId="93" fillId="51" borderId="6" xfId="114" applyNumberFormat="1" applyFont="1" applyFill="1" applyBorder="1" applyAlignment="1">
      <alignment horizontal="right" vertical="center"/>
    </xf>
    <xf numFmtId="0" fontId="95" fillId="0" borderId="29" xfId="114" applyFont="1" applyFill="1" applyBorder="1" applyAlignment="1" applyProtection="1">
      <alignment horizontal="left" vertical="center" wrapText="1"/>
    </xf>
    <xf numFmtId="0" fontId="3" fillId="0" borderId="0" xfId="115"/>
    <xf numFmtId="0" fontId="65" fillId="0" borderId="7" xfId="115" applyFont="1" applyBorder="1" applyAlignment="1">
      <alignment horizontal="center" vertical="center" wrapText="1"/>
    </xf>
    <xf numFmtId="0" fontId="89" fillId="51" borderId="0" xfId="115" applyFont="1" applyFill="1" applyAlignment="1">
      <alignment horizontal="left" vertical="center"/>
    </xf>
    <xf numFmtId="49" fontId="79" fillId="0" borderId="7" xfId="115" applyNumberFormat="1" applyFont="1" applyBorder="1" applyAlignment="1">
      <alignment horizontal="center" vertical="center" wrapText="1"/>
    </xf>
    <xf numFmtId="0" fontId="79" fillId="0" borderId="7" xfId="115" applyFont="1" applyBorder="1" applyAlignment="1">
      <alignment horizontal="left" vertical="center" wrapText="1"/>
    </xf>
    <xf numFmtId="4" fontId="79"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9"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9" fillId="0" borderId="7" xfId="115" applyFont="1" applyBorder="1" applyAlignment="1">
      <alignment horizontal="center" vertical="center"/>
    </xf>
    <xf numFmtId="0" fontId="79" fillId="0" borderId="7" xfId="115" applyFont="1" applyBorder="1" applyAlignment="1">
      <alignment vertical="center" wrapText="1"/>
    </xf>
    <xf numFmtId="0" fontId="13" fillId="0" borderId="7" xfId="115" applyFont="1" applyBorder="1" applyAlignment="1">
      <alignment horizontal="center" vertical="center" wrapText="1"/>
    </xf>
    <xf numFmtId="4" fontId="79" fillId="43" borderId="7" xfId="115" applyNumberFormat="1" applyFont="1" applyFill="1" applyBorder="1" applyAlignment="1">
      <alignment horizontal="right" vertical="center"/>
    </xf>
    <xf numFmtId="4" fontId="79" fillId="2" borderId="7" xfId="115" applyNumberFormat="1" applyFont="1" applyFill="1" applyBorder="1" applyAlignment="1" applyProtection="1">
      <alignment horizontal="right" vertical="center"/>
      <protection locked="0"/>
    </xf>
    <xf numFmtId="49" fontId="79"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1"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7" fillId="49"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9" fillId="7" borderId="7" xfId="115" applyNumberFormat="1" applyFont="1" applyFill="1" applyBorder="1" applyAlignment="1" applyProtection="1">
      <alignment horizontal="right" vertical="center"/>
    </xf>
    <xf numFmtId="4" fontId="79" fillId="0" borderId="7" xfId="115" applyNumberFormat="1" applyFont="1" applyBorder="1" applyAlignment="1">
      <alignment horizontal="right" vertical="center"/>
    </xf>
    <xf numFmtId="167" fontId="79" fillId="43" borderId="7" xfId="115" applyNumberFormat="1" applyFont="1" applyFill="1" applyBorder="1" applyAlignment="1">
      <alignment horizontal="right" vertical="center"/>
    </xf>
    <xf numFmtId="167" fontId="65" fillId="2" borderId="7" xfId="115" applyNumberFormat="1" applyFont="1" applyFill="1" applyBorder="1" applyAlignment="1" applyProtection="1">
      <alignment horizontal="right" vertical="center"/>
      <protection locked="0"/>
    </xf>
    <xf numFmtId="167" fontId="65" fillId="7" borderId="7" xfId="115" applyNumberFormat="1" applyFont="1" applyFill="1" applyBorder="1" applyAlignment="1">
      <alignment horizontal="right" vertical="center"/>
    </xf>
    <xf numFmtId="167"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72" fillId="2" borderId="29" xfId="98" applyNumberFormat="1" applyFont="1" applyFill="1" applyBorder="1" applyAlignment="1" applyProtection="1">
      <alignment horizontal="left" vertical="center" wrapText="1" indent="1"/>
      <protection locked="0"/>
    </xf>
    <xf numFmtId="0" fontId="2" fillId="0" borderId="0" xfId="115" applyFont="1"/>
    <xf numFmtId="0" fontId="65" fillId="0" borderId="7" xfId="115" applyFont="1" applyBorder="1" applyAlignment="1">
      <alignment horizontal="center" vertical="center" wrapText="1"/>
    </xf>
    <xf numFmtId="49" fontId="87" fillId="49" borderId="6" xfId="0" applyFont="1" applyFill="1" applyBorder="1" applyAlignment="1">
      <alignment horizontal="left" vertical="center" wrapText="1" indent="2"/>
    </xf>
    <xf numFmtId="0" fontId="1" fillId="0" borderId="0" xfId="115" applyFont="1"/>
    <xf numFmtId="0" fontId="79"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14" fontId="72" fillId="2" borderId="29" xfId="98" applyNumberFormat="1" applyFont="1" applyFill="1" applyBorder="1" applyAlignment="1" applyProtection="1">
      <alignment horizontal="left" vertical="center" wrapText="1" indent="1"/>
      <protection locked="0"/>
    </xf>
    <xf numFmtId="49" fontId="72" fillId="2" borderId="29" xfId="98" applyNumberFormat="1" applyFont="1" applyFill="1" applyBorder="1" applyAlignment="1" applyProtection="1">
      <alignment horizontal="left" vertical="center" wrapText="1" indent="1"/>
      <protection locked="0"/>
    </xf>
    <xf numFmtId="49" fontId="96" fillId="2" borderId="29" xfId="31" applyNumberFormat="1" applyFill="1" applyBorder="1" applyAlignment="1" applyProtection="1">
      <alignment horizontal="left" vertical="center" wrapText="1" indent="1"/>
      <protection locked="0"/>
    </xf>
    <xf numFmtId="0" fontId="79" fillId="0" borderId="7" xfId="115" applyFont="1" applyBorder="1" applyAlignment="1">
      <alignment horizontal="left" vertical="center" wrapText="1" indent="1"/>
    </xf>
    <xf numFmtId="0" fontId="79"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0" fillId="0" borderId="0" xfId="0" applyNumberFormat="1">
      <alignment vertical="top"/>
    </xf>
    <xf numFmtId="167" fontId="65"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7"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5"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49" fontId="14" fillId="2" borderId="29" xfId="99" applyFont="1" applyFill="1" applyBorder="1" applyAlignment="1" applyProtection="1">
      <alignment horizontal="left" vertical="center" wrapText="1" indent="1"/>
      <protection locked="0"/>
    </xf>
    <xf numFmtId="49" fontId="14" fillId="11" borderId="29" xfId="97" applyNumberFormat="1" applyFont="1" applyFill="1" applyBorder="1" applyAlignment="1" applyProtection="1">
      <alignment horizontal="right" vertical="center" wrapText="1" indent="1"/>
      <protection locked="0"/>
    </xf>
    <xf numFmtId="49" fontId="11" fillId="11" borderId="29" xfId="49" applyNumberFormat="1" applyFill="1" applyBorder="1" applyAlignment="1" applyProtection="1">
      <alignment horizontal="left" vertical="center" wrapText="1" indent="1"/>
      <protection locked="0"/>
    </xf>
    <xf numFmtId="0" fontId="65" fillId="0" borderId="0" xfId="98" applyNumberFormat="1" applyFont="1" applyAlignment="1"/>
    <xf numFmtId="49" fontId="65" fillId="0" borderId="0" xfId="98" applyNumberFormat="1" applyFont="1" applyAlignment="1"/>
    <xf numFmtId="0" fontId="11" fillId="0" borderId="0" xfId="98" applyFont="1" applyAlignment="1"/>
    <xf numFmtId="0" fontId="11" fillId="0" borderId="0" xfId="98" applyFont="1" applyFill="1" applyAlignment="1" applyProtection="1"/>
    <xf numFmtId="49" fontId="65" fillId="0" borderId="0" xfId="97" applyNumberFormat="1" applyFont="1" applyAlignment="1"/>
    <xf numFmtId="49" fontId="3" fillId="0" borderId="0" xfId="115" applyNumberFormat="1" applyAlignment="1"/>
    <xf numFmtId="49" fontId="61" fillId="0" borderId="0" xfId="115" applyNumberFormat="1" applyFont="1" applyAlignment="1"/>
    <xf numFmtId="49" fontId="2" fillId="0" borderId="0" xfId="115" applyNumberFormat="1" applyFont="1" applyAlignment="1"/>
    <xf numFmtId="49" fontId="65"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22" fontId="11" fillId="0" borderId="0" xfId="46" applyNumberFormat="1" applyFont="1" applyAlignment="1" applyProtection="1">
      <alignment horizontal="left" vertical="center" wrapText="1"/>
    </xf>
    <xf numFmtId="49" fontId="0" fillId="0" borderId="0" xfId="0" applyNumberFormat="1">
      <alignment vertical="top"/>
    </xf>
    <xf numFmtId="0" fontId="65" fillId="0" borderId="0" xfId="106" applyFont="1" applyAlignment="1">
      <alignment vertical="center"/>
    </xf>
    <xf numFmtId="0" fontId="65" fillId="0" borderId="0" xfId="106" applyFont="1" applyAlignment="1">
      <alignment vertical="center"/>
    </xf>
    <xf numFmtId="0" fontId="14" fillId="0" borderId="0" xfId="97" applyFont="1" applyAlignment="1">
      <alignment horizontal="center" vertical="center"/>
    </xf>
    <xf numFmtId="0" fontId="15"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3" fillId="0" borderId="0" xfId="34" applyNumberFormat="1" applyFont="1" applyFill="1" applyBorder="1" applyAlignment="1" applyProtection="1">
      <alignment horizontal="left" vertical="top" wrapText="1"/>
    </xf>
    <xf numFmtId="0" fontId="39" fillId="0" borderId="0" xfId="42" applyNumberFormat="1" applyFont="1" applyFill="1" applyBorder="1" applyAlignment="1" applyProtection="1">
      <alignment horizontal="justify" vertical="top" wrapText="1"/>
    </xf>
    <xf numFmtId="0" fontId="47" fillId="0" borderId="0" xfId="31" applyFont="1" applyFill="1" applyBorder="1" applyAlignment="1" applyProtection="1">
      <alignment horizontal="left" vertical="center" wrapText="1"/>
    </xf>
    <xf numFmtId="0" fontId="96"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4" fillId="0" borderId="5" xfId="97" applyFont="1" applyFill="1" applyBorder="1" applyAlignment="1" applyProtection="1">
      <alignment horizontal="right" vertical="center" wrapText="1" indent="1"/>
    </xf>
    <xf numFmtId="0" fontId="14" fillId="0" borderId="6" xfId="97" applyFont="1" applyFill="1" applyBorder="1" applyAlignment="1" applyProtection="1">
      <alignment horizontal="right" vertical="center" wrapText="1" indent="1"/>
    </xf>
    <xf numFmtId="0" fontId="14" fillId="0" borderId="8" xfId="97" applyFont="1" applyFill="1" applyBorder="1" applyAlignment="1" applyProtection="1">
      <alignment horizontal="right" vertical="center" wrapText="1" indent="1"/>
    </xf>
    <xf numFmtId="0" fontId="14" fillId="0" borderId="29" xfId="97" applyFont="1" applyBorder="1" applyAlignment="1">
      <alignment horizontal="right" vertical="center" wrapText="1" indent="1"/>
    </xf>
    <xf numFmtId="0" fontId="14" fillId="0" borderId="29" xfId="98" applyFont="1" applyBorder="1" applyAlignment="1">
      <alignment horizontal="center" vertical="center" textRotation="90" wrapText="1"/>
    </xf>
    <xf numFmtId="0" fontId="14" fillId="0" borderId="29" xfId="97" applyFont="1" applyFill="1" applyBorder="1" applyAlignment="1" applyProtection="1">
      <alignment horizontal="right" vertical="center" wrapText="1" indent="1"/>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0" fontId="11" fillId="11" borderId="7" xfId="98" applyNumberFormat="1" applyFon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9" borderId="0" xfId="102" applyNumberFormat="1" applyFont="1" applyFill="1" applyBorder="1" applyAlignment="1">
      <alignment horizontal="center" vertical="center" wrapText="1"/>
    </xf>
    <xf numFmtId="49" fontId="65" fillId="0" borderId="0" xfId="112" applyNumberFormat="1" applyFont="1" applyAlignment="1">
      <alignment horizontal="center" vertical="center" wrapText="1"/>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49" fontId="14" fillId="0" borderId="0" xfId="105" applyNumberFormat="1" applyFont="1" applyAlignment="1">
      <alignment horizontal="center"/>
    </xf>
    <xf numFmtId="0" fontId="65" fillId="0" borderId="0" xfId="106" applyFont="1" applyAlignment="1">
      <alignment vertical="center"/>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0" fontId="14" fillId="0" borderId="0" xfId="97" applyFont="1" applyFill="1" applyAlignment="1" applyProtection="1">
      <alignment vertical="center"/>
    </xf>
    <xf numFmtId="0" fontId="14" fillId="0" borderId="0" xfId="97" applyFont="1" applyFill="1" applyAlignment="1">
      <alignment vertical="center"/>
    </xf>
    <xf numFmtId="0" fontId="14" fillId="0" borderId="7" xfId="97" applyFont="1" applyFill="1" applyBorder="1" applyAlignment="1" applyProtection="1">
      <alignment horizontal="left" vertical="center" wrapText="1" indent="1"/>
    </xf>
    <xf numFmtId="0" fontId="14" fillId="0" borderId="7" xfId="97" applyNumberFormat="1" applyFont="1" applyFill="1" applyBorder="1" applyAlignment="1" applyProtection="1">
      <alignment horizontal="left" vertical="center" wrapText="1" indent="1"/>
      <protection locked="0"/>
    </xf>
    <xf numFmtId="0" fontId="14" fillId="0" borderId="0" xfId="97" applyFont="1" applyFill="1" applyAlignment="1">
      <alignment vertical="center" wrapText="1"/>
    </xf>
    <xf numFmtId="49" fontId="67" fillId="0" borderId="29" xfId="98" applyNumberFormat="1" applyFont="1" applyFill="1" applyBorder="1" applyAlignment="1">
      <alignment horizontal="center" vertical="center" wrapText="1"/>
    </xf>
    <xf numFmtId="0" fontId="68" fillId="0" borderId="0" xfId="97" applyFont="1" applyFill="1" applyAlignment="1">
      <alignment vertical="center"/>
    </xf>
    <xf numFmtId="0" fontId="68" fillId="0" borderId="29" xfId="97" applyFont="1" applyFill="1" applyBorder="1" applyAlignment="1" applyProtection="1">
      <alignment horizontal="center" vertical="center"/>
      <protection locked="0"/>
    </xf>
    <xf numFmtId="0" fontId="68" fillId="0" borderId="29" xfId="97" applyFont="1" applyFill="1" applyBorder="1" applyAlignment="1">
      <alignment horizontal="center" vertical="center"/>
    </xf>
    <xf numFmtId="0" fontId="69" fillId="0" borderId="0" xfId="97" applyFont="1" applyFill="1" applyAlignment="1">
      <alignment vertical="center"/>
    </xf>
    <xf numFmtId="0" fontId="67" fillId="0" borderId="29" xfId="98"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70" fillId="0" borderId="0" xfId="97" applyFont="1" applyFill="1" applyAlignment="1">
      <alignment vertical="center"/>
    </xf>
    <xf numFmtId="0" fontId="14" fillId="0" borderId="30" xfId="97" applyFont="1" applyFill="1" applyBorder="1" applyAlignment="1">
      <alignment vertical="center"/>
    </xf>
    <xf numFmtId="0" fontId="14" fillId="0" borderId="31" xfId="98" applyFont="1" applyFill="1" applyBorder="1" applyAlignment="1">
      <alignment vertical="center"/>
    </xf>
    <xf numFmtId="0" fontId="14" fillId="0" borderId="32" xfId="98" applyFont="1" applyFill="1" applyBorder="1" applyAlignment="1">
      <alignment vertical="center"/>
    </xf>
    <xf numFmtId="0" fontId="70" fillId="0" borderId="0" xfId="97" applyFont="1" applyFill="1" applyAlignment="1">
      <alignment horizontal="center" vertical="center"/>
    </xf>
    <xf numFmtId="0" fontId="68"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68" fillId="0" borderId="29" xfId="98" applyNumberFormat="1" applyFont="1" applyFill="1" applyBorder="1" applyAlignment="1">
      <alignment horizontal="left" vertical="center" wrapText="1" indent="4"/>
    </xf>
    <xf numFmtId="0" fontId="69"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29" xfId="97" applyFont="1" applyFill="1" applyBorder="1" applyAlignment="1">
      <alignment horizontal="right" vertical="center" wrapText="1" indent="1"/>
    </xf>
    <xf numFmtId="0" fontId="14" fillId="0" borderId="29" xfId="97" applyFont="1" applyFill="1" applyBorder="1" applyAlignment="1" applyProtection="1">
      <alignment horizontal="left" vertical="center" wrapText="1" indent="1"/>
    </xf>
    <xf numFmtId="0" fontId="69" fillId="0" borderId="0" xfId="97" applyFont="1" applyFill="1" applyAlignment="1">
      <alignment vertical="center" wrapText="1"/>
    </xf>
    <xf numFmtId="49" fontId="14" fillId="0" borderId="29" xfId="97" applyNumberFormat="1" applyFont="1" applyFill="1" applyBorder="1" applyAlignment="1" applyProtection="1">
      <alignment horizontal="left" vertical="center" wrapText="1" indent="1"/>
      <protection locked="0"/>
    </xf>
    <xf numFmtId="49" fontId="14" fillId="0" borderId="29" xfId="97" applyNumberFormat="1" applyFont="1" applyFill="1" applyBorder="1" applyAlignment="1" applyProtection="1">
      <alignment horizontal="left" vertical="center" wrapText="1" indent="1"/>
    </xf>
    <xf numFmtId="49" fontId="14" fillId="0" borderId="29" xfId="97" applyNumberFormat="1" applyFont="1" applyFill="1" applyBorder="1" applyAlignment="1">
      <alignment horizontal="left" vertical="center" wrapText="1" indent="1"/>
    </xf>
    <xf numFmtId="0" fontId="14" fillId="0" borderId="29" xfId="97" applyNumberFormat="1" applyFont="1" applyFill="1" applyBorder="1" applyAlignment="1" applyProtection="1">
      <alignment horizontal="left" vertical="center" wrapText="1" indent="1"/>
      <protection locked="0"/>
    </xf>
    <xf numFmtId="0" fontId="14" fillId="0" borderId="29" xfId="97" applyFont="1" applyFill="1" applyBorder="1" applyAlignment="1" applyProtection="1">
      <alignment horizontal="left" vertical="center" wrapText="1" indent="1"/>
      <protection locked="0"/>
    </xf>
    <xf numFmtId="0" fontId="14" fillId="0" borderId="29" xfId="97"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protection locked="0"/>
    </xf>
    <xf numFmtId="49"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xf>
    <xf numFmtId="0" fontId="71" fillId="0" borderId="0" xfId="97" applyFont="1" applyFill="1" applyAlignment="1">
      <alignment vertical="center"/>
    </xf>
    <xf numFmtId="0" fontId="14" fillId="0" borderId="29" xfId="98" applyFont="1" applyFill="1" applyBorder="1" applyAlignment="1">
      <alignment horizontal="center" vertical="center" textRotation="90" wrapText="1"/>
    </xf>
    <xf numFmtId="49" fontId="11" fillId="0" borderId="29" xfId="49" applyNumberFormat="1" applyFill="1" applyBorder="1" applyAlignment="1" applyProtection="1">
      <alignment horizontal="left" vertical="center" wrapText="1" indent="1"/>
    </xf>
    <xf numFmtId="49" fontId="14" fillId="0" borderId="29" xfId="99" applyFont="1" applyFill="1" applyBorder="1" applyAlignment="1" applyProtection="1">
      <alignment horizontal="left" vertical="center" wrapText="1" indent="1"/>
    </xf>
    <xf numFmtId="14" fontId="72" fillId="0" borderId="29" xfId="98" applyNumberFormat="1" applyFont="1" applyFill="1" applyBorder="1" applyAlignment="1" applyProtection="1">
      <alignment horizontal="left" vertical="center" wrapText="1" indent="1"/>
    </xf>
    <xf numFmtId="49" fontId="11" fillId="0" borderId="29" xfId="49" applyNumberFormat="1" applyFill="1" applyBorder="1" applyAlignment="1" applyProtection="1">
      <alignment horizontal="left" vertical="center" wrapText="1" indent="1"/>
      <protection locked="0"/>
    </xf>
    <xf numFmtId="0" fontId="14" fillId="0" borderId="0" xfId="97" applyFont="1" applyFill="1" applyAlignment="1">
      <alignment horizontal="center" vertical="center" wrapText="1"/>
    </xf>
    <xf numFmtId="0" fontId="68" fillId="0" borderId="0" xfId="97" applyFont="1" applyFill="1" applyAlignment="1">
      <alignment vertical="center" wrapText="1"/>
    </xf>
    <xf numFmtId="0" fontId="14" fillId="0" borderId="29" xfId="97" applyFont="1" applyFill="1" applyBorder="1" applyAlignment="1">
      <alignment vertical="center" wrapText="1"/>
    </xf>
    <xf numFmtId="0" fontId="67" fillId="0" borderId="44" xfId="98" applyFont="1" applyFill="1" applyBorder="1" applyAlignment="1">
      <alignment horizontal="left" vertical="center" wrapText="1" indent="4"/>
    </xf>
    <xf numFmtId="0" fontId="67" fillId="0" borderId="29" xfId="98" applyFont="1" applyFill="1" applyBorder="1" applyAlignment="1">
      <alignment horizontal="left" vertical="center" wrapText="1" indent="4"/>
    </xf>
    <xf numFmtId="0" fontId="14" fillId="0" borderId="7" xfId="97" applyFont="1" applyFill="1" applyBorder="1" applyAlignment="1">
      <alignment horizontal="right" vertical="center" wrapText="1" indent="1"/>
    </xf>
    <xf numFmtId="0" fontId="72" fillId="0" borderId="7" xfId="98" applyFont="1" applyFill="1" applyBorder="1" applyAlignment="1">
      <alignment horizontal="right" vertical="center" wrapText="1" indent="1"/>
    </xf>
    <xf numFmtId="49" fontId="14" fillId="0" borderId="32"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protection locked="0"/>
    </xf>
    <xf numFmtId="49" fontId="14"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72"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4" fillId="0" borderId="7" xfId="97" applyFont="1" applyFill="1" applyBorder="1" applyAlignment="1" applyProtection="1">
      <alignment horizontal="right" vertical="center" wrapText="1" indent="1"/>
      <protection locked="0"/>
    </xf>
    <xf numFmtId="0" fontId="72" fillId="0" borderId="7" xfId="98" applyFont="1" applyFill="1" applyBorder="1" applyAlignment="1" applyProtection="1">
      <alignment horizontal="right" vertical="center" wrapText="1" indent="1"/>
      <protection locked="0"/>
    </xf>
    <xf numFmtId="0" fontId="68" fillId="0" borderId="32" xfId="97" applyFont="1" applyFill="1" applyBorder="1" applyAlignment="1">
      <alignment horizontal="right" vertical="center" wrapText="1" indent="1"/>
    </xf>
    <xf numFmtId="0" fontId="67" fillId="0" borderId="29"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68" fillId="0" borderId="29" xfId="97" applyNumberFormat="1" applyFont="1" applyFill="1" applyBorder="1" applyAlignment="1">
      <alignment horizontal="right" vertical="center" wrapText="1" indent="1"/>
    </xf>
    <xf numFmtId="0" fontId="67" fillId="0" borderId="29"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14" fillId="0" borderId="29" xfId="97" applyNumberFormat="1" applyFont="1" applyFill="1" applyBorder="1" applyAlignment="1">
      <alignment horizontal="right" vertical="center" wrapText="1" indent="1"/>
    </xf>
    <xf numFmtId="0" fontId="14" fillId="0" borderId="29"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xf>
    <xf numFmtId="0" fontId="0" fillId="0" borderId="29" xfId="49" applyNumberFormat="1" applyFon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indent="1"/>
      <protection locked="0"/>
    </xf>
    <xf numFmtId="0" fontId="14" fillId="0" borderId="35" xfId="97" applyFont="1" applyFill="1" applyBorder="1" applyAlignment="1">
      <alignment horizontal="right" vertical="center" wrapText="1" indent="1"/>
    </xf>
    <xf numFmtId="0" fontId="14" fillId="0" borderId="36" xfId="97" applyFont="1" applyFill="1" applyBorder="1" applyAlignment="1">
      <alignment horizontal="right" vertical="center" wrapText="1" indent="1"/>
    </xf>
    <xf numFmtId="0" fontId="72" fillId="0" borderId="29" xfId="98" applyFont="1" applyFill="1" applyBorder="1" applyAlignment="1">
      <alignment horizontal="left" vertical="center" wrapText="1" indent="1"/>
    </xf>
    <xf numFmtId="0" fontId="14" fillId="0" borderId="29" xfId="97" applyFont="1" applyFill="1" applyBorder="1" applyAlignment="1">
      <alignment horizontal="left" vertical="center" indent="1"/>
    </xf>
    <xf numFmtId="0" fontId="14" fillId="0" borderId="30" xfId="97" applyFont="1" applyFill="1" applyBorder="1" applyAlignment="1">
      <alignment horizontal="right" vertical="center" wrapText="1" indent="1"/>
    </xf>
    <xf numFmtId="0" fontId="14" fillId="0" borderId="31" xfId="97" applyFont="1" applyFill="1" applyBorder="1" applyAlignment="1">
      <alignment horizontal="right" vertical="center" wrapText="1" indent="1"/>
    </xf>
    <xf numFmtId="0" fontId="14" fillId="0" borderId="32" xfId="97" applyFont="1" applyFill="1" applyBorder="1" applyAlignment="1">
      <alignment horizontal="right" vertical="center" wrapText="1" indent="1"/>
    </xf>
    <xf numFmtId="0" fontId="25" fillId="0" borderId="0" xfId="110" applyFont="1" applyFill="1" applyAlignment="1">
      <alignment horizontal="left" vertical="center" indent="1"/>
    </xf>
    <xf numFmtId="0" fontId="94"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ont="1" applyFill="1" applyAlignment="1">
      <alignment vertical="center"/>
    </xf>
    <xf numFmtId="49" fontId="97"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6"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0" fillId="0" borderId="42" xfId="99" applyFont="1" applyFill="1" applyBorder="1" applyAlignment="1" applyProtection="1">
      <alignment horizontal="left" vertical="center" wrapText="1" indent="1"/>
      <protection locked="0"/>
    </xf>
    <xf numFmtId="49" fontId="11" fillId="0" borderId="42" xfId="99" applyFill="1" applyBorder="1" applyAlignment="1" applyProtection="1">
      <alignment horizontal="left" vertical="center" wrapText="1" indent="1"/>
    </xf>
    <xf numFmtId="49" fontId="11" fillId="0" borderId="43" xfId="99" applyFill="1" applyBorder="1" applyAlignment="1" applyProtection="1">
      <alignment horizontal="left" vertical="center" wrapText="1" indent="1"/>
      <protection locked="0"/>
    </xf>
    <xf numFmtId="49" fontId="11" fillId="0" borderId="0" xfId="99" applyFill="1" applyBorder="1" applyAlignment="1">
      <alignment horizontal="right" vertical="center" wrapText="1"/>
    </xf>
    <xf numFmtId="0" fontId="65"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52"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49" applyNumberFormat="1" applyFill="1" applyBorder="1" applyAlignment="1" applyProtection="1">
      <alignment horizontal="right" vertical="center"/>
      <protection locked="0"/>
    </xf>
    <xf numFmtId="4" fontId="11" fillId="0" borderId="29" xfId="98" applyNumberFormat="1" applyFont="1" applyFill="1" applyBorder="1" applyAlignment="1" applyProtection="1">
      <alignment horizontal="right" vertical="center"/>
      <protection locked="0"/>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applyAlignment="1"/>
    <xf numFmtId="0" fontId="11" fillId="0" borderId="0" xfId="98" applyFont="1" applyFill="1"/>
    <xf numFmtId="0" fontId="11"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11" fillId="0" borderId="7" xfId="98" applyNumberFormat="1" applyFont="1" applyFill="1" applyBorder="1" applyAlignment="1" applyProtection="1">
      <alignment vertical="center" wrapText="1"/>
      <protection locked="0"/>
    </xf>
    <xf numFmtId="0" fontId="11" fillId="0" borderId="7" xfId="98" applyNumberFormat="1" applyFont="1" applyFill="1" applyBorder="1" applyAlignment="1" applyProtection="1">
      <alignment horizontal="left" vertical="center" wrapText="1"/>
      <protection locked="0"/>
    </xf>
    <xf numFmtId="0" fontId="78" fillId="0" borderId="0" xfId="98" applyFont="1" applyFill="1"/>
    <xf numFmtId="0" fontId="0" fillId="0" borderId="7" xfId="98" applyNumberFormat="1" applyFont="1" applyFill="1" applyBorder="1" applyAlignment="1" applyProtection="1">
      <alignment vertical="center" wrapText="1"/>
      <protection locked="0"/>
    </xf>
    <xf numFmtId="0" fontId="0" fillId="0" borderId="7" xfId="98" applyNumberFormat="1" applyFont="1" applyFill="1" applyBorder="1" applyAlignment="1" applyProtection="1">
      <alignment horizontal="left" vertical="center" wrapText="1"/>
      <protection locked="0"/>
    </xf>
    <xf numFmtId="0" fontId="65" fillId="0" borderId="0" xfId="97" applyFont="1" applyFill="1"/>
    <xf numFmtId="0" fontId="11" fillId="0" borderId="0" xfId="97" applyFont="1" applyFill="1"/>
    <xf numFmtId="0" fontId="65" fillId="0" borderId="0" xfId="97" applyFont="1" applyFill="1" applyAlignment="1">
      <alignment wrapText="1"/>
    </xf>
    <xf numFmtId="0" fontId="65"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5"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3"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3" fillId="0" borderId="31" xfId="99" applyFont="1" applyFill="1" applyBorder="1" applyAlignment="1">
      <alignment horizontal="left" vertical="center" indent="1"/>
    </xf>
    <xf numFmtId="0" fontId="92"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7"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7" fontId="73" fillId="0" borderId="31" xfId="99" applyNumberFormat="1" applyFont="1" applyFill="1" applyBorder="1" applyAlignment="1">
      <alignment horizontal="left" vertical="center" indent="1"/>
    </xf>
    <xf numFmtId="49" fontId="73" fillId="0" borderId="31" xfId="99" applyNumberFormat="1" applyFont="1" applyFill="1" applyBorder="1" applyAlignment="1">
      <alignment horizontal="left" vertical="center" indent="1"/>
    </xf>
    <xf numFmtId="170" fontId="73" fillId="0" borderId="31" xfId="99" applyNumberFormat="1" applyFont="1" applyFill="1" applyBorder="1" applyAlignment="1">
      <alignment horizontal="left" vertical="center" indent="1"/>
    </xf>
    <xf numFmtId="167" fontId="15"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7"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5"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7"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7" fillId="0" borderId="49" xfId="0" applyFont="1" applyFill="1" applyBorder="1" applyAlignment="1">
      <alignment horizontal="left" vertical="center" wrapText="1" indent="1"/>
    </xf>
    <xf numFmtId="49" fontId="87" fillId="0" borderId="50" xfId="0" applyFont="1" applyFill="1" applyBorder="1" applyAlignment="1">
      <alignment vertical="center" wrapText="1"/>
    </xf>
    <xf numFmtId="0" fontId="11" fillId="0" borderId="0" xfId="97" applyFont="1" applyFill="1" applyAlignment="1">
      <alignment vertical="center"/>
    </xf>
    <xf numFmtId="0" fontId="79" fillId="0" borderId="29" xfId="102" applyFont="1" applyFill="1" applyBorder="1" applyAlignment="1">
      <alignment vertical="center" wrapText="1"/>
    </xf>
    <xf numFmtId="0" fontId="65"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49" fontId="65" fillId="0" borderId="0" xfId="102" applyNumberFormat="1" applyFont="1" applyFill="1" applyAlignment="1">
      <alignment vertical="center"/>
    </xf>
    <xf numFmtId="0" fontId="0" fillId="0" borderId="52" xfId="0" applyNumberFormat="1" applyFont="1" applyFill="1" applyBorder="1" applyAlignment="1">
      <alignment horizontal="left" vertical="center" indent="1"/>
    </xf>
    <xf numFmtId="49" fontId="65" fillId="0" borderId="7" xfId="102" applyNumberFormat="1" applyFont="1" applyFill="1" applyBorder="1" applyAlignment="1">
      <alignment horizontal="center" vertical="center"/>
    </xf>
    <xf numFmtId="0" fontId="65" fillId="0" borderId="32" xfId="102" applyFont="1" applyFill="1" applyBorder="1" applyAlignment="1">
      <alignment vertical="center" wrapTex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32" xfId="102" applyFont="1" applyFill="1" applyBorder="1" applyAlignment="1">
      <alignment vertical="center"/>
    </xf>
    <xf numFmtId="167" fontId="65" fillId="0" borderId="29" xfId="102" applyNumberFormat="1" applyFont="1" applyFill="1" applyBorder="1" applyAlignment="1" applyProtection="1">
      <alignment horizontal="right" vertical="center"/>
      <protection locked="0"/>
    </xf>
    <xf numFmtId="0" fontId="11" fillId="0" borderId="29" xfId="97" applyFont="1" applyFill="1" applyBorder="1" applyAlignment="1">
      <alignment vertical="center" wrapText="1"/>
    </xf>
    <xf numFmtId="167" fontId="11" fillId="0" borderId="29" xfId="102" applyNumberFormat="1" applyFont="1" applyFill="1" applyBorder="1" applyAlignment="1">
      <alignment horizontal="right" vertical="center"/>
    </xf>
    <xf numFmtId="49" fontId="11" fillId="0" borderId="29" xfId="114" applyNumberFormat="1" applyFont="1" applyFill="1" applyBorder="1" applyAlignment="1" applyProtection="1">
      <alignment horizontal="left" vertical="center" wrapText="1"/>
      <protection locked="0"/>
    </xf>
    <xf numFmtId="0" fontId="11" fillId="0" borderId="32" xfId="102" applyFont="1" applyFill="1" applyBorder="1" applyAlignment="1">
      <alignment horizontal="left" vertical="center" wrapText="1" indent="1"/>
    </xf>
    <xf numFmtId="0" fontId="11" fillId="0" borderId="29" xfId="102" applyFont="1" applyFill="1" applyBorder="1" applyAlignment="1">
      <alignment horizontal="center" vertical="center" wrapText="1"/>
    </xf>
    <xf numFmtId="0" fontId="11" fillId="0" borderId="29" xfId="97" applyFont="1" applyFill="1" applyBorder="1" applyAlignment="1">
      <alignment horizontal="left" vertical="center" wrapText="1" indent="2"/>
    </xf>
    <xf numFmtId="0" fontId="65" fillId="0" borderId="29" xfId="102" applyFont="1" applyFill="1" applyBorder="1" applyAlignment="1">
      <alignment horizontal="left" vertical="center" wrapText="1" indent="3"/>
    </xf>
    <xf numFmtId="0" fontId="11" fillId="0" borderId="31"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0" fontId="79"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90" fillId="0" borderId="42" xfId="102" applyFont="1" applyFill="1" applyBorder="1" applyAlignment="1">
      <alignment vertical="center"/>
    </xf>
    <xf numFmtId="0" fontId="11"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0" fillId="0"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11"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4" fontId="65" fillId="0" borderId="7" xfId="106" applyNumberFormat="1" applyFont="1" applyFill="1" applyBorder="1" applyAlignment="1" applyProtection="1">
      <alignment horizontal="right" vertical="center"/>
      <protection locked="0"/>
    </xf>
    <xf numFmtId="167"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2"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0" fontId="11" fillId="0" borderId="29" xfId="102" applyNumberFormat="1" applyFont="1" applyFill="1" applyBorder="1" applyAlignment="1">
      <alignment horizontal="center" vertical="center" wrapText="1"/>
    </xf>
    <xf numFmtId="0" fontId="14" fillId="0" borderId="0" xfId="105" applyFont="1" applyFill="1"/>
    <xf numFmtId="0" fontId="68" fillId="0" borderId="0" xfId="105" applyFont="1" applyFill="1"/>
    <xf numFmtId="0" fontId="68" fillId="0" borderId="0" xfId="105" applyFont="1" applyFill="1" applyAlignment="1">
      <alignment horizontal="left"/>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90" fillId="0" borderId="7" xfId="102" applyFont="1" applyFill="1" applyBorder="1"/>
    <xf numFmtId="0" fontId="0" fillId="0" borderId="5" xfId="0" applyNumberFormat="1" applyFont="1" applyFill="1" applyBorder="1" applyAlignment="1">
      <alignment horizontal="left" vertical="center"/>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xf>
    <xf numFmtId="0" fontId="11" fillId="0" borderId="0" xfId="105" applyFont="1" applyFill="1"/>
    <xf numFmtId="0" fontId="72" fillId="0" borderId="0" xfId="105" applyFont="1" applyFill="1" applyAlignment="1">
      <alignment horizontal="left" vertical="center" wrapText="1" indent="1"/>
    </xf>
    <xf numFmtId="0" fontId="72" fillId="0" borderId="0" xfId="105" applyFont="1" applyFill="1" applyAlignment="1">
      <alignment horizontal="left" vertical="center" wrapText="1" indent="2"/>
    </xf>
    <xf numFmtId="0" fontId="65" fillId="0" borderId="0" xfId="102" applyFont="1" applyFill="1" applyProtection="1">
      <protection hidden="1"/>
    </xf>
    <xf numFmtId="0" fontId="13" fillId="0" borderId="7" xfId="102" applyFont="1" applyFill="1" applyBorder="1" applyAlignment="1">
      <alignment horizontal="center" vertical="center" wrapText="1"/>
    </xf>
    <xf numFmtId="4" fontId="79" fillId="0" borderId="7" xfId="102" applyNumberFormat="1" applyFont="1" applyFill="1" applyBorder="1" applyAlignment="1">
      <alignment horizontal="right" vertical="center" wrapText="1"/>
    </xf>
    <xf numFmtId="49" fontId="11" fillId="0" borderId="7" xfId="102" applyNumberFormat="1" applyFont="1" applyFill="1" applyBorder="1" applyAlignment="1">
      <alignment horizontal="center" vertical="center"/>
    </xf>
    <xf numFmtId="4" fontId="11"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65" fillId="0" borderId="0" xfId="112" applyFont="1" applyFill="1" applyAlignment="1">
      <alignment vertical="center"/>
    </xf>
    <xf numFmtId="0" fontId="65"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9" fontId="65" fillId="0" borderId="7" xfId="112" applyNumberFormat="1" applyFont="1" applyFill="1" applyBorder="1" applyAlignment="1" applyProtection="1">
      <alignment horizontal="left" vertical="center" wrapText="1"/>
      <protection locked="0"/>
    </xf>
    <xf numFmtId="49" fontId="65"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4" fontId="11" fillId="0" borderId="7" xfId="105" applyNumberFormat="1" applyFont="1" applyFill="1" applyBorder="1" applyAlignment="1" applyProtection="1">
      <alignment horizontal="right" vertical="center"/>
      <protection locked="0"/>
    </xf>
    <xf numFmtId="4" fontId="11" fillId="0" borderId="7" xfId="105" applyNumberFormat="1" applyFont="1" applyFill="1" applyBorder="1" applyAlignment="1">
      <alignment horizontal="right" vertical="center"/>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4" fontId="65" fillId="0" borderId="7" xfId="112" applyNumberFormat="1" applyFont="1" applyFill="1" applyBorder="1" applyAlignment="1" applyProtection="1">
      <alignment horizontal="right" vertical="center" wrapText="1"/>
      <protection locked="0"/>
    </xf>
    <xf numFmtId="0" fontId="65" fillId="0" borderId="7" xfId="112" applyFont="1" applyFill="1" applyBorder="1" applyAlignment="1" applyProtection="1">
      <alignment horizontal="center" vertical="center" wrapText="1"/>
      <protection locked="0"/>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49" fontId="11"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0" fontId="11"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11" fillId="0" borderId="0" xfId="105" applyFont="1" applyFill="1" applyBorder="1"/>
    <xf numFmtId="0" fontId="13" fillId="0" borderId="0" xfId="105" applyFont="1" applyFill="1" applyBorder="1" applyAlignment="1">
      <alignment horizont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3" fillId="0" borderId="0" xfId="105" applyFont="1" applyFill="1"/>
    <xf numFmtId="0" fontId="11" fillId="0" borderId="7" xfId="105" applyFont="1" applyFill="1" applyBorder="1" applyAlignment="1">
      <alignment horizontal="center" vertical="center"/>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Alignment="1" applyProtection="1">
      <alignment horizontal="center"/>
      <protection hidden="1"/>
    </xf>
    <xf numFmtId="169" fontId="21" fillId="0" borderId="0" xfId="101" applyNumberFormat="1" applyFont="1" applyFill="1" applyAlignment="1">
      <alignment horizontal="left" vertical="center" wrapText="1"/>
    </xf>
    <xf numFmtId="0" fontId="65"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3" fillId="0" borderId="0" xfId="114" applyFill="1"/>
    <xf numFmtId="49" fontId="79"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3" fillId="0" borderId="9" xfId="114" applyFill="1" applyBorder="1" applyAlignment="1">
      <alignment vertical="center"/>
    </xf>
    <xf numFmtId="0" fontId="65" fillId="0" borderId="0" xfId="114" applyFont="1" applyFill="1" applyProtection="1">
      <protection hidden="1"/>
    </xf>
    <xf numFmtId="0" fontId="11"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1" fillId="0" borderId="7" xfId="114" applyNumberFormat="1" applyFont="1" applyFill="1" applyBorder="1" applyAlignment="1">
      <alignment horizontal="center" vertical="center"/>
    </xf>
    <xf numFmtId="0" fontId="65" fillId="0" borderId="0" xfId="107" applyFont="1" applyFill="1"/>
    <xf numFmtId="0" fontId="65" fillId="0" borderId="0" xfId="106" applyFont="1" applyFill="1"/>
    <xf numFmtId="0" fontId="65" fillId="0" borderId="7" xfId="106" applyFont="1" applyFill="1" applyBorder="1" applyAlignment="1">
      <alignment vertical="center" wrapText="1"/>
    </xf>
    <xf numFmtId="0" fontId="65" fillId="0" borderId="7" xfId="107" applyFont="1" applyFill="1" applyBorder="1" applyAlignment="1">
      <alignment horizontal="center" vertical="center" wrapText="1"/>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7" xfId="106"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11" fillId="0" borderId="7" xfId="106" applyFont="1" applyFill="1" applyBorder="1" applyAlignment="1">
      <alignment horizontal="center" vertical="center" wrapText="1"/>
    </xf>
    <xf numFmtId="0" fontId="65"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3" fillId="0" borderId="0" xfId="107" applyFont="1" applyFill="1" applyAlignment="1">
      <alignment horizontal="left" vertical="top" wrapText="1"/>
    </xf>
    <xf numFmtId="49" fontId="75"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0" fontId="5" fillId="0" borderId="7" xfId="106" applyFont="1" applyFill="1" applyBorder="1" applyAlignment="1">
      <alignment vertical="center"/>
    </xf>
    <xf numFmtId="49" fontId="77" fillId="0" borderId="7" xfId="106" applyNumberFormat="1" applyFont="1" applyFill="1" applyBorder="1" applyAlignment="1" applyProtection="1">
      <alignment horizontal="left" vertical="top" wrapText="1"/>
      <protection locked="0"/>
    </xf>
    <xf numFmtId="0" fontId="3" fillId="0" borderId="0" xfId="115" applyFill="1"/>
    <xf numFmtId="0" fontId="72" fillId="0" borderId="0" xfId="115" applyFont="1" applyFill="1" applyAlignment="1">
      <alignment vertical="center"/>
    </xf>
    <xf numFmtId="49" fontId="79"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49" fontId="79" fillId="0" borderId="7" xfId="115" applyNumberFormat="1" applyFont="1" applyFill="1" applyBorder="1" applyAlignment="1">
      <alignment horizontal="center" vertical="center" wrapText="1"/>
    </xf>
    <xf numFmtId="0" fontId="79" fillId="0" borderId="7" xfId="115" applyFont="1" applyFill="1" applyBorder="1" applyAlignment="1">
      <alignment horizontal="left" vertical="center" wrapText="1"/>
    </xf>
    <xf numFmtId="4" fontId="79"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49" fontId="79" fillId="0" borderId="7" xfId="115" applyNumberFormat="1" applyFont="1" applyFill="1" applyBorder="1" applyAlignment="1">
      <alignment horizontal="center" vertical="center"/>
    </xf>
    <xf numFmtId="0" fontId="79" fillId="0" borderId="7" xfId="115" applyFont="1" applyFill="1" applyBorder="1" applyAlignment="1">
      <alignment horizontal="left" vertical="center" wrapText="1" indent="1"/>
    </xf>
    <xf numFmtId="0" fontId="79" fillId="0" borderId="7" xfId="115" applyFont="1" applyFill="1" applyBorder="1" applyAlignment="1">
      <alignment horizontal="center" vertical="center" wrapText="1"/>
    </xf>
    <xf numFmtId="49" fontId="79"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1" fillId="0" borderId="0" xfId="115" applyFont="1" applyFill="1"/>
    <xf numFmtId="4" fontId="79" fillId="0" borderId="7" xfId="115" applyNumberFormat="1" applyFont="1" applyFill="1" applyBorder="1" applyAlignment="1" applyProtection="1">
      <alignment horizontal="right" vertical="center"/>
      <protection locked="0"/>
    </xf>
    <xf numFmtId="4" fontId="79" fillId="0" borderId="7" xfId="115" applyNumberFormat="1" applyFont="1" applyFill="1" applyBorder="1" applyAlignment="1" applyProtection="1">
      <alignment horizontal="right" vertical="center"/>
    </xf>
    <xf numFmtId="0" fontId="79"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9"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65" fillId="0" borderId="7" xfId="115" applyFont="1" applyFill="1" applyBorder="1" applyAlignment="1">
      <alignment vertical="center" wrapTex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2" fillId="0" borderId="0" xfId="106" applyFont="1" applyFill="1" applyAlignment="1">
      <alignment vertical="center"/>
    </xf>
    <xf numFmtId="167" fontId="79" fillId="0" borderId="7" xfId="115" applyNumberFormat="1" applyFont="1" applyFill="1" applyBorder="1" applyAlignment="1">
      <alignment horizontal="right" vertical="center"/>
    </xf>
    <xf numFmtId="167" fontId="65" fillId="0" borderId="7" xfId="115" applyNumberFormat="1" applyFont="1" applyFill="1" applyBorder="1" applyAlignment="1" applyProtection="1">
      <alignment horizontal="right" vertical="center"/>
      <protection locked="0"/>
    </xf>
    <xf numFmtId="167" fontId="65" fillId="0" borderId="7" xfId="115" applyNumberFormat="1" applyFont="1" applyFill="1" applyBorder="1" applyAlignment="1">
      <alignment horizontal="right" vertical="center"/>
    </xf>
    <xf numFmtId="0" fontId="67" fillId="0" borderId="0" xfId="106" applyFont="1" applyFill="1" applyAlignment="1">
      <alignment vertical="center"/>
    </xf>
    <xf numFmtId="0" fontId="0" fillId="0" borderId="7" xfId="114" applyFont="1" applyFill="1" applyBorder="1" applyAlignment="1" applyProtection="1">
      <alignment horizontal="left" vertical="center" wrapText="1" indent="2"/>
      <protection locked="0"/>
    </xf>
    <xf numFmtId="49" fontId="3" fillId="0" borderId="0" xfId="115" applyNumberFormat="1" applyFill="1"/>
    <xf numFmtId="0" fontId="72" fillId="0" borderId="0" xfId="115" applyFont="1" applyFill="1" applyAlignment="1">
      <alignment horizontal="center" vertical="center"/>
    </xf>
    <xf numFmtId="0" fontId="72"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49" fontId="79" fillId="0" borderId="30" xfId="106" applyNumberFormat="1" applyFont="1" applyFill="1" applyBorder="1" applyAlignment="1">
      <alignment horizontal="left" vertical="center" wrapText="1"/>
    </xf>
    <xf numFmtId="49" fontId="79"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9"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9"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7" fontId="65" fillId="0" borderId="29" xfId="106" applyNumberFormat="1" applyFont="1" applyFill="1" applyBorder="1" applyAlignment="1" applyProtection="1">
      <alignment horizontal="right" vertical="center"/>
      <protection locked="0"/>
    </xf>
    <xf numFmtId="167"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1" fillId="0" borderId="56" xfId="106" applyFont="1" applyFill="1" applyBorder="1" applyAlignment="1">
      <alignment horizontal="right" vertical="center" wrapText="1"/>
    </xf>
    <xf numFmtId="0" fontId="11" fillId="0" borderId="57" xfId="106" applyFont="1" applyFill="1" applyBorder="1" applyAlignment="1">
      <alignment horizontal="right" vertical="center" wrapText="1"/>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4" fillId="0" borderId="66" xfId="97" applyFont="1" applyBorder="1" applyAlignment="1">
      <alignment vertical="center"/>
    </xf>
    <xf numFmtId="0" fontId="14" fillId="0" borderId="0" xfId="97" applyFont="1" applyAlignment="1">
      <alignment horizontal="left" vertical="center" indent="2"/>
    </xf>
    <xf numFmtId="0" fontId="14" fillId="0" borderId="66" xfId="97" applyFont="1" applyBorder="1" applyAlignment="1">
      <alignment horizontal="center" vertical="center"/>
    </xf>
    <xf numFmtId="49" fontId="14" fillId="0" borderId="66" xfId="97" applyNumberFormat="1" applyFont="1" applyBorder="1" applyAlignment="1">
      <alignment horizontal="center" vertical="center"/>
    </xf>
    <xf numFmtId="49" fontId="14" fillId="0" borderId="66"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183"/>
  <sheetViews>
    <sheetView showGridLines="0" view="pageBreakPreview" topLeftCell="K11" zoomScale="59" zoomScaleNormal="90" zoomScaleSheetLayoutView="59" workbookViewId="0">
      <selection activeCell="V48" sqref="V48"/>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718"/>
      <c r="B1" s="718"/>
      <c r="C1" s="718"/>
      <c r="D1" s="718"/>
      <c r="E1" s="718"/>
      <c r="F1" s="718"/>
      <c r="G1" s="718"/>
      <c r="H1" s="718"/>
      <c r="I1" s="718"/>
      <c r="J1" s="718"/>
      <c r="K1" s="718"/>
      <c r="L1" s="772"/>
      <c r="M1" s="772"/>
      <c r="N1" s="772"/>
      <c r="O1" s="718"/>
      <c r="P1" s="718"/>
      <c r="Q1" s="718"/>
      <c r="R1" s="718"/>
      <c r="S1" s="718">
        <v>2024</v>
      </c>
      <c r="T1" s="718">
        <v>2024</v>
      </c>
      <c r="U1" s="772"/>
    </row>
    <row r="2" spans="1:21" hidden="1">
      <c r="A2" s="718"/>
      <c r="B2" s="718"/>
      <c r="C2" s="718"/>
      <c r="D2" s="718"/>
      <c r="E2" s="718"/>
      <c r="F2" s="718"/>
      <c r="G2" s="718"/>
      <c r="H2" s="718"/>
      <c r="I2" s="718"/>
      <c r="J2" s="718"/>
      <c r="K2" s="718"/>
      <c r="L2" s="772"/>
      <c r="M2" s="772"/>
      <c r="N2" s="772"/>
      <c r="O2" s="718"/>
      <c r="P2" s="718"/>
      <c r="Q2" s="718"/>
      <c r="R2" s="718"/>
      <c r="S2" s="718"/>
      <c r="T2" s="718"/>
      <c r="U2" s="772"/>
    </row>
    <row r="3" spans="1:21" hidden="1">
      <c r="A3" s="718"/>
      <c r="B3" s="718"/>
      <c r="C3" s="718"/>
      <c r="D3" s="718"/>
      <c r="E3" s="718"/>
      <c r="F3" s="718"/>
      <c r="G3" s="718"/>
      <c r="H3" s="718"/>
      <c r="I3" s="718"/>
      <c r="J3" s="718"/>
      <c r="K3" s="718"/>
      <c r="L3" s="772"/>
      <c r="M3" s="772"/>
      <c r="N3" s="772"/>
      <c r="O3" s="718"/>
      <c r="P3" s="718"/>
      <c r="Q3" s="718"/>
      <c r="R3" s="718"/>
      <c r="S3" s="718"/>
      <c r="T3" s="718"/>
      <c r="U3" s="772"/>
    </row>
    <row r="4" spans="1:21" hidden="1">
      <c r="A4" s="718"/>
      <c r="B4" s="718"/>
      <c r="C4" s="718"/>
      <c r="D4" s="718"/>
      <c r="E4" s="718"/>
      <c r="F4" s="718"/>
      <c r="G4" s="718"/>
      <c r="H4" s="718"/>
      <c r="I4" s="718"/>
      <c r="J4" s="718"/>
      <c r="K4" s="718"/>
      <c r="L4" s="772"/>
      <c r="M4" s="772"/>
      <c r="N4" s="772"/>
      <c r="O4" s="718"/>
      <c r="P4" s="718"/>
      <c r="Q4" s="718"/>
      <c r="R4" s="718"/>
      <c r="S4" s="718"/>
      <c r="T4" s="718"/>
      <c r="U4" s="772"/>
    </row>
    <row r="5" spans="1:21" hidden="1">
      <c r="A5" s="718"/>
      <c r="B5" s="718"/>
      <c r="C5" s="718"/>
      <c r="D5" s="718"/>
      <c r="E5" s="718"/>
      <c r="F5" s="718"/>
      <c r="G5" s="718"/>
      <c r="H5" s="718"/>
      <c r="I5" s="718"/>
      <c r="J5" s="718"/>
      <c r="K5" s="718"/>
      <c r="L5" s="772"/>
      <c r="M5" s="772"/>
      <c r="N5" s="772"/>
      <c r="O5" s="718"/>
      <c r="P5" s="718"/>
      <c r="Q5" s="718"/>
      <c r="R5" s="718"/>
      <c r="S5" s="718"/>
      <c r="T5" s="718"/>
      <c r="U5" s="772"/>
    </row>
    <row r="6" spans="1:21" hidden="1">
      <c r="A6" s="718"/>
      <c r="B6" s="718"/>
      <c r="C6" s="718"/>
      <c r="D6" s="718"/>
      <c r="E6" s="718"/>
      <c r="F6" s="718"/>
      <c r="G6" s="718"/>
      <c r="H6" s="718"/>
      <c r="I6" s="718"/>
      <c r="J6" s="718"/>
      <c r="K6" s="718"/>
      <c r="L6" s="772"/>
      <c r="M6" s="772"/>
      <c r="N6" s="772"/>
      <c r="O6" s="718"/>
      <c r="P6" s="718"/>
      <c r="Q6" s="718"/>
      <c r="R6" s="718"/>
      <c r="S6" s="718"/>
      <c r="T6" s="718"/>
      <c r="U6" s="772"/>
    </row>
    <row r="7" spans="1:21" hidden="1">
      <c r="A7" s="718"/>
      <c r="B7" s="718"/>
      <c r="C7" s="718"/>
      <c r="D7" s="718"/>
      <c r="E7" s="718"/>
      <c r="F7" s="718"/>
      <c r="G7" s="718"/>
      <c r="H7" s="718"/>
      <c r="I7" s="718"/>
      <c r="J7" s="718"/>
      <c r="K7" s="718"/>
      <c r="L7" s="772"/>
      <c r="M7" s="772"/>
      <c r="N7" s="772"/>
      <c r="O7" s="718" t="b">
        <v>1</v>
      </c>
      <c r="P7" s="718" t="b">
        <v>1</v>
      </c>
      <c r="Q7" s="718" t="b">
        <v>1</v>
      </c>
      <c r="R7" s="718" t="b">
        <v>1</v>
      </c>
      <c r="S7" s="755"/>
      <c r="T7" s="755"/>
      <c r="U7" s="772"/>
    </row>
    <row r="8" spans="1:21" hidden="1">
      <c r="A8" s="718"/>
      <c r="B8" s="718"/>
      <c r="C8" s="718"/>
      <c r="D8" s="718"/>
      <c r="E8" s="718"/>
      <c r="F8" s="718"/>
      <c r="G8" s="718"/>
      <c r="H8" s="718"/>
      <c r="I8" s="718"/>
      <c r="J8" s="718"/>
      <c r="K8" s="718"/>
      <c r="L8" s="772"/>
      <c r="M8" s="772"/>
      <c r="N8" s="772"/>
      <c r="O8" s="718"/>
      <c r="P8" s="718"/>
      <c r="Q8" s="718"/>
      <c r="R8" s="718"/>
      <c r="S8" s="718"/>
      <c r="T8" s="718"/>
      <c r="U8" s="772"/>
    </row>
    <row r="9" spans="1:21" hidden="1">
      <c r="A9" s="718"/>
      <c r="B9" s="718"/>
      <c r="C9" s="718"/>
      <c r="D9" s="718"/>
      <c r="E9" s="718"/>
      <c r="F9" s="718"/>
      <c r="G9" s="718"/>
      <c r="H9" s="718"/>
      <c r="I9" s="718"/>
      <c r="J9" s="718"/>
      <c r="K9" s="718"/>
      <c r="L9" s="772"/>
      <c r="M9" s="772"/>
      <c r="N9" s="772"/>
      <c r="O9" s="718"/>
      <c r="P9" s="718"/>
      <c r="Q9" s="718"/>
      <c r="R9" s="718"/>
      <c r="S9" s="718"/>
      <c r="T9" s="718"/>
      <c r="U9" s="772"/>
    </row>
    <row r="10" spans="1:21" hidden="1">
      <c r="A10" s="718"/>
      <c r="B10" s="718"/>
      <c r="C10" s="718"/>
      <c r="D10" s="718"/>
      <c r="E10" s="718"/>
      <c r="F10" s="718"/>
      <c r="G10" s="718"/>
      <c r="H10" s="718"/>
      <c r="I10" s="718"/>
      <c r="J10" s="718"/>
      <c r="K10" s="718"/>
      <c r="L10" s="772"/>
      <c r="M10" s="772"/>
      <c r="N10" s="772"/>
      <c r="O10" s="718"/>
      <c r="P10" s="718"/>
      <c r="Q10" s="718"/>
      <c r="R10" s="718"/>
      <c r="S10" s="718"/>
      <c r="T10" s="718"/>
      <c r="U10" s="772"/>
    </row>
    <row r="11" spans="1:21" ht="15" hidden="1" customHeight="1">
      <c r="A11" s="718"/>
      <c r="B11" s="718"/>
      <c r="C11" s="718"/>
      <c r="D11" s="718"/>
      <c r="E11" s="718"/>
      <c r="F11" s="718"/>
      <c r="G11" s="718"/>
      <c r="H11" s="718"/>
      <c r="I11" s="718"/>
      <c r="J11" s="718"/>
      <c r="K11" s="718"/>
      <c r="L11" s="772"/>
      <c r="M11" s="698"/>
      <c r="N11" s="772"/>
      <c r="O11" s="718"/>
      <c r="P11" s="718"/>
      <c r="Q11" s="718"/>
      <c r="R11" s="718"/>
      <c r="S11" s="718"/>
      <c r="T11" s="718"/>
      <c r="U11" s="772"/>
    </row>
    <row r="12" spans="1:21" s="89" customFormat="1" ht="20.100000000000001" customHeight="1">
      <c r="A12" s="804"/>
      <c r="B12" s="804"/>
      <c r="C12" s="804"/>
      <c r="D12" s="804"/>
      <c r="E12" s="804"/>
      <c r="F12" s="804"/>
      <c r="G12" s="804"/>
      <c r="H12" s="804"/>
      <c r="I12" s="804"/>
      <c r="J12" s="804"/>
      <c r="K12" s="804"/>
      <c r="L12" s="370" t="s">
        <v>1036</v>
      </c>
      <c r="M12" s="172"/>
      <c r="N12" s="172"/>
      <c r="O12" s="172"/>
      <c r="P12" s="172"/>
      <c r="Q12" s="172"/>
      <c r="R12" s="172"/>
      <c r="S12" s="172"/>
      <c r="T12" s="172"/>
      <c r="U12" s="172"/>
    </row>
    <row r="13" spans="1:21" ht="11.25" customHeight="1">
      <c r="A13" s="718"/>
      <c r="B13" s="718"/>
      <c r="C13" s="718"/>
      <c r="D13" s="718"/>
      <c r="E13" s="718"/>
      <c r="F13" s="718"/>
      <c r="G13" s="718"/>
      <c r="H13" s="718"/>
      <c r="I13" s="718"/>
      <c r="J13" s="718"/>
      <c r="K13" s="718"/>
      <c r="L13" s="772"/>
      <c r="M13" s="772"/>
      <c r="N13" s="772"/>
      <c r="O13" s="718"/>
      <c r="P13" s="718"/>
      <c r="Q13" s="718"/>
      <c r="R13" s="718"/>
      <c r="S13" s="718"/>
      <c r="T13" s="718"/>
      <c r="U13" s="772"/>
    </row>
    <row r="14" spans="1:21" s="89" customFormat="1" ht="15" customHeight="1">
      <c r="A14" s="804"/>
      <c r="B14" s="804"/>
      <c r="C14" s="804"/>
      <c r="D14" s="804"/>
      <c r="E14" s="804"/>
      <c r="F14" s="804"/>
      <c r="G14" s="804" t="b">
        <v>1</v>
      </c>
      <c r="H14" s="804"/>
      <c r="I14" s="804"/>
      <c r="J14" s="804"/>
      <c r="K14" s="804"/>
      <c r="L14" s="805" t="s">
        <v>1042</v>
      </c>
      <c r="M14" s="805"/>
      <c r="N14" s="805"/>
      <c r="O14" s="805"/>
      <c r="P14" s="805"/>
      <c r="Q14" s="805"/>
      <c r="R14" s="805"/>
      <c r="S14" s="805"/>
      <c r="T14" s="805"/>
      <c r="U14" s="805"/>
    </row>
    <row r="15" spans="1:21" s="90" customFormat="1" ht="15" customHeight="1">
      <c r="A15" s="772"/>
      <c r="B15" s="772"/>
      <c r="C15" s="772"/>
      <c r="D15" s="772"/>
      <c r="E15" s="772"/>
      <c r="F15" s="772"/>
      <c r="G15" s="804" t="b">
        <v>1</v>
      </c>
      <c r="H15" s="772"/>
      <c r="I15" s="772"/>
      <c r="J15" s="772"/>
      <c r="K15" s="772"/>
      <c r="L15" s="806" t="s">
        <v>15</v>
      </c>
      <c r="M15" s="807" t="s">
        <v>120</v>
      </c>
      <c r="N15" s="769" t="s">
        <v>141</v>
      </c>
      <c r="O15" s="808" t="s">
        <v>2455</v>
      </c>
      <c r="P15" s="808" t="s">
        <v>2455</v>
      </c>
      <c r="Q15" s="808" t="s">
        <v>2455</v>
      </c>
      <c r="R15" s="809" t="s">
        <v>2456</v>
      </c>
      <c r="S15" s="810" t="s">
        <v>2457</v>
      </c>
      <c r="T15" s="810" t="s">
        <v>2457</v>
      </c>
      <c r="U15" s="811" t="s">
        <v>308</v>
      </c>
    </row>
    <row r="16" spans="1:21" s="90" customFormat="1" ht="51.95" customHeight="1">
      <c r="A16" s="772"/>
      <c r="B16" s="772"/>
      <c r="C16" s="772"/>
      <c r="D16" s="772"/>
      <c r="E16" s="772"/>
      <c r="F16" s="772"/>
      <c r="G16" s="804" t="b">
        <v>1</v>
      </c>
      <c r="H16" s="772"/>
      <c r="I16" s="772"/>
      <c r="J16" s="772"/>
      <c r="K16" s="772"/>
      <c r="L16" s="806"/>
      <c r="M16" s="812"/>
      <c r="N16" s="769"/>
      <c r="O16" s="813" t="s">
        <v>271</v>
      </c>
      <c r="P16" s="813" t="s">
        <v>309</v>
      </c>
      <c r="Q16" s="813" t="s">
        <v>289</v>
      </c>
      <c r="R16" s="813" t="s">
        <v>271</v>
      </c>
      <c r="S16" s="810" t="s">
        <v>272</v>
      </c>
      <c r="T16" s="810" t="s">
        <v>271</v>
      </c>
      <c r="U16" s="811"/>
    </row>
    <row r="17" spans="1:21">
      <c r="A17" s="814" t="s">
        <v>17</v>
      </c>
      <c r="B17" s="718"/>
      <c r="C17" s="718"/>
      <c r="D17" s="718"/>
      <c r="E17" s="718"/>
      <c r="F17" s="718"/>
      <c r="G17" s="718"/>
      <c r="H17" s="718"/>
      <c r="I17" s="718"/>
      <c r="J17" s="718"/>
      <c r="K17" s="718"/>
      <c r="L17" s="815" t="s">
        <v>2448</v>
      </c>
      <c r="M17" s="707"/>
      <c r="N17" s="707"/>
      <c r="O17" s="707"/>
      <c r="P17" s="707"/>
      <c r="Q17" s="707"/>
      <c r="R17" s="707"/>
      <c r="S17" s="707"/>
      <c r="T17" s="707"/>
      <c r="U17" s="707"/>
    </row>
    <row r="18" spans="1:21">
      <c r="A18" s="814" t="s">
        <v>17</v>
      </c>
      <c r="B18" s="718"/>
      <c r="C18" s="718"/>
      <c r="D18" s="718"/>
      <c r="E18" s="718"/>
      <c r="F18" s="718"/>
      <c r="G18" s="718"/>
      <c r="H18" s="718"/>
      <c r="I18" s="718"/>
      <c r="J18" s="718"/>
      <c r="K18" s="718"/>
      <c r="L18" s="816" t="s">
        <v>17</v>
      </c>
      <c r="M18" s="817" t="s">
        <v>313</v>
      </c>
      <c r="N18" s="813"/>
      <c r="O18" s="818" t="s">
        <v>826</v>
      </c>
      <c r="P18" s="819"/>
      <c r="Q18" s="819"/>
      <c r="R18" s="819"/>
      <c r="S18" s="819"/>
      <c r="T18" s="820"/>
      <c r="U18" s="821"/>
    </row>
    <row r="19" spans="1:21">
      <c r="A19" s="814" t="s">
        <v>17</v>
      </c>
      <c r="B19" s="718"/>
      <c r="C19" s="718"/>
      <c r="D19" s="718"/>
      <c r="E19" s="718"/>
      <c r="F19" s="718"/>
      <c r="G19" s="718"/>
      <c r="H19" s="718"/>
      <c r="I19" s="718"/>
      <c r="J19" s="718"/>
      <c r="K19" s="718"/>
      <c r="L19" s="816" t="s">
        <v>101</v>
      </c>
      <c r="M19" s="822" t="s">
        <v>310</v>
      </c>
      <c r="N19" s="813" t="s">
        <v>311</v>
      </c>
      <c r="O19" s="823">
        <v>409092</v>
      </c>
      <c r="P19" s="823">
        <v>409092</v>
      </c>
      <c r="Q19" s="823">
        <v>409092</v>
      </c>
      <c r="R19" s="823">
        <v>409092</v>
      </c>
      <c r="S19" s="823">
        <v>409092</v>
      </c>
      <c r="T19" s="823">
        <v>409092</v>
      </c>
      <c r="U19" s="821"/>
    </row>
    <row r="20" spans="1:21">
      <c r="A20" s="814" t="s">
        <v>17</v>
      </c>
      <c r="B20" s="718"/>
      <c r="C20" s="718"/>
      <c r="D20" s="718"/>
      <c r="E20" s="718"/>
      <c r="F20" s="718"/>
      <c r="G20" s="718"/>
      <c r="H20" s="718"/>
      <c r="I20" s="718"/>
      <c r="J20" s="718"/>
      <c r="K20" s="718"/>
      <c r="L20" s="816" t="s">
        <v>102</v>
      </c>
      <c r="M20" s="822" t="s">
        <v>312</v>
      </c>
      <c r="N20" s="813" t="s">
        <v>311</v>
      </c>
      <c r="O20" s="823">
        <v>409092</v>
      </c>
      <c r="P20" s="823">
        <v>409092</v>
      </c>
      <c r="Q20" s="823">
        <v>409092</v>
      </c>
      <c r="R20" s="823">
        <v>409092</v>
      </c>
      <c r="S20" s="823">
        <v>409092</v>
      </c>
      <c r="T20" s="823">
        <v>409092</v>
      </c>
      <c r="U20" s="821"/>
    </row>
    <row r="21" spans="1:21">
      <c r="A21" s="814" t="s">
        <v>17</v>
      </c>
      <c r="B21" s="718"/>
      <c r="C21" s="718"/>
      <c r="D21" s="718"/>
      <c r="E21" s="718"/>
      <c r="F21" s="718"/>
      <c r="G21" s="718"/>
      <c r="H21" s="718"/>
      <c r="I21" s="718"/>
      <c r="J21" s="718"/>
      <c r="K21" s="718"/>
      <c r="L21" s="816">
        <v>4</v>
      </c>
      <c r="M21" s="824" t="s">
        <v>954</v>
      </c>
      <c r="N21" s="770" t="s">
        <v>314</v>
      </c>
      <c r="O21" s="825">
        <v>46.7</v>
      </c>
      <c r="P21" s="825">
        <v>46.7</v>
      </c>
      <c r="Q21" s="825">
        <v>46.7</v>
      </c>
      <c r="R21" s="825">
        <v>46.7</v>
      </c>
      <c r="S21" s="825">
        <v>46.7</v>
      </c>
      <c r="T21" s="825">
        <v>46.7</v>
      </c>
      <c r="U21" s="821"/>
    </row>
    <row r="22" spans="1:21">
      <c r="A22" s="814" t="s">
        <v>17</v>
      </c>
      <c r="B22" s="718"/>
      <c r="C22" s="718"/>
      <c r="D22" s="718"/>
      <c r="E22" s="718"/>
      <c r="F22" s="718"/>
      <c r="G22" s="718"/>
      <c r="H22" s="718"/>
      <c r="I22" s="718"/>
      <c r="J22" s="718"/>
      <c r="K22" s="718"/>
      <c r="L22" s="816" t="s">
        <v>145</v>
      </c>
      <c r="M22" s="794" t="s">
        <v>315</v>
      </c>
      <c r="N22" s="770" t="s">
        <v>314</v>
      </c>
      <c r="O22" s="800"/>
      <c r="P22" s="800"/>
      <c r="Q22" s="800"/>
      <c r="R22" s="800"/>
      <c r="S22" s="800"/>
      <c r="T22" s="800"/>
      <c r="U22" s="826"/>
    </row>
    <row r="23" spans="1:21">
      <c r="A23" s="814" t="s">
        <v>17</v>
      </c>
      <c r="B23" s="718"/>
      <c r="C23" s="718"/>
      <c r="D23" s="718"/>
      <c r="E23" s="718"/>
      <c r="F23" s="718"/>
      <c r="G23" s="718"/>
      <c r="H23" s="718"/>
      <c r="I23" s="718"/>
      <c r="J23" s="718"/>
      <c r="K23" s="718"/>
      <c r="L23" s="816" t="s">
        <v>376</v>
      </c>
      <c r="M23" s="794" t="s">
        <v>316</v>
      </c>
      <c r="N23" s="770" t="s">
        <v>314</v>
      </c>
      <c r="O23" s="800">
        <v>46.7</v>
      </c>
      <c r="P23" s="800">
        <v>46.7</v>
      </c>
      <c r="Q23" s="800">
        <v>46.7</v>
      </c>
      <c r="R23" s="800">
        <v>46.7</v>
      </c>
      <c r="S23" s="800">
        <v>46.7</v>
      </c>
      <c r="T23" s="800">
        <v>46.7</v>
      </c>
      <c r="U23" s="826"/>
    </row>
    <row r="24" spans="1:21" ht="22.5">
      <c r="A24" s="814" t="s">
        <v>17</v>
      </c>
      <c r="B24" s="718"/>
      <c r="C24" s="718"/>
      <c r="D24" s="718"/>
      <c r="E24" s="718"/>
      <c r="F24" s="718"/>
      <c r="G24" s="718"/>
      <c r="H24" s="718"/>
      <c r="I24" s="718"/>
      <c r="J24" s="718"/>
      <c r="K24" s="718"/>
      <c r="L24" s="816" t="s">
        <v>377</v>
      </c>
      <c r="M24" s="824" t="s">
        <v>950</v>
      </c>
      <c r="N24" s="770" t="s">
        <v>314</v>
      </c>
      <c r="O24" s="800"/>
      <c r="P24" s="800"/>
      <c r="Q24" s="800"/>
      <c r="R24" s="800"/>
      <c r="S24" s="800"/>
      <c r="T24" s="800"/>
      <c r="U24" s="826"/>
    </row>
    <row r="25" spans="1:21">
      <c r="A25" s="814" t="s">
        <v>17</v>
      </c>
      <c r="B25" s="718"/>
      <c r="C25" s="718"/>
      <c r="D25" s="718"/>
      <c r="E25" s="718"/>
      <c r="F25" s="718"/>
      <c r="G25" s="718"/>
      <c r="H25" s="718"/>
      <c r="I25" s="718"/>
      <c r="J25" s="718"/>
      <c r="K25" s="718"/>
      <c r="L25" s="816" t="s">
        <v>119</v>
      </c>
      <c r="M25" s="824" t="s">
        <v>317</v>
      </c>
      <c r="N25" s="770" t="s">
        <v>314</v>
      </c>
      <c r="O25" s="825">
        <v>0</v>
      </c>
      <c r="P25" s="825">
        <v>0</v>
      </c>
      <c r="Q25" s="825">
        <v>0</v>
      </c>
      <c r="R25" s="825">
        <v>0</v>
      </c>
      <c r="S25" s="825">
        <v>0</v>
      </c>
      <c r="T25" s="825">
        <v>0</v>
      </c>
      <c r="U25" s="826"/>
    </row>
    <row r="26" spans="1:21">
      <c r="A26" s="814" t="s">
        <v>17</v>
      </c>
      <c r="B26" s="718"/>
      <c r="C26" s="718"/>
      <c r="D26" s="718"/>
      <c r="E26" s="718"/>
      <c r="F26" s="718"/>
      <c r="G26" s="718"/>
      <c r="H26" s="718"/>
      <c r="I26" s="718"/>
      <c r="J26" s="718"/>
      <c r="K26" s="718"/>
      <c r="L26" s="816" t="s">
        <v>121</v>
      </c>
      <c r="M26" s="794" t="s">
        <v>914</v>
      </c>
      <c r="N26" s="770" t="s">
        <v>314</v>
      </c>
      <c r="O26" s="800"/>
      <c r="P26" s="800"/>
      <c r="Q26" s="800"/>
      <c r="R26" s="800"/>
      <c r="S26" s="800"/>
      <c r="T26" s="800"/>
      <c r="U26" s="826"/>
    </row>
    <row r="27" spans="1:21">
      <c r="A27" s="814" t="s">
        <v>17</v>
      </c>
      <c r="B27" s="718"/>
      <c r="C27" s="718"/>
      <c r="D27" s="718"/>
      <c r="E27" s="718"/>
      <c r="F27" s="718"/>
      <c r="G27" s="718"/>
      <c r="H27" s="718"/>
      <c r="I27" s="718"/>
      <c r="J27" s="718"/>
      <c r="K27" s="718"/>
      <c r="L27" s="816" t="s">
        <v>122</v>
      </c>
      <c r="M27" s="794" t="s">
        <v>318</v>
      </c>
      <c r="N27" s="770" t="s">
        <v>314</v>
      </c>
      <c r="O27" s="800"/>
      <c r="P27" s="800"/>
      <c r="Q27" s="800"/>
      <c r="R27" s="800"/>
      <c r="S27" s="800"/>
      <c r="T27" s="800"/>
      <c r="U27" s="826"/>
    </row>
    <row r="28" spans="1:21">
      <c r="A28" s="814" t="s">
        <v>17</v>
      </c>
      <c r="B28" s="718"/>
      <c r="C28" s="718"/>
      <c r="D28" s="718"/>
      <c r="E28" s="718"/>
      <c r="F28" s="718"/>
      <c r="G28" s="718"/>
      <c r="H28" s="718"/>
      <c r="I28" s="718"/>
      <c r="J28" s="718"/>
      <c r="K28" s="718"/>
      <c r="L28" s="816" t="s">
        <v>123</v>
      </c>
      <c r="M28" s="817" t="s">
        <v>319</v>
      </c>
      <c r="N28" s="770" t="s">
        <v>314</v>
      </c>
      <c r="O28" s="823"/>
      <c r="P28" s="823"/>
      <c r="Q28" s="823"/>
      <c r="R28" s="823"/>
      <c r="S28" s="823"/>
      <c r="T28" s="823"/>
      <c r="U28" s="826"/>
    </row>
    <row r="29" spans="1:21">
      <c r="A29" s="814" t="s">
        <v>17</v>
      </c>
      <c r="B29" s="718"/>
      <c r="C29" s="718"/>
      <c r="D29" s="718"/>
      <c r="E29" s="718"/>
      <c r="F29" s="718"/>
      <c r="G29" s="718"/>
      <c r="H29" s="718"/>
      <c r="I29" s="718"/>
      <c r="J29" s="718"/>
      <c r="K29" s="718"/>
      <c r="L29" s="816" t="s">
        <v>124</v>
      </c>
      <c r="M29" s="817" t="s">
        <v>320</v>
      </c>
      <c r="N29" s="770" t="s">
        <v>314</v>
      </c>
      <c r="O29" s="800"/>
      <c r="P29" s="800"/>
      <c r="Q29" s="800"/>
      <c r="R29" s="800"/>
      <c r="S29" s="800"/>
      <c r="T29" s="800"/>
      <c r="U29" s="826"/>
    </row>
    <row r="30" spans="1:21">
      <c r="A30" s="814" t="s">
        <v>17</v>
      </c>
      <c r="B30" s="718"/>
      <c r="C30" s="718"/>
      <c r="D30" s="718"/>
      <c r="E30" s="718"/>
      <c r="F30" s="718"/>
      <c r="G30" s="718"/>
      <c r="H30" s="718"/>
      <c r="I30" s="718"/>
      <c r="J30" s="718"/>
      <c r="K30" s="718"/>
      <c r="L30" s="816" t="s">
        <v>125</v>
      </c>
      <c r="M30" s="824" t="s">
        <v>321</v>
      </c>
      <c r="N30" s="770" t="s">
        <v>314</v>
      </c>
      <c r="O30" s="825">
        <v>46.7</v>
      </c>
      <c r="P30" s="825">
        <v>46.7</v>
      </c>
      <c r="Q30" s="825">
        <v>46.7</v>
      </c>
      <c r="R30" s="825">
        <v>46.7</v>
      </c>
      <c r="S30" s="825">
        <v>46.7</v>
      </c>
      <c r="T30" s="825">
        <v>46.7</v>
      </c>
      <c r="U30" s="826"/>
    </row>
    <row r="31" spans="1:21" ht="22.5">
      <c r="A31" s="814" t="s">
        <v>17</v>
      </c>
      <c r="B31" s="718"/>
      <c r="C31" s="718"/>
      <c r="D31" s="718"/>
      <c r="E31" s="718"/>
      <c r="F31" s="718"/>
      <c r="G31" s="718"/>
      <c r="H31" s="718"/>
      <c r="I31" s="718"/>
      <c r="J31" s="718"/>
      <c r="K31" s="718"/>
      <c r="L31" s="816" t="s">
        <v>146</v>
      </c>
      <c r="M31" s="794" t="s">
        <v>322</v>
      </c>
      <c r="N31" s="770" t="s">
        <v>314</v>
      </c>
      <c r="O31" s="800">
        <v>46.7</v>
      </c>
      <c r="P31" s="800">
        <v>46.7</v>
      </c>
      <c r="Q31" s="800">
        <v>46.7</v>
      </c>
      <c r="R31" s="800">
        <v>46.7</v>
      </c>
      <c r="S31" s="800">
        <v>46.7</v>
      </c>
      <c r="T31" s="800">
        <v>46.7</v>
      </c>
      <c r="U31" s="826"/>
    </row>
    <row r="32" spans="1:21">
      <c r="A32" s="814" t="s">
        <v>17</v>
      </c>
      <c r="B32" s="718"/>
      <c r="C32" s="718"/>
      <c r="D32" s="718"/>
      <c r="E32" s="718"/>
      <c r="F32" s="718"/>
      <c r="G32" s="718"/>
      <c r="H32" s="718"/>
      <c r="I32" s="718"/>
      <c r="J32" s="718"/>
      <c r="K32" s="718"/>
      <c r="L32" s="816" t="s">
        <v>187</v>
      </c>
      <c r="M32" s="794" t="s">
        <v>323</v>
      </c>
      <c r="N32" s="770" t="s">
        <v>314</v>
      </c>
      <c r="O32" s="800"/>
      <c r="P32" s="800"/>
      <c r="Q32" s="800"/>
      <c r="R32" s="800"/>
      <c r="S32" s="800"/>
      <c r="T32" s="800"/>
      <c r="U32" s="826"/>
    </row>
    <row r="33" spans="1:21" ht="22.5">
      <c r="A33" s="814" t="s">
        <v>17</v>
      </c>
      <c r="B33" s="718"/>
      <c r="C33" s="718"/>
      <c r="D33" s="718"/>
      <c r="E33" s="718"/>
      <c r="F33" s="718"/>
      <c r="G33" s="718"/>
      <c r="H33" s="718"/>
      <c r="I33" s="718"/>
      <c r="J33" s="718"/>
      <c r="K33" s="718"/>
      <c r="L33" s="816" t="s">
        <v>393</v>
      </c>
      <c r="M33" s="794" t="s">
        <v>951</v>
      </c>
      <c r="N33" s="770" t="s">
        <v>314</v>
      </c>
      <c r="O33" s="800"/>
      <c r="P33" s="800"/>
      <c r="Q33" s="800"/>
      <c r="R33" s="800"/>
      <c r="S33" s="800"/>
      <c r="T33" s="800"/>
      <c r="U33" s="826"/>
    </row>
    <row r="34" spans="1:21">
      <c r="A34" s="814" t="s">
        <v>17</v>
      </c>
      <c r="B34" s="718"/>
      <c r="C34" s="718"/>
      <c r="D34" s="718"/>
      <c r="E34" s="718"/>
      <c r="F34" s="718"/>
      <c r="G34" s="718"/>
      <c r="H34" s="718"/>
      <c r="I34" s="718"/>
      <c r="J34" s="718"/>
      <c r="K34" s="718"/>
      <c r="L34" s="816" t="s">
        <v>126</v>
      </c>
      <c r="M34" s="817" t="s">
        <v>968</v>
      </c>
      <c r="N34" s="770" t="s">
        <v>314</v>
      </c>
      <c r="O34" s="800"/>
      <c r="P34" s="800"/>
      <c r="Q34" s="800"/>
      <c r="R34" s="800"/>
      <c r="S34" s="800"/>
      <c r="T34" s="800"/>
      <c r="U34" s="826"/>
    </row>
    <row r="35" spans="1:21">
      <c r="A35" s="814" t="s">
        <v>17</v>
      </c>
      <c r="B35" s="718"/>
      <c r="C35" s="718"/>
      <c r="D35" s="718"/>
      <c r="E35" s="718"/>
      <c r="F35" s="718"/>
      <c r="G35" s="718"/>
      <c r="H35" s="718"/>
      <c r="I35" s="718"/>
      <c r="J35" s="718"/>
      <c r="K35" s="718"/>
      <c r="L35" s="816" t="s">
        <v>1046</v>
      </c>
      <c r="M35" s="827" t="s">
        <v>325</v>
      </c>
      <c r="N35" s="828" t="s">
        <v>142</v>
      </c>
      <c r="O35" s="825">
        <v>0</v>
      </c>
      <c r="P35" s="825">
        <v>0</v>
      </c>
      <c r="Q35" s="825">
        <v>0</v>
      </c>
      <c r="R35" s="825">
        <v>0</v>
      </c>
      <c r="S35" s="825">
        <v>0</v>
      </c>
      <c r="T35" s="825">
        <v>0</v>
      </c>
      <c r="U35" s="826"/>
    </row>
    <row r="36" spans="1:21">
      <c r="A36" s="814" t="s">
        <v>17</v>
      </c>
      <c r="B36" s="718"/>
      <c r="C36" s="718"/>
      <c r="D36" s="718"/>
      <c r="E36" s="718"/>
      <c r="F36" s="718"/>
      <c r="G36" s="718"/>
      <c r="H36" s="718"/>
      <c r="I36" s="718"/>
      <c r="J36" s="718"/>
      <c r="K36" s="718"/>
      <c r="L36" s="816" t="s">
        <v>127</v>
      </c>
      <c r="M36" s="817" t="s">
        <v>326</v>
      </c>
      <c r="N36" s="770" t="s">
        <v>314</v>
      </c>
      <c r="O36" s="825">
        <v>46.7</v>
      </c>
      <c r="P36" s="825">
        <v>46.7</v>
      </c>
      <c r="Q36" s="825">
        <v>46.7</v>
      </c>
      <c r="R36" s="825">
        <v>46.7</v>
      </c>
      <c r="S36" s="825">
        <v>46.7</v>
      </c>
      <c r="T36" s="825">
        <v>46.7</v>
      </c>
      <c r="U36" s="826"/>
    </row>
    <row r="37" spans="1:21">
      <c r="A37" s="814" t="s">
        <v>17</v>
      </c>
      <c r="B37" s="718"/>
      <c r="C37" s="718"/>
      <c r="D37" s="718"/>
      <c r="E37" s="718"/>
      <c r="F37" s="718"/>
      <c r="G37" s="718"/>
      <c r="H37" s="718"/>
      <c r="I37" s="718"/>
      <c r="J37" s="718"/>
      <c r="K37" s="718"/>
      <c r="L37" s="816" t="s">
        <v>1006</v>
      </c>
      <c r="M37" s="794" t="s">
        <v>327</v>
      </c>
      <c r="N37" s="770" t="s">
        <v>314</v>
      </c>
      <c r="O37" s="825">
        <v>0</v>
      </c>
      <c r="P37" s="825">
        <v>0</v>
      </c>
      <c r="Q37" s="825">
        <v>0</v>
      </c>
      <c r="R37" s="825">
        <v>0</v>
      </c>
      <c r="S37" s="825">
        <v>0</v>
      </c>
      <c r="T37" s="825">
        <v>0</v>
      </c>
      <c r="U37" s="826"/>
    </row>
    <row r="38" spans="1:21">
      <c r="A38" s="814" t="s">
        <v>17</v>
      </c>
      <c r="B38" s="718"/>
      <c r="C38" s="718"/>
      <c r="D38" s="718"/>
      <c r="E38" s="718"/>
      <c r="F38" s="718"/>
      <c r="G38" s="718"/>
      <c r="H38" s="718"/>
      <c r="I38" s="718"/>
      <c r="J38" s="718"/>
      <c r="K38" s="718"/>
      <c r="L38" s="816" t="s">
        <v>1047</v>
      </c>
      <c r="M38" s="829" t="s">
        <v>328</v>
      </c>
      <c r="N38" s="770" t="s">
        <v>314</v>
      </c>
      <c r="O38" s="800"/>
      <c r="P38" s="800"/>
      <c r="Q38" s="800"/>
      <c r="R38" s="800"/>
      <c r="S38" s="800"/>
      <c r="T38" s="800"/>
      <c r="U38" s="826"/>
    </row>
    <row r="39" spans="1:21">
      <c r="A39" s="814" t="s">
        <v>17</v>
      </c>
      <c r="B39" s="718"/>
      <c r="C39" s="718"/>
      <c r="D39" s="718"/>
      <c r="E39" s="718"/>
      <c r="F39" s="718"/>
      <c r="G39" s="718"/>
      <c r="H39" s="718"/>
      <c r="I39" s="718"/>
      <c r="J39" s="718"/>
      <c r="K39" s="718"/>
      <c r="L39" s="816" t="s">
        <v>1048</v>
      </c>
      <c r="M39" s="829" t="s">
        <v>329</v>
      </c>
      <c r="N39" s="770" t="s">
        <v>314</v>
      </c>
      <c r="O39" s="800"/>
      <c r="P39" s="800"/>
      <c r="Q39" s="800"/>
      <c r="R39" s="800"/>
      <c r="S39" s="800"/>
      <c r="T39" s="800"/>
      <c r="U39" s="826"/>
    </row>
    <row r="40" spans="1:21">
      <c r="A40" s="814" t="s">
        <v>17</v>
      </c>
      <c r="B40" s="718"/>
      <c r="C40" s="718"/>
      <c r="D40" s="718"/>
      <c r="E40" s="718"/>
      <c r="F40" s="718"/>
      <c r="G40" s="718"/>
      <c r="H40" s="718"/>
      <c r="I40" s="718"/>
      <c r="J40" s="718"/>
      <c r="K40" s="718"/>
      <c r="L40" s="816" t="s">
        <v>1049</v>
      </c>
      <c r="M40" s="829" t="s">
        <v>330</v>
      </c>
      <c r="N40" s="770" t="s">
        <v>314</v>
      </c>
      <c r="O40" s="800"/>
      <c r="P40" s="800"/>
      <c r="Q40" s="800"/>
      <c r="R40" s="800"/>
      <c r="S40" s="800"/>
      <c r="T40" s="800"/>
      <c r="U40" s="826"/>
    </row>
    <row r="41" spans="1:21">
      <c r="A41" s="814" t="s">
        <v>17</v>
      </c>
      <c r="B41" s="718" t="s">
        <v>948</v>
      </c>
      <c r="C41" s="718"/>
      <c r="D41" s="718"/>
      <c r="E41" s="718"/>
      <c r="F41" s="718"/>
      <c r="G41" s="718"/>
      <c r="H41" s="718"/>
      <c r="I41" s="718"/>
      <c r="J41" s="718"/>
      <c r="K41" s="718"/>
      <c r="L41" s="816" t="s">
        <v>1050</v>
      </c>
      <c r="M41" s="794" t="s">
        <v>331</v>
      </c>
      <c r="N41" s="770" t="s">
        <v>314</v>
      </c>
      <c r="O41" s="825">
        <v>0</v>
      </c>
      <c r="P41" s="825">
        <v>0</v>
      </c>
      <c r="Q41" s="825">
        <v>0</v>
      </c>
      <c r="R41" s="825">
        <v>0</v>
      </c>
      <c r="S41" s="825">
        <v>0</v>
      </c>
      <c r="T41" s="825">
        <v>0</v>
      </c>
      <c r="U41" s="826"/>
    </row>
    <row r="42" spans="1:21">
      <c r="A42" s="814" t="s">
        <v>17</v>
      </c>
      <c r="B42" s="718"/>
      <c r="C42" s="718"/>
      <c r="D42" s="718"/>
      <c r="E42" s="718"/>
      <c r="F42" s="718"/>
      <c r="G42" s="718"/>
      <c r="H42" s="718"/>
      <c r="I42" s="718"/>
      <c r="J42" s="718"/>
      <c r="K42" s="718"/>
      <c r="L42" s="816" t="s">
        <v>1051</v>
      </c>
      <c r="M42" s="829" t="s">
        <v>332</v>
      </c>
      <c r="N42" s="770" t="s">
        <v>314</v>
      </c>
      <c r="O42" s="800"/>
      <c r="P42" s="800"/>
      <c r="Q42" s="800"/>
      <c r="R42" s="800"/>
      <c r="S42" s="800"/>
      <c r="T42" s="800"/>
      <c r="U42" s="826"/>
    </row>
    <row r="43" spans="1:21">
      <c r="A43" s="814" t="s">
        <v>17</v>
      </c>
      <c r="B43" s="718"/>
      <c r="C43" s="718"/>
      <c r="D43" s="718"/>
      <c r="E43" s="718"/>
      <c r="F43" s="718"/>
      <c r="G43" s="718"/>
      <c r="H43" s="718"/>
      <c r="I43" s="718"/>
      <c r="J43" s="718"/>
      <c r="K43" s="718"/>
      <c r="L43" s="816" t="s">
        <v>1052</v>
      </c>
      <c r="M43" s="829" t="s">
        <v>333</v>
      </c>
      <c r="N43" s="770" t="s">
        <v>314</v>
      </c>
      <c r="O43" s="800"/>
      <c r="P43" s="800"/>
      <c r="Q43" s="800"/>
      <c r="R43" s="800"/>
      <c r="S43" s="800"/>
      <c r="T43" s="800"/>
      <c r="U43" s="826"/>
    </row>
    <row r="44" spans="1:21">
      <c r="A44" s="814" t="s">
        <v>17</v>
      </c>
      <c r="B44" s="718" t="s">
        <v>948</v>
      </c>
      <c r="C44" s="718"/>
      <c r="D44" s="718"/>
      <c r="E44" s="718"/>
      <c r="F44" s="718"/>
      <c r="G44" s="718"/>
      <c r="H44" s="718"/>
      <c r="I44" s="718"/>
      <c r="J44" s="718"/>
      <c r="K44" s="718"/>
      <c r="L44" s="816" t="s">
        <v>1053</v>
      </c>
      <c r="M44" s="794" t="s">
        <v>969</v>
      </c>
      <c r="N44" s="770" t="s">
        <v>314</v>
      </c>
      <c r="O44" s="825">
        <v>46.7</v>
      </c>
      <c r="P44" s="825">
        <v>46.7</v>
      </c>
      <c r="Q44" s="825">
        <v>46.7</v>
      </c>
      <c r="R44" s="825">
        <v>46.7</v>
      </c>
      <c r="S44" s="825">
        <v>46.7</v>
      </c>
      <c r="T44" s="825">
        <v>46.7</v>
      </c>
      <c r="U44" s="826"/>
    </row>
    <row r="45" spans="1:21">
      <c r="A45" s="814" t="s">
        <v>17</v>
      </c>
      <c r="B45" s="718"/>
      <c r="C45" s="718"/>
      <c r="D45" s="718"/>
      <c r="E45" s="718"/>
      <c r="F45" s="718"/>
      <c r="G45" s="718"/>
      <c r="H45" s="718"/>
      <c r="I45" s="718"/>
      <c r="J45" s="718"/>
      <c r="K45" s="718"/>
      <c r="L45" s="816" t="s">
        <v>1054</v>
      </c>
      <c r="M45" s="829" t="s">
        <v>334</v>
      </c>
      <c r="N45" s="770" t="s">
        <v>314</v>
      </c>
      <c r="O45" s="825">
        <v>1.5</v>
      </c>
      <c r="P45" s="825">
        <v>1.5</v>
      </c>
      <c r="Q45" s="825">
        <v>1.5</v>
      </c>
      <c r="R45" s="825">
        <v>1.5</v>
      </c>
      <c r="S45" s="825">
        <v>1.5</v>
      </c>
      <c r="T45" s="825">
        <v>1.5</v>
      </c>
      <c r="U45" s="826"/>
    </row>
    <row r="46" spans="1:21">
      <c r="A46" s="814" t="s">
        <v>17</v>
      </c>
      <c r="B46" s="718"/>
      <c r="C46" s="718"/>
      <c r="D46" s="718"/>
      <c r="E46" s="718"/>
      <c r="F46" s="718"/>
      <c r="G46" s="718"/>
      <c r="H46" s="718"/>
      <c r="I46" s="718"/>
      <c r="J46" s="718"/>
      <c r="K46" s="718"/>
      <c r="L46" s="816" t="s">
        <v>1055</v>
      </c>
      <c r="M46" s="830" t="s">
        <v>332</v>
      </c>
      <c r="N46" s="770" t="s">
        <v>314</v>
      </c>
      <c r="O46" s="800">
        <v>0.75</v>
      </c>
      <c r="P46" s="800">
        <v>0.75</v>
      </c>
      <c r="Q46" s="800">
        <v>0.75</v>
      </c>
      <c r="R46" s="800">
        <v>0.75</v>
      </c>
      <c r="S46" s="800">
        <v>0.75</v>
      </c>
      <c r="T46" s="800">
        <v>0.75</v>
      </c>
      <c r="U46" s="826"/>
    </row>
    <row r="47" spans="1:21">
      <c r="A47" s="814" t="s">
        <v>17</v>
      </c>
      <c r="B47" s="718"/>
      <c r="C47" s="718"/>
      <c r="D47" s="718"/>
      <c r="E47" s="718"/>
      <c r="F47" s="718"/>
      <c r="G47" s="718"/>
      <c r="H47" s="718"/>
      <c r="I47" s="718"/>
      <c r="J47" s="718"/>
      <c r="K47" s="718"/>
      <c r="L47" s="816" t="s">
        <v>1056</v>
      </c>
      <c r="M47" s="830" t="s">
        <v>333</v>
      </c>
      <c r="N47" s="770" t="s">
        <v>314</v>
      </c>
      <c r="O47" s="800">
        <v>0.75</v>
      </c>
      <c r="P47" s="800">
        <v>0.75</v>
      </c>
      <c r="Q47" s="800">
        <v>0.75</v>
      </c>
      <c r="R47" s="800">
        <v>0.75</v>
      </c>
      <c r="S47" s="800">
        <v>0.75</v>
      </c>
      <c r="T47" s="800">
        <v>0.75</v>
      </c>
      <c r="U47" s="826"/>
    </row>
    <row r="48" spans="1:21">
      <c r="A48" s="814" t="s">
        <v>17</v>
      </c>
      <c r="B48" s="718" t="s">
        <v>949</v>
      </c>
      <c r="C48" s="718"/>
      <c r="D48" s="718"/>
      <c r="E48" s="718"/>
      <c r="F48" s="718"/>
      <c r="G48" s="718"/>
      <c r="H48" s="718"/>
      <c r="I48" s="718"/>
      <c r="J48" s="718"/>
      <c r="K48" s="718"/>
      <c r="L48" s="816" t="s">
        <v>1057</v>
      </c>
      <c r="M48" s="829" t="s">
        <v>335</v>
      </c>
      <c r="N48" s="770" t="s">
        <v>314</v>
      </c>
      <c r="O48" s="825">
        <v>43.7</v>
      </c>
      <c r="P48" s="825">
        <v>43.7</v>
      </c>
      <c r="Q48" s="825">
        <v>43.7</v>
      </c>
      <c r="R48" s="825">
        <v>43.7</v>
      </c>
      <c r="S48" s="825">
        <v>43.7</v>
      </c>
      <c r="T48" s="825">
        <v>43.7</v>
      </c>
      <c r="U48" s="826"/>
    </row>
    <row r="49" spans="1:21">
      <c r="A49" s="814" t="s">
        <v>17</v>
      </c>
      <c r="B49" s="718"/>
      <c r="C49" s="718"/>
      <c r="D49" s="718"/>
      <c r="E49" s="718"/>
      <c r="F49" s="718"/>
      <c r="G49" s="718"/>
      <c r="H49" s="718"/>
      <c r="I49" s="718"/>
      <c r="J49" s="718"/>
      <c r="K49" s="718"/>
      <c r="L49" s="816" t="s">
        <v>1058</v>
      </c>
      <c r="M49" s="830" t="s">
        <v>332</v>
      </c>
      <c r="N49" s="770" t="s">
        <v>314</v>
      </c>
      <c r="O49" s="800">
        <v>21.85</v>
      </c>
      <c r="P49" s="800">
        <v>21.85</v>
      </c>
      <c r="Q49" s="800">
        <v>21.85</v>
      </c>
      <c r="R49" s="800">
        <v>21.85</v>
      </c>
      <c r="S49" s="800">
        <v>21.85</v>
      </c>
      <c r="T49" s="800">
        <v>21.85</v>
      </c>
      <c r="U49" s="826"/>
    </row>
    <row r="50" spans="1:21">
      <c r="A50" s="814" t="s">
        <v>17</v>
      </c>
      <c r="B50" s="718"/>
      <c r="C50" s="718"/>
      <c r="D50" s="718"/>
      <c r="E50" s="718"/>
      <c r="F50" s="718"/>
      <c r="G50" s="718"/>
      <c r="H50" s="718"/>
      <c r="I50" s="718"/>
      <c r="J50" s="718"/>
      <c r="K50" s="718"/>
      <c r="L50" s="816" t="s">
        <v>1059</v>
      </c>
      <c r="M50" s="830" t="s">
        <v>333</v>
      </c>
      <c r="N50" s="770" t="s">
        <v>314</v>
      </c>
      <c r="O50" s="800">
        <v>21.85</v>
      </c>
      <c r="P50" s="800">
        <v>21.85</v>
      </c>
      <c r="Q50" s="800">
        <v>21.85</v>
      </c>
      <c r="R50" s="800">
        <v>21.85</v>
      </c>
      <c r="S50" s="800">
        <v>21.85</v>
      </c>
      <c r="T50" s="800">
        <v>21.85</v>
      </c>
      <c r="U50" s="826"/>
    </row>
    <row r="51" spans="1:21">
      <c r="A51" s="814" t="s">
        <v>17</v>
      </c>
      <c r="B51" s="718"/>
      <c r="C51" s="718"/>
      <c r="D51" s="718"/>
      <c r="E51" s="718"/>
      <c r="F51" s="718"/>
      <c r="G51" s="718"/>
      <c r="H51" s="718"/>
      <c r="I51" s="718"/>
      <c r="J51" s="718"/>
      <c r="K51" s="718"/>
      <c r="L51" s="816" t="s">
        <v>1060</v>
      </c>
      <c r="M51" s="829" t="s">
        <v>336</v>
      </c>
      <c r="N51" s="770" t="s">
        <v>314</v>
      </c>
      <c r="O51" s="825">
        <v>1.5</v>
      </c>
      <c r="P51" s="825">
        <v>1.5</v>
      </c>
      <c r="Q51" s="825">
        <v>1.5</v>
      </c>
      <c r="R51" s="825">
        <v>1.5</v>
      </c>
      <c r="S51" s="825">
        <v>1.5</v>
      </c>
      <c r="T51" s="825">
        <v>1.5</v>
      </c>
      <c r="U51" s="826"/>
    </row>
    <row r="52" spans="1:21">
      <c r="A52" s="814" t="s">
        <v>17</v>
      </c>
      <c r="B52" s="718"/>
      <c r="C52" s="718"/>
      <c r="D52" s="718"/>
      <c r="E52" s="718"/>
      <c r="F52" s="718"/>
      <c r="G52" s="718"/>
      <c r="H52" s="718"/>
      <c r="I52" s="718"/>
      <c r="J52" s="718"/>
      <c r="K52" s="718"/>
      <c r="L52" s="816" t="s">
        <v>1061</v>
      </c>
      <c r="M52" s="830" t="s">
        <v>332</v>
      </c>
      <c r="N52" s="770" t="s">
        <v>314</v>
      </c>
      <c r="O52" s="800">
        <v>0.75</v>
      </c>
      <c r="P52" s="800">
        <v>0.75</v>
      </c>
      <c r="Q52" s="800">
        <v>0.75</v>
      </c>
      <c r="R52" s="800">
        <v>0.75</v>
      </c>
      <c r="S52" s="800">
        <v>0.75</v>
      </c>
      <c r="T52" s="800">
        <v>0.75</v>
      </c>
      <c r="U52" s="826"/>
    </row>
    <row r="53" spans="1:21">
      <c r="A53" s="814" t="s">
        <v>17</v>
      </c>
      <c r="B53" s="718"/>
      <c r="C53" s="718"/>
      <c r="D53" s="718"/>
      <c r="E53" s="718"/>
      <c r="F53" s="718"/>
      <c r="G53" s="718"/>
      <c r="H53" s="718"/>
      <c r="I53" s="718"/>
      <c r="J53" s="718"/>
      <c r="K53" s="718"/>
      <c r="L53" s="816" t="s">
        <v>1062</v>
      </c>
      <c r="M53" s="830" t="s">
        <v>333</v>
      </c>
      <c r="N53" s="770" t="s">
        <v>314</v>
      </c>
      <c r="O53" s="800">
        <v>0.75</v>
      </c>
      <c r="P53" s="800">
        <v>0.75</v>
      </c>
      <c r="Q53" s="800">
        <v>0.75</v>
      </c>
      <c r="R53" s="800">
        <v>0.75</v>
      </c>
      <c r="S53" s="800">
        <v>0.75</v>
      </c>
      <c r="T53" s="800">
        <v>0.75</v>
      </c>
      <c r="U53" s="821"/>
    </row>
    <row r="54" spans="1:21" ht="22.5">
      <c r="A54" s="814" t="s">
        <v>17</v>
      </c>
      <c r="B54" s="718"/>
      <c r="C54" s="718"/>
      <c r="D54" s="718"/>
      <c r="E54" s="718"/>
      <c r="F54" s="718"/>
      <c r="G54" s="718"/>
      <c r="H54" s="718"/>
      <c r="I54" s="718"/>
      <c r="J54" s="718"/>
      <c r="K54" s="718"/>
      <c r="L54" s="816" t="s">
        <v>1063</v>
      </c>
      <c r="M54" s="831" t="s">
        <v>939</v>
      </c>
      <c r="N54" s="770" t="s">
        <v>314</v>
      </c>
      <c r="O54" s="823"/>
      <c r="P54" s="823"/>
      <c r="Q54" s="823"/>
      <c r="R54" s="823"/>
      <c r="S54" s="823"/>
      <c r="T54" s="823"/>
      <c r="U54" s="821"/>
    </row>
    <row r="55" spans="1:21">
      <c r="A55" s="814" t="s">
        <v>101</v>
      </c>
      <c r="B55" s="718"/>
      <c r="C55" s="718"/>
      <c r="D55" s="718"/>
      <c r="E55" s="718"/>
      <c r="F55" s="718"/>
      <c r="G55" s="718"/>
      <c r="H55" s="718"/>
      <c r="I55" s="718"/>
      <c r="J55" s="718"/>
      <c r="K55" s="718"/>
      <c r="L55" s="815" t="s">
        <v>2450</v>
      </c>
      <c r="M55" s="707"/>
      <c r="N55" s="707"/>
      <c r="O55" s="707"/>
      <c r="P55" s="707"/>
      <c r="Q55" s="707"/>
      <c r="R55" s="707"/>
      <c r="S55" s="707"/>
      <c r="T55" s="707"/>
      <c r="U55" s="707"/>
    </row>
    <row r="56" spans="1:21">
      <c r="A56" s="814" t="s">
        <v>101</v>
      </c>
      <c r="B56" s="718"/>
      <c r="C56" s="718"/>
      <c r="D56" s="718"/>
      <c r="E56" s="718"/>
      <c r="F56" s="718"/>
      <c r="G56" s="718"/>
      <c r="H56" s="718"/>
      <c r="I56" s="718"/>
      <c r="J56" s="718"/>
      <c r="K56" s="718"/>
      <c r="L56" s="816" t="s">
        <v>17</v>
      </c>
      <c r="M56" s="817" t="s">
        <v>313</v>
      </c>
      <c r="N56" s="813"/>
      <c r="O56" s="818" t="s">
        <v>826</v>
      </c>
      <c r="P56" s="819"/>
      <c r="Q56" s="819"/>
      <c r="R56" s="819"/>
      <c r="S56" s="819"/>
      <c r="T56" s="820"/>
      <c r="U56" s="821"/>
    </row>
    <row r="57" spans="1:21">
      <c r="A57" s="814" t="s">
        <v>101</v>
      </c>
      <c r="B57" s="718"/>
      <c r="C57" s="718"/>
      <c r="D57" s="718"/>
      <c r="E57" s="718"/>
      <c r="F57" s="718"/>
      <c r="G57" s="718"/>
      <c r="H57" s="718"/>
      <c r="I57" s="718"/>
      <c r="J57" s="718"/>
      <c r="K57" s="718"/>
      <c r="L57" s="816" t="s">
        <v>101</v>
      </c>
      <c r="M57" s="822" t="s">
        <v>310</v>
      </c>
      <c r="N57" s="813" t="s">
        <v>311</v>
      </c>
      <c r="O57" s="823">
        <v>673644.00000000012</v>
      </c>
      <c r="P57" s="823">
        <v>673644.00000000012</v>
      </c>
      <c r="Q57" s="823">
        <v>673644.00000000012</v>
      </c>
      <c r="R57" s="823">
        <v>673644.00000000012</v>
      </c>
      <c r="S57" s="823">
        <v>673644.00000000012</v>
      </c>
      <c r="T57" s="823">
        <v>673644.00000000012</v>
      </c>
      <c r="U57" s="821"/>
    </row>
    <row r="58" spans="1:21">
      <c r="A58" s="814" t="s">
        <v>101</v>
      </c>
      <c r="B58" s="718"/>
      <c r="C58" s="718"/>
      <c r="D58" s="718"/>
      <c r="E58" s="718"/>
      <c r="F58" s="718"/>
      <c r="G58" s="718"/>
      <c r="H58" s="718"/>
      <c r="I58" s="718"/>
      <c r="J58" s="718"/>
      <c r="K58" s="718"/>
      <c r="L58" s="816" t="s">
        <v>102</v>
      </c>
      <c r="M58" s="822" t="s">
        <v>312</v>
      </c>
      <c r="N58" s="813" t="s">
        <v>311</v>
      </c>
      <c r="O58" s="823">
        <v>673644.00000000012</v>
      </c>
      <c r="P58" s="823">
        <v>673644.00000000012</v>
      </c>
      <c r="Q58" s="823">
        <v>673644.00000000012</v>
      </c>
      <c r="R58" s="823">
        <v>673644.00000000012</v>
      </c>
      <c r="S58" s="823">
        <v>673644.00000000012</v>
      </c>
      <c r="T58" s="823">
        <v>673644.00000000012</v>
      </c>
      <c r="U58" s="821"/>
    </row>
    <row r="59" spans="1:21">
      <c r="A59" s="814" t="s">
        <v>101</v>
      </c>
      <c r="B59" s="718"/>
      <c r="C59" s="718"/>
      <c r="D59" s="718"/>
      <c r="E59" s="718"/>
      <c r="F59" s="718"/>
      <c r="G59" s="718"/>
      <c r="H59" s="718"/>
      <c r="I59" s="718"/>
      <c r="J59" s="718"/>
      <c r="K59" s="718"/>
      <c r="L59" s="816">
        <v>4</v>
      </c>
      <c r="M59" s="824" t="s">
        <v>954</v>
      </c>
      <c r="N59" s="770" t="s">
        <v>314</v>
      </c>
      <c r="O59" s="825">
        <v>76.900000000000006</v>
      </c>
      <c r="P59" s="825">
        <v>76.900000000000006</v>
      </c>
      <c r="Q59" s="825">
        <v>76.900000000000006</v>
      </c>
      <c r="R59" s="825">
        <v>76.900000000000006</v>
      </c>
      <c r="S59" s="825">
        <v>76.900000000000006</v>
      </c>
      <c r="T59" s="825">
        <v>76.900000000000006</v>
      </c>
      <c r="U59" s="821"/>
    </row>
    <row r="60" spans="1:21">
      <c r="A60" s="814" t="s">
        <v>101</v>
      </c>
      <c r="B60" s="718"/>
      <c r="C60" s="718"/>
      <c r="D60" s="718"/>
      <c r="E60" s="718"/>
      <c r="F60" s="718"/>
      <c r="G60" s="718"/>
      <c r="H60" s="718"/>
      <c r="I60" s="718"/>
      <c r="J60" s="718"/>
      <c r="K60" s="718"/>
      <c r="L60" s="816" t="s">
        <v>145</v>
      </c>
      <c r="M60" s="794" t="s">
        <v>315</v>
      </c>
      <c r="N60" s="770" t="s">
        <v>314</v>
      </c>
      <c r="O60" s="800"/>
      <c r="P60" s="800"/>
      <c r="Q60" s="800"/>
      <c r="R60" s="800"/>
      <c r="S60" s="800"/>
      <c r="T60" s="800"/>
      <c r="U60" s="826"/>
    </row>
    <row r="61" spans="1:21">
      <c r="A61" s="814" t="s">
        <v>101</v>
      </c>
      <c r="B61" s="718"/>
      <c r="C61" s="718"/>
      <c r="D61" s="718"/>
      <c r="E61" s="718"/>
      <c r="F61" s="718"/>
      <c r="G61" s="718"/>
      <c r="H61" s="718"/>
      <c r="I61" s="718"/>
      <c r="J61" s="718"/>
      <c r="K61" s="718"/>
      <c r="L61" s="816" t="s">
        <v>376</v>
      </c>
      <c r="M61" s="794" t="s">
        <v>316</v>
      </c>
      <c r="N61" s="770" t="s">
        <v>314</v>
      </c>
      <c r="O61" s="800">
        <v>76.900000000000006</v>
      </c>
      <c r="P61" s="800">
        <v>76.900000000000006</v>
      </c>
      <c r="Q61" s="800">
        <v>76.900000000000006</v>
      </c>
      <c r="R61" s="800">
        <v>76.900000000000006</v>
      </c>
      <c r="S61" s="800">
        <v>76.900000000000006</v>
      </c>
      <c r="T61" s="800">
        <v>76.900000000000006</v>
      </c>
      <c r="U61" s="826"/>
    </row>
    <row r="62" spans="1:21" ht="22.5">
      <c r="A62" s="814" t="s">
        <v>101</v>
      </c>
      <c r="B62" s="718"/>
      <c r="C62" s="718"/>
      <c r="D62" s="718"/>
      <c r="E62" s="718"/>
      <c r="F62" s="718"/>
      <c r="G62" s="718"/>
      <c r="H62" s="718"/>
      <c r="I62" s="718"/>
      <c r="J62" s="718"/>
      <c r="K62" s="718"/>
      <c r="L62" s="816" t="s">
        <v>377</v>
      </c>
      <c r="M62" s="824" t="s">
        <v>950</v>
      </c>
      <c r="N62" s="770" t="s">
        <v>314</v>
      </c>
      <c r="O62" s="800"/>
      <c r="P62" s="800"/>
      <c r="Q62" s="800"/>
      <c r="R62" s="800"/>
      <c r="S62" s="800"/>
      <c r="T62" s="800"/>
      <c r="U62" s="826"/>
    </row>
    <row r="63" spans="1:21">
      <c r="A63" s="814" t="s">
        <v>101</v>
      </c>
      <c r="B63" s="718"/>
      <c r="C63" s="718"/>
      <c r="D63" s="718"/>
      <c r="E63" s="718"/>
      <c r="F63" s="718"/>
      <c r="G63" s="718"/>
      <c r="H63" s="718"/>
      <c r="I63" s="718"/>
      <c r="J63" s="718"/>
      <c r="K63" s="718"/>
      <c r="L63" s="816" t="s">
        <v>119</v>
      </c>
      <c r="M63" s="824" t="s">
        <v>317</v>
      </c>
      <c r="N63" s="770" t="s">
        <v>314</v>
      </c>
      <c r="O63" s="825">
        <v>0</v>
      </c>
      <c r="P63" s="825">
        <v>0</v>
      </c>
      <c r="Q63" s="825">
        <v>0</v>
      </c>
      <c r="R63" s="825">
        <v>0</v>
      </c>
      <c r="S63" s="825">
        <v>0</v>
      </c>
      <c r="T63" s="825">
        <v>0</v>
      </c>
      <c r="U63" s="826"/>
    </row>
    <row r="64" spans="1:21">
      <c r="A64" s="814" t="s">
        <v>101</v>
      </c>
      <c r="B64" s="718"/>
      <c r="C64" s="718"/>
      <c r="D64" s="718"/>
      <c r="E64" s="718"/>
      <c r="F64" s="718"/>
      <c r="G64" s="718"/>
      <c r="H64" s="718"/>
      <c r="I64" s="718"/>
      <c r="J64" s="718"/>
      <c r="K64" s="718"/>
      <c r="L64" s="816" t="s">
        <v>121</v>
      </c>
      <c r="M64" s="794" t="s">
        <v>914</v>
      </c>
      <c r="N64" s="770" t="s">
        <v>314</v>
      </c>
      <c r="O64" s="800"/>
      <c r="P64" s="800"/>
      <c r="Q64" s="800"/>
      <c r="R64" s="800"/>
      <c r="S64" s="800"/>
      <c r="T64" s="800"/>
      <c r="U64" s="826"/>
    </row>
    <row r="65" spans="1:21">
      <c r="A65" s="814" t="s">
        <v>101</v>
      </c>
      <c r="B65" s="718"/>
      <c r="C65" s="718"/>
      <c r="D65" s="718"/>
      <c r="E65" s="718"/>
      <c r="F65" s="718"/>
      <c r="G65" s="718"/>
      <c r="H65" s="718"/>
      <c r="I65" s="718"/>
      <c r="J65" s="718"/>
      <c r="K65" s="718"/>
      <c r="L65" s="816" t="s">
        <v>122</v>
      </c>
      <c r="M65" s="794" t="s">
        <v>318</v>
      </c>
      <c r="N65" s="770" t="s">
        <v>314</v>
      </c>
      <c r="O65" s="800"/>
      <c r="P65" s="800"/>
      <c r="Q65" s="800"/>
      <c r="R65" s="800"/>
      <c r="S65" s="800"/>
      <c r="T65" s="800"/>
      <c r="U65" s="826"/>
    </row>
    <row r="66" spans="1:21">
      <c r="A66" s="814" t="s">
        <v>101</v>
      </c>
      <c r="B66" s="718"/>
      <c r="C66" s="718"/>
      <c r="D66" s="718"/>
      <c r="E66" s="718"/>
      <c r="F66" s="718"/>
      <c r="G66" s="718"/>
      <c r="H66" s="718"/>
      <c r="I66" s="718"/>
      <c r="J66" s="718"/>
      <c r="K66" s="718"/>
      <c r="L66" s="816" t="s">
        <v>123</v>
      </c>
      <c r="M66" s="817" t="s">
        <v>319</v>
      </c>
      <c r="N66" s="770" t="s">
        <v>314</v>
      </c>
      <c r="O66" s="823"/>
      <c r="P66" s="823"/>
      <c r="Q66" s="823"/>
      <c r="R66" s="823"/>
      <c r="S66" s="823"/>
      <c r="T66" s="823"/>
      <c r="U66" s="826"/>
    </row>
    <row r="67" spans="1:21">
      <c r="A67" s="814" t="s">
        <v>101</v>
      </c>
      <c r="B67" s="718"/>
      <c r="C67" s="718"/>
      <c r="D67" s="718"/>
      <c r="E67" s="718"/>
      <c r="F67" s="718"/>
      <c r="G67" s="718"/>
      <c r="H67" s="718"/>
      <c r="I67" s="718"/>
      <c r="J67" s="718"/>
      <c r="K67" s="718"/>
      <c r="L67" s="816" t="s">
        <v>124</v>
      </c>
      <c r="M67" s="817" t="s">
        <v>320</v>
      </c>
      <c r="N67" s="770" t="s">
        <v>314</v>
      </c>
      <c r="O67" s="800"/>
      <c r="P67" s="800"/>
      <c r="Q67" s="800"/>
      <c r="R67" s="800"/>
      <c r="S67" s="800"/>
      <c r="T67" s="800"/>
      <c r="U67" s="826"/>
    </row>
    <row r="68" spans="1:21">
      <c r="A68" s="814" t="s">
        <v>101</v>
      </c>
      <c r="B68" s="718"/>
      <c r="C68" s="718"/>
      <c r="D68" s="718"/>
      <c r="E68" s="718"/>
      <c r="F68" s="718"/>
      <c r="G68" s="718"/>
      <c r="H68" s="718"/>
      <c r="I68" s="718"/>
      <c r="J68" s="718"/>
      <c r="K68" s="718"/>
      <c r="L68" s="816" t="s">
        <v>125</v>
      </c>
      <c r="M68" s="824" t="s">
        <v>321</v>
      </c>
      <c r="N68" s="770" t="s">
        <v>314</v>
      </c>
      <c r="O68" s="825">
        <v>76.900000000000006</v>
      </c>
      <c r="P68" s="825">
        <v>76.900000000000006</v>
      </c>
      <c r="Q68" s="825">
        <v>76.900000000000006</v>
      </c>
      <c r="R68" s="825">
        <v>76.900000000000006</v>
      </c>
      <c r="S68" s="825">
        <v>76.900000000000006</v>
      </c>
      <c r="T68" s="825">
        <v>76.900000000000006</v>
      </c>
      <c r="U68" s="826"/>
    </row>
    <row r="69" spans="1:21" ht="22.5">
      <c r="A69" s="814" t="s">
        <v>101</v>
      </c>
      <c r="B69" s="718"/>
      <c r="C69" s="718"/>
      <c r="D69" s="718"/>
      <c r="E69" s="718"/>
      <c r="F69" s="718"/>
      <c r="G69" s="718"/>
      <c r="H69" s="718"/>
      <c r="I69" s="718"/>
      <c r="J69" s="718"/>
      <c r="K69" s="718"/>
      <c r="L69" s="816" t="s">
        <v>146</v>
      </c>
      <c r="M69" s="794" t="s">
        <v>322</v>
      </c>
      <c r="N69" s="770" t="s">
        <v>314</v>
      </c>
      <c r="O69" s="800">
        <v>76.900000000000006</v>
      </c>
      <c r="P69" s="800">
        <v>76.900000000000006</v>
      </c>
      <c r="Q69" s="800">
        <v>76.900000000000006</v>
      </c>
      <c r="R69" s="800">
        <v>76.900000000000006</v>
      </c>
      <c r="S69" s="800">
        <v>76.900000000000006</v>
      </c>
      <c r="T69" s="800">
        <v>76.900000000000006</v>
      </c>
      <c r="U69" s="826"/>
    </row>
    <row r="70" spans="1:21">
      <c r="A70" s="814" t="s">
        <v>101</v>
      </c>
      <c r="B70" s="718"/>
      <c r="C70" s="718"/>
      <c r="D70" s="718"/>
      <c r="E70" s="718"/>
      <c r="F70" s="718"/>
      <c r="G70" s="718"/>
      <c r="H70" s="718"/>
      <c r="I70" s="718"/>
      <c r="J70" s="718"/>
      <c r="K70" s="718"/>
      <c r="L70" s="816" t="s">
        <v>187</v>
      </c>
      <c r="M70" s="794" t="s">
        <v>323</v>
      </c>
      <c r="N70" s="770" t="s">
        <v>314</v>
      </c>
      <c r="O70" s="800"/>
      <c r="P70" s="800"/>
      <c r="Q70" s="800"/>
      <c r="R70" s="800"/>
      <c r="S70" s="800"/>
      <c r="T70" s="800"/>
      <c r="U70" s="826"/>
    </row>
    <row r="71" spans="1:21" ht="22.5">
      <c r="A71" s="814" t="s">
        <v>101</v>
      </c>
      <c r="B71" s="718"/>
      <c r="C71" s="718"/>
      <c r="D71" s="718"/>
      <c r="E71" s="718"/>
      <c r="F71" s="718"/>
      <c r="G71" s="718"/>
      <c r="H71" s="718"/>
      <c r="I71" s="718"/>
      <c r="J71" s="718"/>
      <c r="K71" s="718"/>
      <c r="L71" s="816" t="s">
        <v>393</v>
      </c>
      <c r="M71" s="794" t="s">
        <v>951</v>
      </c>
      <c r="N71" s="770" t="s">
        <v>314</v>
      </c>
      <c r="O71" s="800"/>
      <c r="P71" s="800"/>
      <c r="Q71" s="800"/>
      <c r="R71" s="800"/>
      <c r="S71" s="800"/>
      <c r="T71" s="800"/>
      <c r="U71" s="826"/>
    </row>
    <row r="72" spans="1:21">
      <c r="A72" s="814" t="s">
        <v>101</v>
      </c>
      <c r="B72" s="718"/>
      <c r="C72" s="718"/>
      <c r="D72" s="718"/>
      <c r="E72" s="718"/>
      <c r="F72" s="718"/>
      <c r="G72" s="718"/>
      <c r="H72" s="718"/>
      <c r="I72" s="718"/>
      <c r="J72" s="718"/>
      <c r="K72" s="718"/>
      <c r="L72" s="816" t="s">
        <v>126</v>
      </c>
      <c r="M72" s="817" t="s">
        <v>968</v>
      </c>
      <c r="N72" s="770" t="s">
        <v>314</v>
      </c>
      <c r="O72" s="800"/>
      <c r="P72" s="800"/>
      <c r="Q72" s="800"/>
      <c r="R72" s="800"/>
      <c r="S72" s="800"/>
      <c r="T72" s="800"/>
      <c r="U72" s="826"/>
    </row>
    <row r="73" spans="1:21">
      <c r="A73" s="814" t="s">
        <v>101</v>
      </c>
      <c r="B73" s="718"/>
      <c r="C73" s="718"/>
      <c r="D73" s="718"/>
      <c r="E73" s="718"/>
      <c r="F73" s="718"/>
      <c r="G73" s="718"/>
      <c r="H73" s="718"/>
      <c r="I73" s="718"/>
      <c r="J73" s="718"/>
      <c r="K73" s="718"/>
      <c r="L73" s="816" t="s">
        <v>1046</v>
      </c>
      <c r="M73" s="827" t="s">
        <v>325</v>
      </c>
      <c r="N73" s="828" t="s">
        <v>142</v>
      </c>
      <c r="O73" s="825">
        <v>0</v>
      </c>
      <c r="P73" s="825">
        <v>0</v>
      </c>
      <c r="Q73" s="825">
        <v>0</v>
      </c>
      <c r="R73" s="825">
        <v>0</v>
      </c>
      <c r="S73" s="825">
        <v>0</v>
      </c>
      <c r="T73" s="825">
        <v>0</v>
      </c>
      <c r="U73" s="826"/>
    </row>
    <row r="74" spans="1:21">
      <c r="A74" s="814" t="s">
        <v>101</v>
      </c>
      <c r="B74" s="718"/>
      <c r="C74" s="718"/>
      <c r="D74" s="718"/>
      <c r="E74" s="718"/>
      <c r="F74" s="718"/>
      <c r="G74" s="718"/>
      <c r="H74" s="718"/>
      <c r="I74" s="718"/>
      <c r="J74" s="718"/>
      <c r="K74" s="718"/>
      <c r="L74" s="816" t="s">
        <v>127</v>
      </c>
      <c r="M74" s="817" t="s">
        <v>326</v>
      </c>
      <c r="N74" s="770" t="s">
        <v>314</v>
      </c>
      <c r="O74" s="825">
        <v>76.900000000000006</v>
      </c>
      <c r="P74" s="825">
        <v>76.900000000000006</v>
      </c>
      <c r="Q74" s="825">
        <v>76.900000000000006</v>
      </c>
      <c r="R74" s="825">
        <v>76.900000000000006</v>
      </c>
      <c r="S74" s="825">
        <v>76.900000000000006</v>
      </c>
      <c r="T74" s="825">
        <v>76.900000000000006</v>
      </c>
      <c r="U74" s="826"/>
    </row>
    <row r="75" spans="1:21">
      <c r="A75" s="814" t="s">
        <v>101</v>
      </c>
      <c r="B75" s="718"/>
      <c r="C75" s="718"/>
      <c r="D75" s="718"/>
      <c r="E75" s="718"/>
      <c r="F75" s="718"/>
      <c r="G75" s="718"/>
      <c r="H75" s="718"/>
      <c r="I75" s="718"/>
      <c r="J75" s="718"/>
      <c r="K75" s="718"/>
      <c r="L75" s="816" t="s">
        <v>1006</v>
      </c>
      <c r="M75" s="794" t="s">
        <v>327</v>
      </c>
      <c r="N75" s="770" t="s">
        <v>314</v>
      </c>
      <c r="O75" s="825">
        <v>0</v>
      </c>
      <c r="P75" s="825">
        <v>0</v>
      </c>
      <c r="Q75" s="825">
        <v>0</v>
      </c>
      <c r="R75" s="825">
        <v>0</v>
      </c>
      <c r="S75" s="825">
        <v>0</v>
      </c>
      <c r="T75" s="825">
        <v>0</v>
      </c>
      <c r="U75" s="826"/>
    </row>
    <row r="76" spans="1:21">
      <c r="A76" s="814" t="s">
        <v>101</v>
      </c>
      <c r="B76" s="718"/>
      <c r="C76" s="718"/>
      <c r="D76" s="718"/>
      <c r="E76" s="718"/>
      <c r="F76" s="718"/>
      <c r="G76" s="718"/>
      <c r="H76" s="718"/>
      <c r="I76" s="718"/>
      <c r="J76" s="718"/>
      <c r="K76" s="718"/>
      <c r="L76" s="816" t="s">
        <v>1047</v>
      </c>
      <c r="M76" s="829" t="s">
        <v>328</v>
      </c>
      <c r="N76" s="770" t="s">
        <v>314</v>
      </c>
      <c r="O76" s="800"/>
      <c r="P76" s="800"/>
      <c r="Q76" s="800"/>
      <c r="R76" s="800"/>
      <c r="S76" s="800"/>
      <c r="T76" s="800"/>
      <c r="U76" s="826"/>
    </row>
    <row r="77" spans="1:21">
      <c r="A77" s="814" t="s">
        <v>101</v>
      </c>
      <c r="B77" s="718"/>
      <c r="C77" s="718"/>
      <c r="D77" s="718"/>
      <c r="E77" s="718"/>
      <c r="F77" s="718"/>
      <c r="G77" s="718"/>
      <c r="H77" s="718"/>
      <c r="I77" s="718"/>
      <c r="J77" s="718"/>
      <c r="K77" s="718"/>
      <c r="L77" s="816" t="s">
        <v>1048</v>
      </c>
      <c r="M77" s="829" t="s">
        <v>329</v>
      </c>
      <c r="N77" s="770" t="s">
        <v>314</v>
      </c>
      <c r="O77" s="800"/>
      <c r="P77" s="800"/>
      <c r="Q77" s="800"/>
      <c r="R77" s="800"/>
      <c r="S77" s="800"/>
      <c r="T77" s="800"/>
      <c r="U77" s="826"/>
    </row>
    <row r="78" spans="1:21">
      <c r="A78" s="814" t="s">
        <v>101</v>
      </c>
      <c r="B78" s="718"/>
      <c r="C78" s="718"/>
      <c r="D78" s="718"/>
      <c r="E78" s="718"/>
      <c r="F78" s="718"/>
      <c r="G78" s="718"/>
      <c r="H78" s="718"/>
      <c r="I78" s="718"/>
      <c r="J78" s="718"/>
      <c r="K78" s="718"/>
      <c r="L78" s="816" t="s">
        <v>1049</v>
      </c>
      <c r="M78" s="829" t="s">
        <v>330</v>
      </c>
      <c r="N78" s="770" t="s">
        <v>314</v>
      </c>
      <c r="O78" s="800"/>
      <c r="P78" s="800"/>
      <c r="Q78" s="800"/>
      <c r="R78" s="800"/>
      <c r="S78" s="800"/>
      <c r="T78" s="800"/>
      <c r="U78" s="826"/>
    </row>
    <row r="79" spans="1:21">
      <c r="A79" s="814" t="s">
        <v>101</v>
      </c>
      <c r="B79" s="718" t="s">
        <v>948</v>
      </c>
      <c r="C79" s="718"/>
      <c r="D79" s="718"/>
      <c r="E79" s="718"/>
      <c r="F79" s="718"/>
      <c r="G79" s="718"/>
      <c r="H79" s="718"/>
      <c r="I79" s="718"/>
      <c r="J79" s="718"/>
      <c r="K79" s="718"/>
      <c r="L79" s="816" t="s">
        <v>1050</v>
      </c>
      <c r="M79" s="794" t="s">
        <v>331</v>
      </c>
      <c r="N79" s="770" t="s">
        <v>314</v>
      </c>
      <c r="O79" s="825">
        <v>0</v>
      </c>
      <c r="P79" s="825">
        <v>0</v>
      </c>
      <c r="Q79" s="825">
        <v>0</v>
      </c>
      <c r="R79" s="825">
        <v>0</v>
      </c>
      <c r="S79" s="825">
        <v>0</v>
      </c>
      <c r="T79" s="825">
        <v>0</v>
      </c>
      <c r="U79" s="826"/>
    </row>
    <row r="80" spans="1:21">
      <c r="A80" s="814" t="s">
        <v>101</v>
      </c>
      <c r="B80" s="718"/>
      <c r="C80" s="718"/>
      <c r="D80" s="718"/>
      <c r="E80" s="718"/>
      <c r="F80" s="718"/>
      <c r="G80" s="718"/>
      <c r="H80" s="718"/>
      <c r="I80" s="718"/>
      <c r="J80" s="718"/>
      <c r="K80" s="718"/>
      <c r="L80" s="816" t="s">
        <v>1051</v>
      </c>
      <c r="M80" s="829" t="s">
        <v>332</v>
      </c>
      <c r="N80" s="770" t="s">
        <v>314</v>
      </c>
      <c r="O80" s="800"/>
      <c r="P80" s="800"/>
      <c r="Q80" s="800"/>
      <c r="R80" s="800"/>
      <c r="S80" s="800"/>
      <c r="T80" s="800"/>
      <c r="U80" s="826"/>
    </row>
    <row r="81" spans="1:21">
      <c r="A81" s="814" t="s">
        <v>101</v>
      </c>
      <c r="B81" s="718"/>
      <c r="C81" s="718"/>
      <c r="D81" s="718"/>
      <c r="E81" s="718"/>
      <c r="F81" s="718"/>
      <c r="G81" s="718"/>
      <c r="H81" s="718"/>
      <c r="I81" s="718"/>
      <c r="J81" s="718"/>
      <c r="K81" s="718"/>
      <c r="L81" s="816" t="s">
        <v>1052</v>
      </c>
      <c r="M81" s="829" t="s">
        <v>333</v>
      </c>
      <c r="N81" s="770" t="s">
        <v>314</v>
      </c>
      <c r="O81" s="800"/>
      <c r="P81" s="800"/>
      <c r="Q81" s="800"/>
      <c r="R81" s="800"/>
      <c r="S81" s="800"/>
      <c r="T81" s="800"/>
      <c r="U81" s="826"/>
    </row>
    <row r="82" spans="1:21">
      <c r="A82" s="814" t="s">
        <v>101</v>
      </c>
      <c r="B82" s="718" t="s">
        <v>948</v>
      </c>
      <c r="C82" s="718"/>
      <c r="D82" s="718"/>
      <c r="E82" s="718"/>
      <c r="F82" s="718"/>
      <c r="G82" s="718"/>
      <c r="H82" s="718"/>
      <c r="I82" s="718"/>
      <c r="J82" s="718"/>
      <c r="K82" s="718"/>
      <c r="L82" s="816" t="s">
        <v>1053</v>
      </c>
      <c r="M82" s="794" t="s">
        <v>969</v>
      </c>
      <c r="N82" s="770" t="s">
        <v>314</v>
      </c>
      <c r="O82" s="825">
        <v>76.900000000000006</v>
      </c>
      <c r="P82" s="825">
        <v>76.900000000000006</v>
      </c>
      <c r="Q82" s="825">
        <v>76.900000000000006</v>
      </c>
      <c r="R82" s="825">
        <v>76.900000000000006</v>
      </c>
      <c r="S82" s="825">
        <v>76.900000000000006</v>
      </c>
      <c r="T82" s="825">
        <v>76.900000000000006</v>
      </c>
      <c r="U82" s="826"/>
    </row>
    <row r="83" spans="1:21">
      <c r="A83" s="814" t="s">
        <v>101</v>
      </c>
      <c r="B83" s="718"/>
      <c r="C83" s="718"/>
      <c r="D83" s="718"/>
      <c r="E83" s="718"/>
      <c r="F83" s="718"/>
      <c r="G83" s="718"/>
      <c r="H83" s="718"/>
      <c r="I83" s="718"/>
      <c r="J83" s="718"/>
      <c r="K83" s="718"/>
      <c r="L83" s="816" t="s">
        <v>1054</v>
      </c>
      <c r="M83" s="829" t="s">
        <v>334</v>
      </c>
      <c r="N83" s="770" t="s">
        <v>314</v>
      </c>
      <c r="O83" s="825">
        <v>2.8</v>
      </c>
      <c r="P83" s="825">
        <v>2.8</v>
      </c>
      <c r="Q83" s="825">
        <v>2.8</v>
      </c>
      <c r="R83" s="825">
        <v>2.8</v>
      </c>
      <c r="S83" s="825">
        <v>2.8</v>
      </c>
      <c r="T83" s="825">
        <v>2.8</v>
      </c>
      <c r="U83" s="826"/>
    </row>
    <row r="84" spans="1:21">
      <c r="A84" s="814" t="s">
        <v>101</v>
      </c>
      <c r="B84" s="718"/>
      <c r="C84" s="718"/>
      <c r="D84" s="718"/>
      <c r="E84" s="718"/>
      <c r="F84" s="718"/>
      <c r="G84" s="718"/>
      <c r="H84" s="718"/>
      <c r="I84" s="718"/>
      <c r="J84" s="718"/>
      <c r="K84" s="718"/>
      <c r="L84" s="816" t="s">
        <v>1055</v>
      </c>
      <c r="M84" s="830" t="s">
        <v>332</v>
      </c>
      <c r="N84" s="770" t="s">
        <v>314</v>
      </c>
      <c r="O84" s="800">
        <v>1.4</v>
      </c>
      <c r="P84" s="800">
        <v>1.4</v>
      </c>
      <c r="Q84" s="800">
        <v>1.4</v>
      </c>
      <c r="R84" s="800">
        <v>1.4</v>
      </c>
      <c r="S84" s="800">
        <v>1.4</v>
      </c>
      <c r="T84" s="800">
        <v>1.4</v>
      </c>
      <c r="U84" s="826"/>
    </row>
    <row r="85" spans="1:21">
      <c r="A85" s="814" t="s">
        <v>101</v>
      </c>
      <c r="B85" s="718"/>
      <c r="C85" s="718"/>
      <c r="D85" s="718"/>
      <c r="E85" s="718"/>
      <c r="F85" s="718"/>
      <c r="G85" s="718"/>
      <c r="H85" s="718"/>
      <c r="I85" s="718"/>
      <c r="J85" s="718"/>
      <c r="K85" s="718"/>
      <c r="L85" s="816" t="s">
        <v>1056</v>
      </c>
      <c r="M85" s="830" t="s">
        <v>333</v>
      </c>
      <c r="N85" s="770" t="s">
        <v>314</v>
      </c>
      <c r="O85" s="800">
        <v>1.4</v>
      </c>
      <c r="P85" s="800">
        <v>1.4</v>
      </c>
      <c r="Q85" s="800">
        <v>1.4</v>
      </c>
      <c r="R85" s="800">
        <v>1.4</v>
      </c>
      <c r="S85" s="800">
        <v>1.4</v>
      </c>
      <c r="T85" s="800">
        <v>1.4</v>
      </c>
      <c r="U85" s="826"/>
    </row>
    <row r="86" spans="1:21">
      <c r="A86" s="814" t="s">
        <v>101</v>
      </c>
      <c r="B86" s="718" t="s">
        <v>949</v>
      </c>
      <c r="C86" s="718"/>
      <c r="D86" s="718"/>
      <c r="E86" s="718"/>
      <c r="F86" s="718"/>
      <c r="G86" s="718"/>
      <c r="H86" s="718"/>
      <c r="I86" s="718"/>
      <c r="J86" s="718"/>
      <c r="K86" s="718"/>
      <c r="L86" s="816" t="s">
        <v>1057</v>
      </c>
      <c r="M86" s="829" t="s">
        <v>335</v>
      </c>
      <c r="N86" s="770" t="s">
        <v>314</v>
      </c>
      <c r="O86" s="825">
        <v>73.2</v>
      </c>
      <c r="P86" s="825">
        <v>73.2</v>
      </c>
      <c r="Q86" s="825">
        <v>73.2</v>
      </c>
      <c r="R86" s="825">
        <v>73.2</v>
      </c>
      <c r="S86" s="825">
        <v>73.2</v>
      </c>
      <c r="T86" s="825">
        <v>73.2</v>
      </c>
      <c r="U86" s="826"/>
    </row>
    <row r="87" spans="1:21">
      <c r="A87" s="814" t="s">
        <v>101</v>
      </c>
      <c r="B87" s="718"/>
      <c r="C87" s="718"/>
      <c r="D87" s="718"/>
      <c r="E87" s="718"/>
      <c r="F87" s="718"/>
      <c r="G87" s="718"/>
      <c r="H87" s="718"/>
      <c r="I87" s="718"/>
      <c r="J87" s="718"/>
      <c r="K87" s="718"/>
      <c r="L87" s="816" t="s">
        <v>1058</v>
      </c>
      <c r="M87" s="830" t="s">
        <v>332</v>
      </c>
      <c r="N87" s="770" t="s">
        <v>314</v>
      </c>
      <c r="O87" s="800">
        <v>36.6</v>
      </c>
      <c r="P87" s="800">
        <v>36.6</v>
      </c>
      <c r="Q87" s="800">
        <v>36.6</v>
      </c>
      <c r="R87" s="800">
        <v>36.6</v>
      </c>
      <c r="S87" s="800">
        <v>36.6</v>
      </c>
      <c r="T87" s="800">
        <v>36.6</v>
      </c>
      <c r="U87" s="826"/>
    </row>
    <row r="88" spans="1:21">
      <c r="A88" s="814" t="s">
        <v>101</v>
      </c>
      <c r="B88" s="718"/>
      <c r="C88" s="718"/>
      <c r="D88" s="718"/>
      <c r="E88" s="718"/>
      <c r="F88" s="718"/>
      <c r="G88" s="718"/>
      <c r="H88" s="718"/>
      <c r="I88" s="718"/>
      <c r="J88" s="718"/>
      <c r="K88" s="718"/>
      <c r="L88" s="816" t="s">
        <v>1059</v>
      </c>
      <c r="M88" s="830" t="s">
        <v>333</v>
      </c>
      <c r="N88" s="770" t="s">
        <v>314</v>
      </c>
      <c r="O88" s="800">
        <v>36.6</v>
      </c>
      <c r="P88" s="800">
        <v>36.6</v>
      </c>
      <c r="Q88" s="800">
        <v>36.6</v>
      </c>
      <c r="R88" s="800">
        <v>36.6</v>
      </c>
      <c r="S88" s="800">
        <v>36.6</v>
      </c>
      <c r="T88" s="800">
        <v>36.6</v>
      </c>
      <c r="U88" s="826"/>
    </row>
    <row r="89" spans="1:21">
      <c r="A89" s="814" t="s">
        <v>101</v>
      </c>
      <c r="B89" s="718"/>
      <c r="C89" s="718"/>
      <c r="D89" s="718"/>
      <c r="E89" s="718"/>
      <c r="F89" s="718"/>
      <c r="G89" s="718"/>
      <c r="H89" s="718"/>
      <c r="I89" s="718"/>
      <c r="J89" s="718"/>
      <c r="K89" s="718"/>
      <c r="L89" s="816" t="s">
        <v>1060</v>
      </c>
      <c r="M89" s="829" t="s">
        <v>336</v>
      </c>
      <c r="N89" s="770" t="s">
        <v>314</v>
      </c>
      <c r="O89" s="825">
        <v>0.9</v>
      </c>
      <c r="P89" s="825">
        <v>0.9</v>
      </c>
      <c r="Q89" s="825">
        <v>0.9</v>
      </c>
      <c r="R89" s="825">
        <v>0.9</v>
      </c>
      <c r="S89" s="825">
        <v>0.9</v>
      </c>
      <c r="T89" s="825">
        <v>0.9</v>
      </c>
      <c r="U89" s="826"/>
    </row>
    <row r="90" spans="1:21">
      <c r="A90" s="814" t="s">
        <v>101</v>
      </c>
      <c r="B90" s="718"/>
      <c r="C90" s="718"/>
      <c r="D90" s="718"/>
      <c r="E90" s="718"/>
      <c r="F90" s="718"/>
      <c r="G90" s="718"/>
      <c r="H90" s="718"/>
      <c r="I90" s="718"/>
      <c r="J90" s="718"/>
      <c r="K90" s="718"/>
      <c r="L90" s="816" t="s">
        <v>1061</v>
      </c>
      <c r="M90" s="830" t="s">
        <v>332</v>
      </c>
      <c r="N90" s="770" t="s">
        <v>314</v>
      </c>
      <c r="O90" s="800">
        <v>0.45</v>
      </c>
      <c r="P90" s="800">
        <v>0.45</v>
      </c>
      <c r="Q90" s="800">
        <v>0.45</v>
      </c>
      <c r="R90" s="800">
        <v>0.45</v>
      </c>
      <c r="S90" s="800">
        <v>0.45</v>
      </c>
      <c r="T90" s="800">
        <v>0.45</v>
      </c>
      <c r="U90" s="826"/>
    </row>
    <row r="91" spans="1:21">
      <c r="A91" s="814" t="s">
        <v>101</v>
      </c>
      <c r="B91" s="718"/>
      <c r="C91" s="718"/>
      <c r="D91" s="718"/>
      <c r="E91" s="718"/>
      <c r="F91" s="718"/>
      <c r="G91" s="718"/>
      <c r="H91" s="718"/>
      <c r="I91" s="718"/>
      <c r="J91" s="718"/>
      <c r="K91" s="718"/>
      <c r="L91" s="816" t="s">
        <v>1062</v>
      </c>
      <c r="M91" s="830" t="s">
        <v>333</v>
      </c>
      <c r="N91" s="770" t="s">
        <v>314</v>
      </c>
      <c r="O91" s="800">
        <v>0.45</v>
      </c>
      <c r="P91" s="800">
        <v>0.45</v>
      </c>
      <c r="Q91" s="800">
        <v>0.45</v>
      </c>
      <c r="R91" s="800">
        <v>0.45</v>
      </c>
      <c r="S91" s="800">
        <v>0.45</v>
      </c>
      <c r="T91" s="800">
        <v>0.45</v>
      </c>
      <c r="U91" s="821"/>
    </row>
    <row r="92" spans="1:21" ht="22.5">
      <c r="A92" s="814" t="s">
        <v>101</v>
      </c>
      <c r="B92" s="718"/>
      <c r="C92" s="718"/>
      <c r="D92" s="718"/>
      <c r="E92" s="718"/>
      <c r="F92" s="718"/>
      <c r="G92" s="718"/>
      <c r="H92" s="718"/>
      <c r="I92" s="718"/>
      <c r="J92" s="718"/>
      <c r="K92" s="718"/>
      <c r="L92" s="816" t="s">
        <v>1063</v>
      </c>
      <c r="M92" s="831" t="s">
        <v>939</v>
      </c>
      <c r="N92" s="770" t="s">
        <v>314</v>
      </c>
      <c r="O92" s="823"/>
      <c r="P92" s="823"/>
      <c r="Q92" s="823"/>
      <c r="R92" s="823"/>
      <c r="S92" s="823"/>
      <c r="T92" s="823"/>
      <c r="U92" s="821"/>
    </row>
    <row r="93" spans="1:21">
      <c r="A93" s="814" t="s">
        <v>102</v>
      </c>
      <c r="B93" s="718"/>
      <c r="C93" s="718"/>
      <c r="D93" s="718"/>
      <c r="E93" s="718"/>
      <c r="F93" s="718"/>
      <c r="G93" s="718"/>
      <c r="H93" s="718"/>
      <c r="I93" s="718"/>
      <c r="J93" s="718"/>
      <c r="K93" s="718"/>
      <c r="L93" s="815" t="s">
        <v>2452</v>
      </c>
      <c r="M93" s="707"/>
      <c r="N93" s="707"/>
      <c r="O93" s="707"/>
      <c r="P93" s="707"/>
      <c r="Q93" s="707"/>
      <c r="R93" s="707"/>
      <c r="S93" s="707"/>
      <c r="T93" s="707"/>
      <c r="U93" s="707"/>
    </row>
    <row r="94" spans="1:21">
      <c r="A94" s="814" t="s">
        <v>102</v>
      </c>
      <c r="B94" s="718"/>
      <c r="C94" s="718"/>
      <c r="D94" s="718"/>
      <c r="E94" s="718"/>
      <c r="F94" s="718"/>
      <c r="G94" s="718"/>
      <c r="H94" s="718"/>
      <c r="I94" s="718"/>
      <c r="J94" s="718"/>
      <c r="K94" s="718"/>
      <c r="L94" s="816" t="s">
        <v>17</v>
      </c>
      <c r="M94" s="817" t="s">
        <v>313</v>
      </c>
      <c r="N94" s="813"/>
      <c r="O94" s="818" t="s">
        <v>826</v>
      </c>
      <c r="P94" s="819"/>
      <c r="Q94" s="819"/>
      <c r="R94" s="819"/>
      <c r="S94" s="819"/>
      <c r="T94" s="820"/>
      <c r="U94" s="821"/>
    </row>
    <row r="95" spans="1:21">
      <c r="A95" s="814" t="s">
        <v>102</v>
      </c>
      <c r="B95" s="718"/>
      <c r="C95" s="718"/>
      <c r="D95" s="718"/>
      <c r="E95" s="718"/>
      <c r="F95" s="718"/>
      <c r="G95" s="718"/>
      <c r="H95" s="718"/>
      <c r="I95" s="718"/>
      <c r="J95" s="718"/>
      <c r="K95" s="718"/>
      <c r="L95" s="816" t="s">
        <v>101</v>
      </c>
      <c r="M95" s="822" t="s">
        <v>310</v>
      </c>
      <c r="N95" s="813" t="s">
        <v>311</v>
      </c>
      <c r="O95" s="823">
        <v>683280</v>
      </c>
      <c r="P95" s="823">
        <v>683280</v>
      </c>
      <c r="Q95" s="823">
        <v>683280</v>
      </c>
      <c r="R95" s="823">
        <v>610572</v>
      </c>
      <c r="S95" s="823">
        <v>610572</v>
      </c>
      <c r="T95" s="823">
        <v>610572</v>
      </c>
      <c r="U95" s="821"/>
    </row>
    <row r="96" spans="1:21">
      <c r="A96" s="814" t="s">
        <v>102</v>
      </c>
      <c r="B96" s="718"/>
      <c r="C96" s="718"/>
      <c r="D96" s="718"/>
      <c r="E96" s="718"/>
      <c r="F96" s="718"/>
      <c r="G96" s="718"/>
      <c r="H96" s="718"/>
      <c r="I96" s="718"/>
      <c r="J96" s="718"/>
      <c r="K96" s="718"/>
      <c r="L96" s="816" t="s">
        <v>102</v>
      </c>
      <c r="M96" s="822" t="s">
        <v>312</v>
      </c>
      <c r="N96" s="813" t="s">
        <v>311</v>
      </c>
      <c r="O96" s="823">
        <v>683280</v>
      </c>
      <c r="P96" s="823">
        <v>683280</v>
      </c>
      <c r="Q96" s="823">
        <v>683280</v>
      </c>
      <c r="R96" s="823">
        <v>610572</v>
      </c>
      <c r="S96" s="823">
        <v>610572</v>
      </c>
      <c r="T96" s="823">
        <v>610572</v>
      </c>
      <c r="U96" s="821"/>
    </row>
    <row r="97" spans="1:21">
      <c r="A97" s="814" t="s">
        <v>102</v>
      </c>
      <c r="B97" s="718"/>
      <c r="C97" s="718"/>
      <c r="D97" s="718"/>
      <c r="E97" s="718"/>
      <c r="F97" s="718"/>
      <c r="G97" s="718"/>
      <c r="H97" s="718"/>
      <c r="I97" s="718"/>
      <c r="J97" s="718"/>
      <c r="K97" s="718"/>
      <c r="L97" s="816">
        <v>4</v>
      </c>
      <c r="M97" s="824" t="s">
        <v>954</v>
      </c>
      <c r="N97" s="770" t="s">
        <v>314</v>
      </c>
      <c r="O97" s="825">
        <v>78</v>
      </c>
      <c r="P97" s="825">
        <v>78</v>
      </c>
      <c r="Q97" s="825">
        <v>78</v>
      </c>
      <c r="R97" s="825">
        <v>69.7</v>
      </c>
      <c r="S97" s="825">
        <v>69.7</v>
      </c>
      <c r="T97" s="825">
        <v>69.7</v>
      </c>
      <c r="U97" s="821"/>
    </row>
    <row r="98" spans="1:21">
      <c r="A98" s="814" t="s">
        <v>102</v>
      </c>
      <c r="B98" s="718"/>
      <c r="C98" s="718"/>
      <c r="D98" s="718"/>
      <c r="E98" s="718"/>
      <c r="F98" s="718"/>
      <c r="G98" s="718"/>
      <c r="H98" s="718"/>
      <c r="I98" s="718"/>
      <c r="J98" s="718"/>
      <c r="K98" s="718"/>
      <c r="L98" s="816" t="s">
        <v>145</v>
      </c>
      <c r="M98" s="794" t="s">
        <v>315</v>
      </c>
      <c r="N98" s="770" t="s">
        <v>314</v>
      </c>
      <c r="O98" s="800"/>
      <c r="P98" s="800"/>
      <c r="Q98" s="800"/>
      <c r="R98" s="800"/>
      <c r="S98" s="800"/>
      <c r="T98" s="800"/>
      <c r="U98" s="826"/>
    </row>
    <row r="99" spans="1:21">
      <c r="A99" s="814" t="s">
        <v>102</v>
      </c>
      <c r="B99" s="718"/>
      <c r="C99" s="718"/>
      <c r="D99" s="718"/>
      <c r="E99" s="718"/>
      <c r="F99" s="718"/>
      <c r="G99" s="718"/>
      <c r="H99" s="718"/>
      <c r="I99" s="718"/>
      <c r="J99" s="718"/>
      <c r="K99" s="718"/>
      <c r="L99" s="816" t="s">
        <v>376</v>
      </c>
      <c r="M99" s="794" t="s">
        <v>316</v>
      </c>
      <c r="N99" s="770" t="s">
        <v>314</v>
      </c>
      <c r="O99" s="800">
        <v>78</v>
      </c>
      <c r="P99" s="800">
        <v>78</v>
      </c>
      <c r="Q99" s="800">
        <v>78</v>
      </c>
      <c r="R99" s="800">
        <v>69.7</v>
      </c>
      <c r="S99" s="800">
        <v>69.7</v>
      </c>
      <c r="T99" s="800">
        <v>69.7</v>
      </c>
      <c r="U99" s="826"/>
    </row>
    <row r="100" spans="1:21" ht="22.5">
      <c r="A100" s="814" t="s">
        <v>102</v>
      </c>
      <c r="B100" s="718"/>
      <c r="C100" s="718"/>
      <c r="D100" s="718"/>
      <c r="E100" s="718"/>
      <c r="F100" s="718"/>
      <c r="G100" s="718"/>
      <c r="H100" s="718"/>
      <c r="I100" s="718"/>
      <c r="J100" s="718"/>
      <c r="K100" s="718"/>
      <c r="L100" s="816" t="s">
        <v>377</v>
      </c>
      <c r="M100" s="824" t="s">
        <v>950</v>
      </c>
      <c r="N100" s="770" t="s">
        <v>314</v>
      </c>
      <c r="O100" s="800"/>
      <c r="P100" s="800"/>
      <c r="Q100" s="800"/>
      <c r="R100" s="800"/>
      <c r="S100" s="800"/>
      <c r="T100" s="800"/>
      <c r="U100" s="826"/>
    </row>
    <row r="101" spans="1:21">
      <c r="A101" s="814" t="s">
        <v>102</v>
      </c>
      <c r="B101" s="718"/>
      <c r="C101" s="718"/>
      <c r="D101" s="718"/>
      <c r="E101" s="718"/>
      <c r="F101" s="718"/>
      <c r="G101" s="718"/>
      <c r="H101" s="718"/>
      <c r="I101" s="718"/>
      <c r="J101" s="718"/>
      <c r="K101" s="718"/>
      <c r="L101" s="816" t="s">
        <v>119</v>
      </c>
      <c r="M101" s="824" t="s">
        <v>317</v>
      </c>
      <c r="N101" s="770" t="s">
        <v>314</v>
      </c>
      <c r="O101" s="825">
        <v>0</v>
      </c>
      <c r="P101" s="825">
        <v>0</v>
      </c>
      <c r="Q101" s="825">
        <v>0</v>
      </c>
      <c r="R101" s="825">
        <v>0</v>
      </c>
      <c r="S101" s="825">
        <v>0</v>
      </c>
      <c r="T101" s="825">
        <v>0</v>
      </c>
      <c r="U101" s="826"/>
    </row>
    <row r="102" spans="1:21">
      <c r="A102" s="814" t="s">
        <v>102</v>
      </c>
      <c r="B102" s="718"/>
      <c r="C102" s="718"/>
      <c r="D102" s="718"/>
      <c r="E102" s="718"/>
      <c r="F102" s="718"/>
      <c r="G102" s="718"/>
      <c r="H102" s="718"/>
      <c r="I102" s="718"/>
      <c r="J102" s="718"/>
      <c r="K102" s="718"/>
      <c r="L102" s="816" t="s">
        <v>121</v>
      </c>
      <c r="M102" s="794" t="s">
        <v>914</v>
      </c>
      <c r="N102" s="770" t="s">
        <v>314</v>
      </c>
      <c r="O102" s="800"/>
      <c r="P102" s="800"/>
      <c r="Q102" s="800"/>
      <c r="R102" s="800"/>
      <c r="S102" s="800"/>
      <c r="T102" s="800"/>
      <c r="U102" s="826"/>
    </row>
    <row r="103" spans="1:21">
      <c r="A103" s="814" t="s">
        <v>102</v>
      </c>
      <c r="B103" s="718"/>
      <c r="C103" s="718"/>
      <c r="D103" s="718"/>
      <c r="E103" s="718"/>
      <c r="F103" s="718"/>
      <c r="G103" s="718"/>
      <c r="H103" s="718"/>
      <c r="I103" s="718"/>
      <c r="J103" s="718"/>
      <c r="K103" s="718"/>
      <c r="L103" s="816" t="s">
        <v>122</v>
      </c>
      <c r="M103" s="794" t="s">
        <v>318</v>
      </c>
      <c r="N103" s="770" t="s">
        <v>314</v>
      </c>
      <c r="O103" s="800"/>
      <c r="P103" s="800"/>
      <c r="Q103" s="800"/>
      <c r="R103" s="800"/>
      <c r="S103" s="800"/>
      <c r="T103" s="800"/>
      <c r="U103" s="826"/>
    </row>
    <row r="104" spans="1:21">
      <c r="A104" s="814" t="s">
        <v>102</v>
      </c>
      <c r="B104" s="718"/>
      <c r="C104" s="718"/>
      <c r="D104" s="718"/>
      <c r="E104" s="718"/>
      <c r="F104" s="718"/>
      <c r="G104" s="718"/>
      <c r="H104" s="718"/>
      <c r="I104" s="718"/>
      <c r="J104" s="718"/>
      <c r="K104" s="718"/>
      <c r="L104" s="816" t="s">
        <v>123</v>
      </c>
      <c r="M104" s="817" t="s">
        <v>319</v>
      </c>
      <c r="N104" s="770" t="s">
        <v>314</v>
      </c>
      <c r="O104" s="823"/>
      <c r="P104" s="823"/>
      <c r="Q104" s="823"/>
      <c r="R104" s="823"/>
      <c r="S104" s="823"/>
      <c r="T104" s="823"/>
      <c r="U104" s="826"/>
    </row>
    <row r="105" spans="1:21">
      <c r="A105" s="814" t="s">
        <v>102</v>
      </c>
      <c r="B105" s="718"/>
      <c r="C105" s="718"/>
      <c r="D105" s="718"/>
      <c r="E105" s="718"/>
      <c r="F105" s="718"/>
      <c r="G105" s="718"/>
      <c r="H105" s="718"/>
      <c r="I105" s="718"/>
      <c r="J105" s="718"/>
      <c r="K105" s="718"/>
      <c r="L105" s="816" t="s">
        <v>124</v>
      </c>
      <c r="M105" s="817" t="s">
        <v>320</v>
      </c>
      <c r="N105" s="770" t="s">
        <v>314</v>
      </c>
      <c r="O105" s="800"/>
      <c r="P105" s="800"/>
      <c r="Q105" s="800"/>
      <c r="R105" s="800"/>
      <c r="S105" s="800"/>
      <c r="T105" s="800"/>
      <c r="U105" s="826"/>
    </row>
    <row r="106" spans="1:21">
      <c r="A106" s="814" t="s">
        <v>102</v>
      </c>
      <c r="B106" s="718"/>
      <c r="C106" s="718"/>
      <c r="D106" s="718"/>
      <c r="E106" s="718"/>
      <c r="F106" s="718"/>
      <c r="G106" s="718"/>
      <c r="H106" s="718"/>
      <c r="I106" s="718"/>
      <c r="J106" s="718"/>
      <c r="K106" s="718"/>
      <c r="L106" s="816" t="s">
        <v>125</v>
      </c>
      <c r="M106" s="824" t="s">
        <v>321</v>
      </c>
      <c r="N106" s="770" t="s">
        <v>314</v>
      </c>
      <c r="O106" s="825">
        <v>78</v>
      </c>
      <c r="P106" s="825">
        <v>78</v>
      </c>
      <c r="Q106" s="825">
        <v>78</v>
      </c>
      <c r="R106" s="825">
        <v>69.7</v>
      </c>
      <c r="S106" s="825">
        <v>69.7</v>
      </c>
      <c r="T106" s="825">
        <v>69.7</v>
      </c>
      <c r="U106" s="826"/>
    </row>
    <row r="107" spans="1:21" ht="22.5">
      <c r="A107" s="814" t="s">
        <v>102</v>
      </c>
      <c r="B107" s="718"/>
      <c r="C107" s="718"/>
      <c r="D107" s="718"/>
      <c r="E107" s="718"/>
      <c r="F107" s="718"/>
      <c r="G107" s="718"/>
      <c r="H107" s="718"/>
      <c r="I107" s="718"/>
      <c r="J107" s="718"/>
      <c r="K107" s="718"/>
      <c r="L107" s="816" t="s">
        <v>146</v>
      </c>
      <c r="M107" s="794" t="s">
        <v>322</v>
      </c>
      <c r="N107" s="770" t="s">
        <v>314</v>
      </c>
      <c r="O107" s="800">
        <v>78</v>
      </c>
      <c r="P107" s="800">
        <v>78</v>
      </c>
      <c r="Q107" s="800">
        <v>78</v>
      </c>
      <c r="R107" s="800">
        <v>69.7</v>
      </c>
      <c r="S107" s="800">
        <v>69.7</v>
      </c>
      <c r="T107" s="800">
        <v>69.7</v>
      </c>
      <c r="U107" s="826"/>
    </row>
    <row r="108" spans="1:21">
      <c r="A108" s="814" t="s">
        <v>102</v>
      </c>
      <c r="B108" s="718"/>
      <c r="C108" s="718"/>
      <c r="D108" s="718"/>
      <c r="E108" s="718"/>
      <c r="F108" s="718"/>
      <c r="G108" s="718"/>
      <c r="H108" s="718"/>
      <c r="I108" s="718"/>
      <c r="J108" s="718"/>
      <c r="K108" s="718"/>
      <c r="L108" s="816" t="s">
        <v>187</v>
      </c>
      <c r="M108" s="794" t="s">
        <v>323</v>
      </c>
      <c r="N108" s="770" t="s">
        <v>314</v>
      </c>
      <c r="O108" s="800"/>
      <c r="P108" s="800"/>
      <c r="Q108" s="800"/>
      <c r="R108" s="800"/>
      <c r="S108" s="800"/>
      <c r="T108" s="800"/>
      <c r="U108" s="826"/>
    </row>
    <row r="109" spans="1:21" ht="22.5">
      <c r="A109" s="814" t="s">
        <v>102</v>
      </c>
      <c r="B109" s="718"/>
      <c r="C109" s="718"/>
      <c r="D109" s="718"/>
      <c r="E109" s="718"/>
      <c r="F109" s="718"/>
      <c r="G109" s="718"/>
      <c r="H109" s="718"/>
      <c r="I109" s="718"/>
      <c r="J109" s="718"/>
      <c r="K109" s="718"/>
      <c r="L109" s="816" t="s">
        <v>393</v>
      </c>
      <c r="M109" s="794" t="s">
        <v>951</v>
      </c>
      <c r="N109" s="770" t="s">
        <v>314</v>
      </c>
      <c r="O109" s="800"/>
      <c r="P109" s="800"/>
      <c r="Q109" s="800"/>
      <c r="R109" s="800"/>
      <c r="S109" s="800"/>
      <c r="T109" s="800"/>
      <c r="U109" s="826"/>
    </row>
    <row r="110" spans="1:21">
      <c r="A110" s="814" t="s">
        <v>102</v>
      </c>
      <c r="B110" s="718"/>
      <c r="C110" s="718"/>
      <c r="D110" s="718"/>
      <c r="E110" s="718"/>
      <c r="F110" s="718"/>
      <c r="G110" s="718"/>
      <c r="H110" s="718"/>
      <c r="I110" s="718"/>
      <c r="J110" s="718"/>
      <c r="K110" s="718"/>
      <c r="L110" s="816" t="s">
        <v>126</v>
      </c>
      <c r="M110" s="817" t="s">
        <v>968</v>
      </c>
      <c r="N110" s="770" t="s">
        <v>314</v>
      </c>
      <c r="O110" s="800"/>
      <c r="P110" s="800"/>
      <c r="Q110" s="800"/>
      <c r="R110" s="800"/>
      <c r="S110" s="800"/>
      <c r="T110" s="800"/>
      <c r="U110" s="826"/>
    </row>
    <row r="111" spans="1:21">
      <c r="A111" s="814" t="s">
        <v>102</v>
      </c>
      <c r="B111" s="718"/>
      <c r="C111" s="718"/>
      <c r="D111" s="718"/>
      <c r="E111" s="718"/>
      <c r="F111" s="718"/>
      <c r="G111" s="718"/>
      <c r="H111" s="718"/>
      <c r="I111" s="718"/>
      <c r="J111" s="718"/>
      <c r="K111" s="718"/>
      <c r="L111" s="816" t="s">
        <v>1046</v>
      </c>
      <c r="M111" s="827" t="s">
        <v>325</v>
      </c>
      <c r="N111" s="828" t="s">
        <v>142</v>
      </c>
      <c r="O111" s="825">
        <v>0</v>
      </c>
      <c r="P111" s="825">
        <v>0</v>
      </c>
      <c r="Q111" s="825">
        <v>0</v>
      </c>
      <c r="R111" s="825">
        <v>0</v>
      </c>
      <c r="S111" s="825">
        <v>0</v>
      </c>
      <c r="T111" s="825">
        <v>0</v>
      </c>
      <c r="U111" s="826"/>
    </row>
    <row r="112" spans="1:21">
      <c r="A112" s="814" t="s">
        <v>102</v>
      </c>
      <c r="B112" s="718"/>
      <c r="C112" s="718"/>
      <c r="D112" s="718"/>
      <c r="E112" s="718"/>
      <c r="F112" s="718"/>
      <c r="G112" s="718"/>
      <c r="H112" s="718"/>
      <c r="I112" s="718"/>
      <c r="J112" s="718"/>
      <c r="K112" s="718"/>
      <c r="L112" s="816" t="s">
        <v>127</v>
      </c>
      <c r="M112" s="817" t="s">
        <v>326</v>
      </c>
      <c r="N112" s="770" t="s">
        <v>314</v>
      </c>
      <c r="O112" s="825">
        <v>78</v>
      </c>
      <c r="P112" s="825">
        <v>78</v>
      </c>
      <c r="Q112" s="825">
        <v>78</v>
      </c>
      <c r="R112" s="825">
        <v>69.7</v>
      </c>
      <c r="S112" s="825">
        <v>69.7</v>
      </c>
      <c r="T112" s="825">
        <v>69.7</v>
      </c>
      <c r="U112" s="826"/>
    </row>
    <row r="113" spans="1:21">
      <c r="A113" s="814" t="s">
        <v>102</v>
      </c>
      <c r="B113" s="718"/>
      <c r="C113" s="718"/>
      <c r="D113" s="718"/>
      <c r="E113" s="718"/>
      <c r="F113" s="718"/>
      <c r="G113" s="718"/>
      <c r="H113" s="718"/>
      <c r="I113" s="718"/>
      <c r="J113" s="718"/>
      <c r="K113" s="718"/>
      <c r="L113" s="816" t="s">
        <v>1006</v>
      </c>
      <c r="M113" s="794" t="s">
        <v>327</v>
      </c>
      <c r="N113" s="770" t="s">
        <v>314</v>
      </c>
      <c r="O113" s="825">
        <v>0</v>
      </c>
      <c r="P113" s="825">
        <v>0</v>
      </c>
      <c r="Q113" s="825">
        <v>0</v>
      </c>
      <c r="R113" s="825">
        <v>0</v>
      </c>
      <c r="S113" s="825">
        <v>0</v>
      </c>
      <c r="T113" s="825">
        <v>0</v>
      </c>
      <c r="U113" s="826"/>
    </row>
    <row r="114" spans="1:21">
      <c r="A114" s="814" t="s">
        <v>102</v>
      </c>
      <c r="B114" s="718"/>
      <c r="C114" s="718"/>
      <c r="D114" s="718"/>
      <c r="E114" s="718"/>
      <c r="F114" s="718"/>
      <c r="G114" s="718"/>
      <c r="H114" s="718"/>
      <c r="I114" s="718"/>
      <c r="J114" s="718"/>
      <c r="K114" s="718"/>
      <c r="L114" s="816" t="s">
        <v>1047</v>
      </c>
      <c r="M114" s="829" t="s">
        <v>328</v>
      </c>
      <c r="N114" s="770" t="s">
        <v>314</v>
      </c>
      <c r="O114" s="800"/>
      <c r="P114" s="800"/>
      <c r="Q114" s="800"/>
      <c r="R114" s="800"/>
      <c r="S114" s="800"/>
      <c r="T114" s="800"/>
      <c r="U114" s="826"/>
    </row>
    <row r="115" spans="1:21">
      <c r="A115" s="814" t="s">
        <v>102</v>
      </c>
      <c r="B115" s="718"/>
      <c r="C115" s="718"/>
      <c r="D115" s="718"/>
      <c r="E115" s="718"/>
      <c r="F115" s="718"/>
      <c r="G115" s="718"/>
      <c r="H115" s="718"/>
      <c r="I115" s="718"/>
      <c r="J115" s="718"/>
      <c r="K115" s="718"/>
      <c r="L115" s="816" t="s">
        <v>1048</v>
      </c>
      <c r="M115" s="829" t="s">
        <v>329</v>
      </c>
      <c r="N115" s="770" t="s">
        <v>314</v>
      </c>
      <c r="O115" s="800"/>
      <c r="P115" s="800"/>
      <c r="Q115" s="800"/>
      <c r="R115" s="800"/>
      <c r="S115" s="800"/>
      <c r="T115" s="800"/>
      <c r="U115" s="826"/>
    </row>
    <row r="116" spans="1:21">
      <c r="A116" s="814" t="s">
        <v>102</v>
      </c>
      <c r="B116" s="718"/>
      <c r="C116" s="718"/>
      <c r="D116" s="718"/>
      <c r="E116" s="718"/>
      <c r="F116" s="718"/>
      <c r="G116" s="718"/>
      <c r="H116" s="718"/>
      <c r="I116" s="718"/>
      <c r="J116" s="718"/>
      <c r="K116" s="718"/>
      <c r="L116" s="816" t="s">
        <v>1049</v>
      </c>
      <c r="M116" s="829" t="s">
        <v>330</v>
      </c>
      <c r="N116" s="770" t="s">
        <v>314</v>
      </c>
      <c r="O116" s="800"/>
      <c r="P116" s="800"/>
      <c r="Q116" s="800"/>
      <c r="R116" s="800"/>
      <c r="S116" s="800"/>
      <c r="T116" s="800"/>
      <c r="U116" s="826"/>
    </row>
    <row r="117" spans="1:21">
      <c r="A117" s="814" t="s">
        <v>102</v>
      </c>
      <c r="B117" s="718" t="s">
        <v>948</v>
      </c>
      <c r="C117" s="718"/>
      <c r="D117" s="718"/>
      <c r="E117" s="718"/>
      <c r="F117" s="718"/>
      <c r="G117" s="718"/>
      <c r="H117" s="718"/>
      <c r="I117" s="718"/>
      <c r="J117" s="718"/>
      <c r="K117" s="718"/>
      <c r="L117" s="816" t="s">
        <v>1050</v>
      </c>
      <c r="M117" s="794" t="s">
        <v>331</v>
      </c>
      <c r="N117" s="770" t="s">
        <v>314</v>
      </c>
      <c r="O117" s="825">
        <v>0</v>
      </c>
      <c r="P117" s="825">
        <v>0</v>
      </c>
      <c r="Q117" s="825">
        <v>0</v>
      </c>
      <c r="R117" s="825">
        <v>0</v>
      </c>
      <c r="S117" s="825">
        <v>0</v>
      </c>
      <c r="T117" s="825">
        <v>0</v>
      </c>
      <c r="U117" s="826"/>
    </row>
    <row r="118" spans="1:21">
      <c r="A118" s="814" t="s">
        <v>102</v>
      </c>
      <c r="B118" s="718"/>
      <c r="C118" s="718"/>
      <c r="D118" s="718"/>
      <c r="E118" s="718"/>
      <c r="F118" s="718"/>
      <c r="G118" s="718"/>
      <c r="H118" s="718"/>
      <c r="I118" s="718"/>
      <c r="J118" s="718"/>
      <c r="K118" s="718"/>
      <c r="L118" s="816" t="s">
        <v>1051</v>
      </c>
      <c r="M118" s="829" t="s">
        <v>332</v>
      </c>
      <c r="N118" s="770" t="s">
        <v>314</v>
      </c>
      <c r="O118" s="800"/>
      <c r="P118" s="800"/>
      <c r="Q118" s="800"/>
      <c r="R118" s="800"/>
      <c r="S118" s="800"/>
      <c r="T118" s="800"/>
      <c r="U118" s="826"/>
    </row>
    <row r="119" spans="1:21">
      <c r="A119" s="814" t="s">
        <v>102</v>
      </c>
      <c r="B119" s="718"/>
      <c r="C119" s="718"/>
      <c r="D119" s="718"/>
      <c r="E119" s="718"/>
      <c r="F119" s="718"/>
      <c r="G119" s="718"/>
      <c r="H119" s="718"/>
      <c r="I119" s="718"/>
      <c r="J119" s="718"/>
      <c r="K119" s="718"/>
      <c r="L119" s="816" t="s">
        <v>1052</v>
      </c>
      <c r="M119" s="829" t="s">
        <v>333</v>
      </c>
      <c r="N119" s="770" t="s">
        <v>314</v>
      </c>
      <c r="O119" s="800"/>
      <c r="P119" s="800"/>
      <c r="Q119" s="800"/>
      <c r="R119" s="800"/>
      <c r="S119" s="800"/>
      <c r="T119" s="800"/>
      <c r="U119" s="826"/>
    </row>
    <row r="120" spans="1:21">
      <c r="A120" s="814" t="s">
        <v>102</v>
      </c>
      <c r="B120" s="718" t="s">
        <v>948</v>
      </c>
      <c r="C120" s="718"/>
      <c r="D120" s="718"/>
      <c r="E120" s="718"/>
      <c r="F120" s="718"/>
      <c r="G120" s="718"/>
      <c r="H120" s="718"/>
      <c r="I120" s="718"/>
      <c r="J120" s="718"/>
      <c r="K120" s="718"/>
      <c r="L120" s="816" t="s">
        <v>1053</v>
      </c>
      <c r="M120" s="794" t="s">
        <v>969</v>
      </c>
      <c r="N120" s="770" t="s">
        <v>314</v>
      </c>
      <c r="O120" s="825">
        <v>78</v>
      </c>
      <c r="P120" s="825">
        <v>78</v>
      </c>
      <c r="Q120" s="825">
        <v>78</v>
      </c>
      <c r="R120" s="825">
        <v>69.7</v>
      </c>
      <c r="S120" s="825">
        <v>69.7</v>
      </c>
      <c r="T120" s="825">
        <v>69.7</v>
      </c>
      <c r="U120" s="826"/>
    </row>
    <row r="121" spans="1:21">
      <c r="A121" s="814" t="s">
        <v>102</v>
      </c>
      <c r="B121" s="718"/>
      <c r="C121" s="718"/>
      <c r="D121" s="718"/>
      <c r="E121" s="718"/>
      <c r="F121" s="718"/>
      <c r="G121" s="718"/>
      <c r="H121" s="718"/>
      <c r="I121" s="718"/>
      <c r="J121" s="718"/>
      <c r="K121" s="718"/>
      <c r="L121" s="816" t="s">
        <v>1054</v>
      </c>
      <c r="M121" s="829" t="s">
        <v>334</v>
      </c>
      <c r="N121" s="770" t="s">
        <v>314</v>
      </c>
      <c r="O121" s="825">
        <v>7</v>
      </c>
      <c r="P121" s="825">
        <v>7</v>
      </c>
      <c r="Q121" s="825">
        <v>7</v>
      </c>
      <c r="R121" s="825">
        <v>2.9</v>
      </c>
      <c r="S121" s="825">
        <v>2.9</v>
      </c>
      <c r="T121" s="825">
        <v>2.9</v>
      </c>
      <c r="U121" s="826"/>
    </row>
    <row r="122" spans="1:21">
      <c r="A122" s="814" t="s">
        <v>102</v>
      </c>
      <c r="B122" s="718"/>
      <c r="C122" s="718"/>
      <c r="D122" s="718"/>
      <c r="E122" s="718"/>
      <c r="F122" s="718"/>
      <c r="G122" s="718"/>
      <c r="H122" s="718"/>
      <c r="I122" s="718"/>
      <c r="J122" s="718"/>
      <c r="K122" s="718"/>
      <c r="L122" s="816" t="s">
        <v>1055</v>
      </c>
      <c r="M122" s="830" t="s">
        <v>332</v>
      </c>
      <c r="N122" s="770" t="s">
        <v>314</v>
      </c>
      <c r="O122" s="800">
        <v>3.5</v>
      </c>
      <c r="P122" s="800">
        <v>3.5</v>
      </c>
      <c r="Q122" s="800">
        <v>3.5</v>
      </c>
      <c r="R122" s="800">
        <v>1.45</v>
      </c>
      <c r="S122" s="800">
        <v>1.45</v>
      </c>
      <c r="T122" s="800">
        <v>1.45</v>
      </c>
      <c r="U122" s="826"/>
    </row>
    <row r="123" spans="1:21">
      <c r="A123" s="814" t="s">
        <v>102</v>
      </c>
      <c r="B123" s="718"/>
      <c r="C123" s="718"/>
      <c r="D123" s="718"/>
      <c r="E123" s="718"/>
      <c r="F123" s="718"/>
      <c r="G123" s="718"/>
      <c r="H123" s="718"/>
      <c r="I123" s="718"/>
      <c r="J123" s="718"/>
      <c r="K123" s="718"/>
      <c r="L123" s="816" t="s">
        <v>1056</v>
      </c>
      <c r="M123" s="830" t="s">
        <v>333</v>
      </c>
      <c r="N123" s="770" t="s">
        <v>314</v>
      </c>
      <c r="O123" s="800">
        <v>3.5</v>
      </c>
      <c r="P123" s="800">
        <v>3.5</v>
      </c>
      <c r="Q123" s="800">
        <v>3.5</v>
      </c>
      <c r="R123" s="800">
        <v>1.45</v>
      </c>
      <c r="S123" s="800">
        <v>1.45</v>
      </c>
      <c r="T123" s="800">
        <v>1.45</v>
      </c>
      <c r="U123" s="826"/>
    </row>
    <row r="124" spans="1:21">
      <c r="A124" s="814" t="s">
        <v>102</v>
      </c>
      <c r="B124" s="718" t="s">
        <v>949</v>
      </c>
      <c r="C124" s="718"/>
      <c r="D124" s="718"/>
      <c r="E124" s="718"/>
      <c r="F124" s="718"/>
      <c r="G124" s="718"/>
      <c r="H124" s="718"/>
      <c r="I124" s="718"/>
      <c r="J124" s="718"/>
      <c r="K124" s="718"/>
      <c r="L124" s="816" t="s">
        <v>1057</v>
      </c>
      <c r="M124" s="829" t="s">
        <v>335</v>
      </c>
      <c r="N124" s="770" t="s">
        <v>314</v>
      </c>
      <c r="O124" s="825">
        <v>68</v>
      </c>
      <c r="P124" s="825">
        <v>68</v>
      </c>
      <c r="Q124" s="825">
        <v>68</v>
      </c>
      <c r="R124" s="825">
        <v>65.599999999999994</v>
      </c>
      <c r="S124" s="825">
        <v>65.599999999999994</v>
      </c>
      <c r="T124" s="825">
        <v>65.599999999999994</v>
      </c>
      <c r="U124" s="826"/>
    </row>
    <row r="125" spans="1:21">
      <c r="A125" s="814" t="s">
        <v>102</v>
      </c>
      <c r="B125" s="718"/>
      <c r="C125" s="718"/>
      <c r="D125" s="718"/>
      <c r="E125" s="718"/>
      <c r="F125" s="718"/>
      <c r="G125" s="718"/>
      <c r="H125" s="718"/>
      <c r="I125" s="718"/>
      <c r="J125" s="718"/>
      <c r="K125" s="718"/>
      <c r="L125" s="816" t="s">
        <v>1058</v>
      </c>
      <c r="M125" s="830" t="s">
        <v>332</v>
      </c>
      <c r="N125" s="770" t="s">
        <v>314</v>
      </c>
      <c r="O125" s="800">
        <v>34</v>
      </c>
      <c r="P125" s="800">
        <v>34</v>
      </c>
      <c r="Q125" s="800">
        <v>34</v>
      </c>
      <c r="R125" s="800">
        <v>32.799999999999997</v>
      </c>
      <c r="S125" s="800">
        <v>32.799999999999997</v>
      </c>
      <c r="T125" s="800">
        <v>32.799999999999997</v>
      </c>
      <c r="U125" s="826"/>
    </row>
    <row r="126" spans="1:21">
      <c r="A126" s="814" t="s">
        <v>102</v>
      </c>
      <c r="B126" s="718"/>
      <c r="C126" s="718"/>
      <c r="D126" s="718"/>
      <c r="E126" s="718"/>
      <c r="F126" s="718"/>
      <c r="G126" s="718"/>
      <c r="H126" s="718"/>
      <c r="I126" s="718"/>
      <c r="J126" s="718"/>
      <c r="K126" s="718"/>
      <c r="L126" s="816" t="s">
        <v>1059</v>
      </c>
      <c r="M126" s="830" t="s">
        <v>333</v>
      </c>
      <c r="N126" s="770" t="s">
        <v>314</v>
      </c>
      <c r="O126" s="800">
        <v>34</v>
      </c>
      <c r="P126" s="800">
        <v>34</v>
      </c>
      <c r="Q126" s="800">
        <v>34</v>
      </c>
      <c r="R126" s="800">
        <v>32.799999999999997</v>
      </c>
      <c r="S126" s="800">
        <v>32.799999999999997</v>
      </c>
      <c r="T126" s="800">
        <v>32.799999999999997</v>
      </c>
      <c r="U126" s="826"/>
    </row>
    <row r="127" spans="1:21">
      <c r="A127" s="814" t="s">
        <v>102</v>
      </c>
      <c r="B127" s="718"/>
      <c r="C127" s="718"/>
      <c r="D127" s="718"/>
      <c r="E127" s="718"/>
      <c r="F127" s="718"/>
      <c r="G127" s="718"/>
      <c r="H127" s="718"/>
      <c r="I127" s="718"/>
      <c r="J127" s="718"/>
      <c r="K127" s="718"/>
      <c r="L127" s="816" t="s">
        <v>1060</v>
      </c>
      <c r="M127" s="829" t="s">
        <v>336</v>
      </c>
      <c r="N127" s="770" t="s">
        <v>314</v>
      </c>
      <c r="O127" s="825">
        <v>3</v>
      </c>
      <c r="P127" s="825">
        <v>3</v>
      </c>
      <c r="Q127" s="825">
        <v>3</v>
      </c>
      <c r="R127" s="825">
        <v>1.2</v>
      </c>
      <c r="S127" s="825">
        <v>1.2</v>
      </c>
      <c r="T127" s="825">
        <v>1.2</v>
      </c>
      <c r="U127" s="826"/>
    </row>
    <row r="128" spans="1:21">
      <c r="A128" s="814" t="s">
        <v>102</v>
      </c>
      <c r="B128" s="718"/>
      <c r="C128" s="718"/>
      <c r="D128" s="718"/>
      <c r="E128" s="718"/>
      <c r="F128" s="718"/>
      <c r="G128" s="718"/>
      <c r="H128" s="718"/>
      <c r="I128" s="718"/>
      <c r="J128" s="718"/>
      <c r="K128" s="718"/>
      <c r="L128" s="816" t="s">
        <v>1061</v>
      </c>
      <c r="M128" s="830" t="s">
        <v>332</v>
      </c>
      <c r="N128" s="770" t="s">
        <v>314</v>
      </c>
      <c r="O128" s="800">
        <v>1.5</v>
      </c>
      <c r="P128" s="800">
        <v>1.5</v>
      </c>
      <c r="Q128" s="800">
        <v>1.5</v>
      </c>
      <c r="R128" s="800">
        <v>0.6</v>
      </c>
      <c r="S128" s="800">
        <v>0.6</v>
      </c>
      <c r="T128" s="800">
        <v>0.6</v>
      </c>
      <c r="U128" s="826"/>
    </row>
    <row r="129" spans="1:21">
      <c r="A129" s="814" t="s">
        <v>102</v>
      </c>
      <c r="B129" s="718"/>
      <c r="C129" s="718"/>
      <c r="D129" s="718"/>
      <c r="E129" s="718"/>
      <c r="F129" s="718"/>
      <c r="G129" s="718"/>
      <c r="H129" s="718"/>
      <c r="I129" s="718"/>
      <c r="J129" s="718"/>
      <c r="K129" s="718"/>
      <c r="L129" s="816" t="s">
        <v>1062</v>
      </c>
      <c r="M129" s="830" t="s">
        <v>333</v>
      </c>
      <c r="N129" s="770" t="s">
        <v>314</v>
      </c>
      <c r="O129" s="800">
        <v>1.5</v>
      </c>
      <c r="P129" s="800">
        <v>1.5</v>
      </c>
      <c r="Q129" s="800">
        <v>1.5</v>
      </c>
      <c r="R129" s="800">
        <v>0.6</v>
      </c>
      <c r="S129" s="800">
        <v>0.6</v>
      </c>
      <c r="T129" s="800">
        <v>0.6</v>
      </c>
      <c r="U129" s="821"/>
    </row>
    <row r="130" spans="1:21" ht="22.5">
      <c r="A130" s="814" t="s">
        <v>102</v>
      </c>
      <c r="B130" s="718"/>
      <c r="C130" s="718"/>
      <c r="D130" s="718"/>
      <c r="E130" s="718"/>
      <c r="F130" s="718"/>
      <c r="G130" s="718"/>
      <c r="H130" s="718"/>
      <c r="I130" s="718"/>
      <c r="J130" s="718"/>
      <c r="K130" s="718"/>
      <c r="L130" s="816" t="s">
        <v>1063</v>
      </c>
      <c r="M130" s="831" t="s">
        <v>939</v>
      </c>
      <c r="N130" s="770" t="s">
        <v>314</v>
      </c>
      <c r="O130" s="823"/>
      <c r="P130" s="823"/>
      <c r="Q130" s="823"/>
      <c r="R130" s="823"/>
      <c r="S130" s="823"/>
      <c r="T130" s="823"/>
      <c r="U130" s="821"/>
    </row>
    <row r="131" spans="1:21">
      <c r="A131" s="814" t="s">
        <v>103</v>
      </c>
      <c r="B131" s="718"/>
      <c r="C131" s="718"/>
      <c r="D131" s="718"/>
      <c r="E131" s="718"/>
      <c r="F131" s="718"/>
      <c r="G131" s="718"/>
      <c r="H131" s="718"/>
      <c r="I131" s="718"/>
      <c r="J131" s="718"/>
      <c r="K131" s="718"/>
      <c r="L131" s="815" t="s">
        <v>2454</v>
      </c>
      <c r="M131" s="707"/>
      <c r="N131" s="707"/>
      <c r="O131" s="707"/>
      <c r="P131" s="707"/>
      <c r="Q131" s="707"/>
      <c r="R131" s="707"/>
      <c r="S131" s="707"/>
      <c r="T131" s="707"/>
      <c r="U131" s="707"/>
    </row>
    <row r="132" spans="1:21">
      <c r="A132" s="814" t="s">
        <v>103</v>
      </c>
      <c r="B132" s="718"/>
      <c r="C132" s="718"/>
      <c r="D132" s="718"/>
      <c r="E132" s="718"/>
      <c r="F132" s="718"/>
      <c r="G132" s="718"/>
      <c r="H132" s="718"/>
      <c r="I132" s="718"/>
      <c r="J132" s="718"/>
      <c r="K132" s="718"/>
      <c r="L132" s="816" t="s">
        <v>17</v>
      </c>
      <c r="M132" s="817" t="s">
        <v>313</v>
      </c>
      <c r="N132" s="813"/>
      <c r="O132" s="818" t="s">
        <v>826</v>
      </c>
      <c r="P132" s="819"/>
      <c r="Q132" s="819"/>
      <c r="R132" s="819"/>
      <c r="S132" s="819"/>
      <c r="T132" s="820"/>
      <c r="U132" s="821"/>
    </row>
    <row r="133" spans="1:21">
      <c r="A133" s="814" t="s">
        <v>103</v>
      </c>
      <c r="B133" s="718"/>
      <c r="C133" s="718"/>
      <c r="D133" s="718"/>
      <c r="E133" s="718"/>
      <c r="F133" s="718"/>
      <c r="G133" s="718"/>
      <c r="H133" s="718"/>
      <c r="I133" s="718"/>
      <c r="J133" s="718"/>
      <c r="K133" s="718"/>
      <c r="L133" s="816" t="s">
        <v>101</v>
      </c>
      <c r="M133" s="822" t="s">
        <v>310</v>
      </c>
      <c r="N133" s="813" t="s">
        <v>311</v>
      </c>
      <c r="O133" s="823">
        <v>229512</v>
      </c>
      <c r="P133" s="823">
        <v>229512</v>
      </c>
      <c r="Q133" s="823">
        <v>229512</v>
      </c>
      <c r="R133" s="823">
        <v>229512</v>
      </c>
      <c r="S133" s="823">
        <v>229512</v>
      </c>
      <c r="T133" s="823">
        <v>229512</v>
      </c>
      <c r="U133" s="821"/>
    </row>
    <row r="134" spans="1:21">
      <c r="A134" s="814" t="s">
        <v>103</v>
      </c>
      <c r="B134" s="718"/>
      <c r="C134" s="718"/>
      <c r="D134" s="718"/>
      <c r="E134" s="718"/>
      <c r="F134" s="718"/>
      <c r="G134" s="718"/>
      <c r="H134" s="718"/>
      <c r="I134" s="718"/>
      <c r="J134" s="718"/>
      <c r="K134" s="718"/>
      <c r="L134" s="816" t="s">
        <v>102</v>
      </c>
      <c r="M134" s="822" t="s">
        <v>312</v>
      </c>
      <c r="N134" s="813" t="s">
        <v>311</v>
      </c>
      <c r="O134" s="823">
        <v>229512</v>
      </c>
      <c r="P134" s="823">
        <v>229512</v>
      </c>
      <c r="Q134" s="823">
        <v>229512</v>
      </c>
      <c r="R134" s="823">
        <v>229512</v>
      </c>
      <c r="S134" s="823">
        <v>229512</v>
      </c>
      <c r="T134" s="823">
        <v>229512</v>
      </c>
      <c r="U134" s="821"/>
    </row>
    <row r="135" spans="1:21">
      <c r="A135" s="814" t="s">
        <v>103</v>
      </c>
      <c r="B135" s="718"/>
      <c r="C135" s="718"/>
      <c r="D135" s="718"/>
      <c r="E135" s="718"/>
      <c r="F135" s="718"/>
      <c r="G135" s="718"/>
      <c r="H135" s="718"/>
      <c r="I135" s="718"/>
      <c r="J135" s="718"/>
      <c r="K135" s="718"/>
      <c r="L135" s="816">
        <v>4</v>
      </c>
      <c r="M135" s="824" t="s">
        <v>954</v>
      </c>
      <c r="N135" s="770" t="s">
        <v>314</v>
      </c>
      <c r="O135" s="825">
        <v>26.200000000000003</v>
      </c>
      <c r="P135" s="825">
        <v>26.200000000000003</v>
      </c>
      <c r="Q135" s="825">
        <v>26.200000000000003</v>
      </c>
      <c r="R135" s="825">
        <v>26.200000000000003</v>
      </c>
      <c r="S135" s="825">
        <v>26.200000000000003</v>
      </c>
      <c r="T135" s="825">
        <v>26.200000000000003</v>
      </c>
      <c r="U135" s="821"/>
    </row>
    <row r="136" spans="1:21">
      <c r="A136" s="814" t="s">
        <v>103</v>
      </c>
      <c r="B136" s="718"/>
      <c r="C136" s="718"/>
      <c r="D136" s="718"/>
      <c r="E136" s="718"/>
      <c r="F136" s="718"/>
      <c r="G136" s="718"/>
      <c r="H136" s="718"/>
      <c r="I136" s="718"/>
      <c r="J136" s="718"/>
      <c r="K136" s="718"/>
      <c r="L136" s="816" t="s">
        <v>145</v>
      </c>
      <c r="M136" s="794" t="s">
        <v>315</v>
      </c>
      <c r="N136" s="770" t="s">
        <v>314</v>
      </c>
      <c r="O136" s="800"/>
      <c r="P136" s="800"/>
      <c r="Q136" s="800"/>
      <c r="R136" s="800"/>
      <c r="S136" s="800"/>
      <c r="T136" s="800"/>
      <c r="U136" s="826"/>
    </row>
    <row r="137" spans="1:21">
      <c r="A137" s="814" t="s">
        <v>103</v>
      </c>
      <c r="B137" s="718"/>
      <c r="C137" s="718"/>
      <c r="D137" s="718"/>
      <c r="E137" s="718"/>
      <c r="F137" s="718"/>
      <c r="G137" s="718"/>
      <c r="H137" s="718"/>
      <c r="I137" s="718"/>
      <c r="J137" s="718"/>
      <c r="K137" s="718"/>
      <c r="L137" s="816" t="s">
        <v>376</v>
      </c>
      <c r="M137" s="794" t="s">
        <v>316</v>
      </c>
      <c r="N137" s="770" t="s">
        <v>314</v>
      </c>
      <c r="O137" s="800">
        <v>26.2</v>
      </c>
      <c r="P137" s="800">
        <v>26.2</v>
      </c>
      <c r="Q137" s="800">
        <v>26.2</v>
      </c>
      <c r="R137" s="800">
        <v>26.2</v>
      </c>
      <c r="S137" s="800">
        <v>26.2</v>
      </c>
      <c r="T137" s="800">
        <v>26.2</v>
      </c>
      <c r="U137" s="826"/>
    </row>
    <row r="138" spans="1:21" ht="22.5">
      <c r="A138" s="814" t="s">
        <v>103</v>
      </c>
      <c r="B138" s="718"/>
      <c r="C138" s="718"/>
      <c r="D138" s="718"/>
      <c r="E138" s="718"/>
      <c r="F138" s="718"/>
      <c r="G138" s="718"/>
      <c r="H138" s="718"/>
      <c r="I138" s="718"/>
      <c r="J138" s="718"/>
      <c r="K138" s="718"/>
      <c r="L138" s="816" t="s">
        <v>377</v>
      </c>
      <c r="M138" s="824" t="s">
        <v>950</v>
      </c>
      <c r="N138" s="770" t="s">
        <v>314</v>
      </c>
      <c r="O138" s="800"/>
      <c r="P138" s="800"/>
      <c r="Q138" s="800"/>
      <c r="R138" s="800"/>
      <c r="S138" s="800"/>
      <c r="T138" s="800"/>
      <c r="U138" s="826"/>
    </row>
    <row r="139" spans="1:21">
      <c r="A139" s="814" t="s">
        <v>103</v>
      </c>
      <c r="B139" s="718"/>
      <c r="C139" s="718"/>
      <c r="D139" s="718"/>
      <c r="E139" s="718"/>
      <c r="F139" s="718"/>
      <c r="G139" s="718"/>
      <c r="H139" s="718"/>
      <c r="I139" s="718"/>
      <c r="J139" s="718"/>
      <c r="K139" s="718"/>
      <c r="L139" s="816" t="s">
        <v>119</v>
      </c>
      <c r="M139" s="824" t="s">
        <v>317</v>
      </c>
      <c r="N139" s="770" t="s">
        <v>314</v>
      </c>
      <c r="O139" s="825">
        <v>0</v>
      </c>
      <c r="P139" s="825">
        <v>0</v>
      </c>
      <c r="Q139" s="825">
        <v>0</v>
      </c>
      <c r="R139" s="825">
        <v>0</v>
      </c>
      <c r="S139" s="825">
        <v>0</v>
      </c>
      <c r="T139" s="825">
        <v>0</v>
      </c>
      <c r="U139" s="826"/>
    </row>
    <row r="140" spans="1:21">
      <c r="A140" s="814" t="s">
        <v>103</v>
      </c>
      <c r="B140" s="718"/>
      <c r="C140" s="718"/>
      <c r="D140" s="718"/>
      <c r="E140" s="718"/>
      <c r="F140" s="718"/>
      <c r="G140" s="718"/>
      <c r="H140" s="718"/>
      <c r="I140" s="718"/>
      <c r="J140" s="718"/>
      <c r="K140" s="718"/>
      <c r="L140" s="816" t="s">
        <v>121</v>
      </c>
      <c r="M140" s="794" t="s">
        <v>914</v>
      </c>
      <c r="N140" s="770" t="s">
        <v>314</v>
      </c>
      <c r="O140" s="800"/>
      <c r="P140" s="800"/>
      <c r="Q140" s="800"/>
      <c r="R140" s="800"/>
      <c r="S140" s="800"/>
      <c r="T140" s="800"/>
      <c r="U140" s="826"/>
    </row>
    <row r="141" spans="1:21">
      <c r="A141" s="814" t="s">
        <v>103</v>
      </c>
      <c r="B141" s="718"/>
      <c r="C141" s="718"/>
      <c r="D141" s="718"/>
      <c r="E141" s="718"/>
      <c r="F141" s="718"/>
      <c r="G141" s="718"/>
      <c r="H141" s="718"/>
      <c r="I141" s="718"/>
      <c r="J141" s="718"/>
      <c r="K141" s="718"/>
      <c r="L141" s="816" t="s">
        <v>122</v>
      </c>
      <c r="M141" s="794" t="s">
        <v>318</v>
      </c>
      <c r="N141" s="770" t="s">
        <v>314</v>
      </c>
      <c r="O141" s="800"/>
      <c r="P141" s="800"/>
      <c r="Q141" s="800"/>
      <c r="R141" s="800"/>
      <c r="S141" s="800"/>
      <c r="T141" s="800"/>
      <c r="U141" s="826"/>
    </row>
    <row r="142" spans="1:21">
      <c r="A142" s="814" t="s">
        <v>103</v>
      </c>
      <c r="B142" s="718"/>
      <c r="C142" s="718"/>
      <c r="D142" s="718"/>
      <c r="E142" s="718"/>
      <c r="F142" s="718"/>
      <c r="G142" s="718"/>
      <c r="H142" s="718"/>
      <c r="I142" s="718"/>
      <c r="J142" s="718"/>
      <c r="K142" s="718"/>
      <c r="L142" s="816" t="s">
        <v>123</v>
      </c>
      <c r="M142" s="817" t="s">
        <v>319</v>
      </c>
      <c r="N142" s="770" t="s">
        <v>314</v>
      </c>
      <c r="O142" s="823"/>
      <c r="P142" s="823"/>
      <c r="Q142" s="823"/>
      <c r="R142" s="823"/>
      <c r="S142" s="823"/>
      <c r="T142" s="823"/>
      <c r="U142" s="826"/>
    </row>
    <row r="143" spans="1:21">
      <c r="A143" s="814" t="s">
        <v>103</v>
      </c>
      <c r="B143" s="718"/>
      <c r="C143" s="718"/>
      <c r="D143" s="718"/>
      <c r="E143" s="718"/>
      <c r="F143" s="718"/>
      <c r="G143" s="718"/>
      <c r="H143" s="718"/>
      <c r="I143" s="718"/>
      <c r="J143" s="718"/>
      <c r="K143" s="718"/>
      <c r="L143" s="816" t="s">
        <v>124</v>
      </c>
      <c r="M143" s="817" t="s">
        <v>320</v>
      </c>
      <c r="N143" s="770" t="s">
        <v>314</v>
      </c>
      <c r="O143" s="800"/>
      <c r="P143" s="800"/>
      <c r="Q143" s="800"/>
      <c r="R143" s="800"/>
      <c r="S143" s="800"/>
      <c r="T143" s="800"/>
      <c r="U143" s="826"/>
    </row>
    <row r="144" spans="1:21">
      <c r="A144" s="814" t="s">
        <v>103</v>
      </c>
      <c r="B144" s="718"/>
      <c r="C144" s="718"/>
      <c r="D144" s="718"/>
      <c r="E144" s="718"/>
      <c r="F144" s="718"/>
      <c r="G144" s="718"/>
      <c r="H144" s="718"/>
      <c r="I144" s="718"/>
      <c r="J144" s="718"/>
      <c r="K144" s="718"/>
      <c r="L144" s="816" t="s">
        <v>125</v>
      </c>
      <c r="M144" s="824" t="s">
        <v>321</v>
      </c>
      <c r="N144" s="770" t="s">
        <v>314</v>
      </c>
      <c r="O144" s="825">
        <v>26.200000000000003</v>
      </c>
      <c r="P144" s="825">
        <v>26.200000000000003</v>
      </c>
      <c r="Q144" s="825">
        <v>26.200000000000003</v>
      </c>
      <c r="R144" s="825">
        <v>26.200000000000003</v>
      </c>
      <c r="S144" s="825">
        <v>26.200000000000003</v>
      </c>
      <c r="T144" s="825">
        <v>26.200000000000003</v>
      </c>
      <c r="U144" s="826"/>
    </row>
    <row r="145" spans="1:21" ht="22.5">
      <c r="A145" s="814" t="s">
        <v>103</v>
      </c>
      <c r="B145" s="718"/>
      <c r="C145" s="718"/>
      <c r="D145" s="718"/>
      <c r="E145" s="718"/>
      <c r="F145" s="718"/>
      <c r="G145" s="718"/>
      <c r="H145" s="718"/>
      <c r="I145" s="718"/>
      <c r="J145" s="718"/>
      <c r="K145" s="718"/>
      <c r="L145" s="816" t="s">
        <v>146</v>
      </c>
      <c r="M145" s="794" t="s">
        <v>322</v>
      </c>
      <c r="N145" s="770" t="s">
        <v>314</v>
      </c>
      <c r="O145" s="800">
        <v>26.2</v>
      </c>
      <c r="P145" s="800">
        <v>26.2</v>
      </c>
      <c r="Q145" s="800">
        <v>26.2</v>
      </c>
      <c r="R145" s="800">
        <v>26.2</v>
      </c>
      <c r="S145" s="800">
        <v>26.2</v>
      </c>
      <c r="T145" s="800">
        <v>26.2</v>
      </c>
      <c r="U145" s="826"/>
    </row>
    <row r="146" spans="1:21">
      <c r="A146" s="814" t="s">
        <v>103</v>
      </c>
      <c r="B146" s="718"/>
      <c r="C146" s="718"/>
      <c r="D146" s="718"/>
      <c r="E146" s="718"/>
      <c r="F146" s="718"/>
      <c r="G146" s="718"/>
      <c r="H146" s="718"/>
      <c r="I146" s="718"/>
      <c r="J146" s="718"/>
      <c r="K146" s="718"/>
      <c r="L146" s="816" t="s">
        <v>187</v>
      </c>
      <c r="M146" s="794" t="s">
        <v>323</v>
      </c>
      <c r="N146" s="770" t="s">
        <v>314</v>
      </c>
      <c r="O146" s="800"/>
      <c r="P146" s="800"/>
      <c r="Q146" s="800"/>
      <c r="R146" s="800"/>
      <c r="S146" s="800"/>
      <c r="T146" s="800"/>
      <c r="U146" s="826"/>
    </row>
    <row r="147" spans="1:21" ht="22.5">
      <c r="A147" s="814" t="s">
        <v>103</v>
      </c>
      <c r="B147" s="718"/>
      <c r="C147" s="718"/>
      <c r="D147" s="718"/>
      <c r="E147" s="718"/>
      <c r="F147" s="718"/>
      <c r="G147" s="718"/>
      <c r="H147" s="718"/>
      <c r="I147" s="718"/>
      <c r="J147" s="718"/>
      <c r="K147" s="718"/>
      <c r="L147" s="816" t="s">
        <v>393</v>
      </c>
      <c r="M147" s="794" t="s">
        <v>951</v>
      </c>
      <c r="N147" s="770" t="s">
        <v>314</v>
      </c>
      <c r="O147" s="800"/>
      <c r="P147" s="800"/>
      <c r="Q147" s="800"/>
      <c r="R147" s="800"/>
      <c r="S147" s="800"/>
      <c r="T147" s="800"/>
      <c r="U147" s="826"/>
    </row>
    <row r="148" spans="1:21">
      <c r="A148" s="814" t="s">
        <v>103</v>
      </c>
      <c r="B148" s="718"/>
      <c r="C148" s="718"/>
      <c r="D148" s="718"/>
      <c r="E148" s="718"/>
      <c r="F148" s="718"/>
      <c r="G148" s="718"/>
      <c r="H148" s="718"/>
      <c r="I148" s="718"/>
      <c r="J148" s="718"/>
      <c r="K148" s="718"/>
      <c r="L148" s="816" t="s">
        <v>126</v>
      </c>
      <c r="M148" s="817" t="s">
        <v>968</v>
      </c>
      <c r="N148" s="770" t="s">
        <v>314</v>
      </c>
      <c r="O148" s="800"/>
      <c r="P148" s="800"/>
      <c r="Q148" s="800"/>
      <c r="R148" s="800"/>
      <c r="S148" s="800"/>
      <c r="T148" s="800"/>
      <c r="U148" s="826"/>
    </row>
    <row r="149" spans="1:21">
      <c r="A149" s="814" t="s">
        <v>103</v>
      </c>
      <c r="B149" s="718"/>
      <c r="C149" s="718"/>
      <c r="D149" s="718"/>
      <c r="E149" s="718"/>
      <c r="F149" s="718"/>
      <c r="G149" s="718"/>
      <c r="H149" s="718"/>
      <c r="I149" s="718"/>
      <c r="J149" s="718"/>
      <c r="K149" s="718"/>
      <c r="L149" s="816" t="s">
        <v>1046</v>
      </c>
      <c r="M149" s="827" t="s">
        <v>325</v>
      </c>
      <c r="N149" s="828" t="s">
        <v>142</v>
      </c>
      <c r="O149" s="825">
        <v>0</v>
      </c>
      <c r="P149" s="825">
        <v>0</v>
      </c>
      <c r="Q149" s="825">
        <v>0</v>
      </c>
      <c r="R149" s="825">
        <v>0</v>
      </c>
      <c r="S149" s="825">
        <v>0</v>
      </c>
      <c r="T149" s="825">
        <v>0</v>
      </c>
      <c r="U149" s="826"/>
    </row>
    <row r="150" spans="1:21">
      <c r="A150" s="814" t="s">
        <v>103</v>
      </c>
      <c r="B150" s="718"/>
      <c r="C150" s="718"/>
      <c r="D150" s="718"/>
      <c r="E150" s="718"/>
      <c r="F150" s="718"/>
      <c r="G150" s="718"/>
      <c r="H150" s="718"/>
      <c r="I150" s="718"/>
      <c r="J150" s="718"/>
      <c r="K150" s="718"/>
      <c r="L150" s="816" t="s">
        <v>127</v>
      </c>
      <c r="M150" s="817" t="s">
        <v>326</v>
      </c>
      <c r="N150" s="770" t="s">
        <v>314</v>
      </c>
      <c r="O150" s="825">
        <v>26.200000000000003</v>
      </c>
      <c r="P150" s="825">
        <v>26.200000000000003</v>
      </c>
      <c r="Q150" s="825">
        <v>26.200000000000003</v>
      </c>
      <c r="R150" s="825">
        <v>26.200000000000003</v>
      </c>
      <c r="S150" s="825">
        <v>26.200000000000003</v>
      </c>
      <c r="T150" s="825">
        <v>26.200000000000003</v>
      </c>
      <c r="U150" s="826"/>
    </row>
    <row r="151" spans="1:21">
      <c r="A151" s="814" t="s">
        <v>103</v>
      </c>
      <c r="B151" s="718"/>
      <c r="C151" s="718"/>
      <c r="D151" s="718"/>
      <c r="E151" s="718"/>
      <c r="F151" s="718"/>
      <c r="G151" s="718"/>
      <c r="H151" s="718"/>
      <c r="I151" s="718"/>
      <c r="J151" s="718"/>
      <c r="K151" s="718"/>
      <c r="L151" s="816" t="s">
        <v>1006</v>
      </c>
      <c r="M151" s="794" t="s">
        <v>327</v>
      </c>
      <c r="N151" s="770" t="s">
        <v>314</v>
      </c>
      <c r="O151" s="825">
        <v>0</v>
      </c>
      <c r="P151" s="825">
        <v>0</v>
      </c>
      <c r="Q151" s="825">
        <v>0</v>
      </c>
      <c r="R151" s="825">
        <v>0</v>
      </c>
      <c r="S151" s="825">
        <v>0</v>
      </c>
      <c r="T151" s="825">
        <v>0</v>
      </c>
      <c r="U151" s="826"/>
    </row>
    <row r="152" spans="1:21">
      <c r="A152" s="814" t="s">
        <v>103</v>
      </c>
      <c r="B152" s="718"/>
      <c r="C152" s="718"/>
      <c r="D152" s="718"/>
      <c r="E152" s="718"/>
      <c r="F152" s="718"/>
      <c r="G152" s="718"/>
      <c r="H152" s="718"/>
      <c r="I152" s="718"/>
      <c r="J152" s="718"/>
      <c r="K152" s="718"/>
      <c r="L152" s="816" t="s">
        <v>1047</v>
      </c>
      <c r="M152" s="829" t="s">
        <v>328</v>
      </c>
      <c r="N152" s="770" t="s">
        <v>314</v>
      </c>
      <c r="O152" s="800"/>
      <c r="P152" s="800"/>
      <c r="Q152" s="800"/>
      <c r="R152" s="800"/>
      <c r="S152" s="800"/>
      <c r="T152" s="800"/>
      <c r="U152" s="826"/>
    </row>
    <row r="153" spans="1:21">
      <c r="A153" s="814" t="s">
        <v>103</v>
      </c>
      <c r="B153" s="718"/>
      <c r="C153" s="718"/>
      <c r="D153" s="718"/>
      <c r="E153" s="718"/>
      <c r="F153" s="718"/>
      <c r="G153" s="718"/>
      <c r="H153" s="718"/>
      <c r="I153" s="718"/>
      <c r="J153" s="718"/>
      <c r="K153" s="718"/>
      <c r="L153" s="816" t="s">
        <v>1048</v>
      </c>
      <c r="M153" s="829" t="s">
        <v>329</v>
      </c>
      <c r="N153" s="770" t="s">
        <v>314</v>
      </c>
      <c r="O153" s="800"/>
      <c r="P153" s="800"/>
      <c r="Q153" s="800"/>
      <c r="R153" s="800"/>
      <c r="S153" s="800"/>
      <c r="T153" s="800"/>
      <c r="U153" s="826"/>
    </row>
    <row r="154" spans="1:21">
      <c r="A154" s="814" t="s">
        <v>103</v>
      </c>
      <c r="B154" s="718"/>
      <c r="C154" s="718"/>
      <c r="D154" s="718"/>
      <c r="E154" s="718"/>
      <c r="F154" s="718"/>
      <c r="G154" s="718"/>
      <c r="H154" s="718"/>
      <c r="I154" s="718"/>
      <c r="J154" s="718"/>
      <c r="K154" s="718"/>
      <c r="L154" s="816" t="s">
        <v>1049</v>
      </c>
      <c r="M154" s="829" t="s">
        <v>330</v>
      </c>
      <c r="N154" s="770" t="s">
        <v>314</v>
      </c>
      <c r="O154" s="800"/>
      <c r="P154" s="800"/>
      <c r="Q154" s="800"/>
      <c r="R154" s="800"/>
      <c r="S154" s="800"/>
      <c r="T154" s="800"/>
      <c r="U154" s="826"/>
    </row>
    <row r="155" spans="1:21">
      <c r="A155" s="814" t="s">
        <v>103</v>
      </c>
      <c r="B155" s="718" t="s">
        <v>948</v>
      </c>
      <c r="C155" s="718"/>
      <c r="D155" s="718"/>
      <c r="E155" s="718"/>
      <c r="F155" s="718"/>
      <c r="G155" s="718"/>
      <c r="H155" s="718"/>
      <c r="I155" s="718"/>
      <c r="J155" s="718"/>
      <c r="K155" s="718"/>
      <c r="L155" s="816" t="s">
        <v>1050</v>
      </c>
      <c r="M155" s="794" t="s">
        <v>331</v>
      </c>
      <c r="N155" s="770" t="s">
        <v>314</v>
      </c>
      <c r="O155" s="825">
        <v>0</v>
      </c>
      <c r="P155" s="825">
        <v>0</v>
      </c>
      <c r="Q155" s="825">
        <v>0</v>
      </c>
      <c r="R155" s="825">
        <v>0</v>
      </c>
      <c r="S155" s="825">
        <v>0</v>
      </c>
      <c r="T155" s="825">
        <v>0</v>
      </c>
      <c r="U155" s="826"/>
    </row>
    <row r="156" spans="1:21">
      <c r="A156" s="814" t="s">
        <v>103</v>
      </c>
      <c r="B156" s="718"/>
      <c r="C156" s="718"/>
      <c r="D156" s="718"/>
      <c r="E156" s="718"/>
      <c r="F156" s="718"/>
      <c r="G156" s="718"/>
      <c r="H156" s="718"/>
      <c r="I156" s="718"/>
      <c r="J156" s="718"/>
      <c r="K156" s="718"/>
      <c r="L156" s="816" t="s">
        <v>1051</v>
      </c>
      <c r="M156" s="829" t="s">
        <v>332</v>
      </c>
      <c r="N156" s="770" t="s">
        <v>314</v>
      </c>
      <c r="O156" s="800"/>
      <c r="P156" s="800"/>
      <c r="Q156" s="800"/>
      <c r="R156" s="800"/>
      <c r="S156" s="800"/>
      <c r="T156" s="800"/>
      <c r="U156" s="826"/>
    </row>
    <row r="157" spans="1:21">
      <c r="A157" s="814" t="s">
        <v>103</v>
      </c>
      <c r="B157" s="718"/>
      <c r="C157" s="718"/>
      <c r="D157" s="718"/>
      <c r="E157" s="718"/>
      <c r="F157" s="718"/>
      <c r="G157" s="718"/>
      <c r="H157" s="718"/>
      <c r="I157" s="718"/>
      <c r="J157" s="718"/>
      <c r="K157" s="718"/>
      <c r="L157" s="816" t="s">
        <v>1052</v>
      </c>
      <c r="M157" s="829" t="s">
        <v>333</v>
      </c>
      <c r="N157" s="770" t="s">
        <v>314</v>
      </c>
      <c r="O157" s="800"/>
      <c r="P157" s="800"/>
      <c r="Q157" s="800"/>
      <c r="R157" s="800"/>
      <c r="S157" s="800"/>
      <c r="T157" s="800"/>
      <c r="U157" s="826"/>
    </row>
    <row r="158" spans="1:21">
      <c r="A158" s="814" t="s">
        <v>103</v>
      </c>
      <c r="B158" s="718" t="s">
        <v>948</v>
      </c>
      <c r="C158" s="718"/>
      <c r="D158" s="718"/>
      <c r="E158" s="718"/>
      <c r="F158" s="718"/>
      <c r="G158" s="718"/>
      <c r="H158" s="718"/>
      <c r="I158" s="718"/>
      <c r="J158" s="718"/>
      <c r="K158" s="718"/>
      <c r="L158" s="816" t="s">
        <v>1053</v>
      </c>
      <c r="M158" s="794" t="s">
        <v>969</v>
      </c>
      <c r="N158" s="770" t="s">
        <v>314</v>
      </c>
      <c r="O158" s="825">
        <v>26.200000000000003</v>
      </c>
      <c r="P158" s="825">
        <v>26.200000000000003</v>
      </c>
      <c r="Q158" s="825">
        <v>26.200000000000003</v>
      </c>
      <c r="R158" s="825">
        <v>26.200000000000003</v>
      </c>
      <c r="S158" s="825">
        <v>26.200000000000003</v>
      </c>
      <c r="T158" s="825">
        <v>26.200000000000003</v>
      </c>
      <c r="U158" s="826"/>
    </row>
    <row r="159" spans="1:21">
      <c r="A159" s="814" t="s">
        <v>103</v>
      </c>
      <c r="B159" s="718"/>
      <c r="C159" s="718"/>
      <c r="D159" s="718"/>
      <c r="E159" s="718"/>
      <c r="F159" s="718"/>
      <c r="G159" s="718"/>
      <c r="H159" s="718"/>
      <c r="I159" s="718"/>
      <c r="J159" s="718"/>
      <c r="K159" s="718"/>
      <c r="L159" s="816" t="s">
        <v>1054</v>
      </c>
      <c r="M159" s="829" t="s">
        <v>334</v>
      </c>
      <c r="N159" s="770" t="s">
        <v>314</v>
      </c>
      <c r="O159" s="825">
        <v>5.3</v>
      </c>
      <c r="P159" s="825">
        <v>5.3</v>
      </c>
      <c r="Q159" s="825">
        <v>5.3</v>
      </c>
      <c r="R159" s="825">
        <v>5.3</v>
      </c>
      <c r="S159" s="825">
        <v>5.3</v>
      </c>
      <c r="T159" s="825">
        <v>5.3</v>
      </c>
      <c r="U159" s="826"/>
    </row>
    <row r="160" spans="1:21">
      <c r="A160" s="814" t="s">
        <v>103</v>
      </c>
      <c r="B160" s="718"/>
      <c r="C160" s="718"/>
      <c r="D160" s="718"/>
      <c r="E160" s="718"/>
      <c r="F160" s="718"/>
      <c r="G160" s="718"/>
      <c r="H160" s="718"/>
      <c r="I160" s="718"/>
      <c r="J160" s="718"/>
      <c r="K160" s="718"/>
      <c r="L160" s="816" t="s">
        <v>1055</v>
      </c>
      <c r="M160" s="830" t="s">
        <v>332</v>
      </c>
      <c r="N160" s="770" t="s">
        <v>314</v>
      </c>
      <c r="O160" s="800">
        <v>2.65</v>
      </c>
      <c r="P160" s="800">
        <v>2.65</v>
      </c>
      <c r="Q160" s="800">
        <v>2.65</v>
      </c>
      <c r="R160" s="800">
        <v>2.65</v>
      </c>
      <c r="S160" s="800">
        <v>2.65</v>
      </c>
      <c r="T160" s="800">
        <v>2.65</v>
      </c>
      <c r="U160" s="826"/>
    </row>
    <row r="161" spans="1:21">
      <c r="A161" s="814" t="s">
        <v>103</v>
      </c>
      <c r="B161" s="718"/>
      <c r="C161" s="718"/>
      <c r="D161" s="718"/>
      <c r="E161" s="718"/>
      <c r="F161" s="718"/>
      <c r="G161" s="718"/>
      <c r="H161" s="718"/>
      <c r="I161" s="718"/>
      <c r="J161" s="718"/>
      <c r="K161" s="718"/>
      <c r="L161" s="816" t="s">
        <v>1056</v>
      </c>
      <c r="M161" s="830" t="s">
        <v>333</v>
      </c>
      <c r="N161" s="770" t="s">
        <v>314</v>
      </c>
      <c r="O161" s="800">
        <v>2.65</v>
      </c>
      <c r="P161" s="800">
        <v>2.65</v>
      </c>
      <c r="Q161" s="800">
        <v>2.65</v>
      </c>
      <c r="R161" s="800">
        <v>2.65</v>
      </c>
      <c r="S161" s="800">
        <v>2.65</v>
      </c>
      <c r="T161" s="800">
        <v>2.65</v>
      </c>
      <c r="U161" s="826"/>
    </row>
    <row r="162" spans="1:21">
      <c r="A162" s="814" t="s">
        <v>103</v>
      </c>
      <c r="B162" s="718" t="s">
        <v>949</v>
      </c>
      <c r="C162" s="718"/>
      <c r="D162" s="718"/>
      <c r="E162" s="718"/>
      <c r="F162" s="718"/>
      <c r="G162" s="718"/>
      <c r="H162" s="718"/>
      <c r="I162" s="718"/>
      <c r="J162" s="718"/>
      <c r="K162" s="718"/>
      <c r="L162" s="816" t="s">
        <v>1057</v>
      </c>
      <c r="M162" s="829" t="s">
        <v>335</v>
      </c>
      <c r="N162" s="770" t="s">
        <v>314</v>
      </c>
      <c r="O162" s="825">
        <v>20.6</v>
      </c>
      <c r="P162" s="825">
        <v>20.6</v>
      </c>
      <c r="Q162" s="825">
        <v>20.6</v>
      </c>
      <c r="R162" s="825">
        <v>20.6</v>
      </c>
      <c r="S162" s="825">
        <v>20.6</v>
      </c>
      <c r="T162" s="825">
        <v>20.6</v>
      </c>
      <c r="U162" s="826"/>
    </row>
    <row r="163" spans="1:21">
      <c r="A163" s="814" t="s">
        <v>103</v>
      </c>
      <c r="B163" s="718"/>
      <c r="C163" s="718"/>
      <c r="D163" s="718"/>
      <c r="E163" s="718"/>
      <c r="F163" s="718"/>
      <c r="G163" s="718"/>
      <c r="H163" s="718"/>
      <c r="I163" s="718"/>
      <c r="J163" s="718"/>
      <c r="K163" s="718"/>
      <c r="L163" s="816" t="s">
        <v>1058</v>
      </c>
      <c r="M163" s="830" t="s">
        <v>332</v>
      </c>
      <c r="N163" s="770" t="s">
        <v>314</v>
      </c>
      <c r="O163" s="800">
        <v>10.3</v>
      </c>
      <c r="P163" s="800">
        <v>10.3</v>
      </c>
      <c r="Q163" s="800">
        <v>10.3</v>
      </c>
      <c r="R163" s="800">
        <v>10.3</v>
      </c>
      <c r="S163" s="800">
        <v>10.3</v>
      </c>
      <c r="T163" s="800">
        <v>10.3</v>
      </c>
      <c r="U163" s="826"/>
    </row>
    <row r="164" spans="1:21">
      <c r="A164" s="814" t="s">
        <v>103</v>
      </c>
      <c r="B164" s="718"/>
      <c r="C164" s="718"/>
      <c r="D164" s="718"/>
      <c r="E164" s="718"/>
      <c r="F164" s="718"/>
      <c r="G164" s="718"/>
      <c r="H164" s="718"/>
      <c r="I164" s="718"/>
      <c r="J164" s="718"/>
      <c r="K164" s="718"/>
      <c r="L164" s="816" t="s">
        <v>1059</v>
      </c>
      <c r="M164" s="830" t="s">
        <v>333</v>
      </c>
      <c r="N164" s="770" t="s">
        <v>314</v>
      </c>
      <c r="O164" s="800">
        <v>10.3</v>
      </c>
      <c r="P164" s="800">
        <v>10.3</v>
      </c>
      <c r="Q164" s="800">
        <v>10.3</v>
      </c>
      <c r="R164" s="800">
        <v>10.3</v>
      </c>
      <c r="S164" s="800">
        <v>10.3</v>
      </c>
      <c r="T164" s="800">
        <v>10.3</v>
      </c>
      <c r="U164" s="826"/>
    </row>
    <row r="165" spans="1:21">
      <c r="A165" s="814" t="s">
        <v>103</v>
      </c>
      <c r="B165" s="718"/>
      <c r="C165" s="718"/>
      <c r="D165" s="718"/>
      <c r="E165" s="718"/>
      <c r="F165" s="718"/>
      <c r="G165" s="718"/>
      <c r="H165" s="718"/>
      <c r="I165" s="718"/>
      <c r="J165" s="718"/>
      <c r="K165" s="718"/>
      <c r="L165" s="816" t="s">
        <v>1060</v>
      </c>
      <c r="M165" s="829" t="s">
        <v>336</v>
      </c>
      <c r="N165" s="770" t="s">
        <v>314</v>
      </c>
      <c r="O165" s="825">
        <v>0.3</v>
      </c>
      <c r="P165" s="825">
        <v>0.3</v>
      </c>
      <c r="Q165" s="825">
        <v>0.3</v>
      </c>
      <c r="R165" s="825">
        <v>0.3</v>
      </c>
      <c r="S165" s="825">
        <v>0.3</v>
      </c>
      <c r="T165" s="825">
        <v>0.3</v>
      </c>
      <c r="U165" s="826"/>
    </row>
    <row r="166" spans="1:21">
      <c r="A166" s="814" t="s">
        <v>103</v>
      </c>
      <c r="B166" s="718"/>
      <c r="C166" s="718"/>
      <c r="D166" s="718"/>
      <c r="E166" s="718"/>
      <c r="F166" s="718"/>
      <c r="G166" s="718"/>
      <c r="H166" s="718"/>
      <c r="I166" s="718"/>
      <c r="J166" s="718"/>
      <c r="K166" s="718"/>
      <c r="L166" s="816" t="s">
        <v>1061</v>
      </c>
      <c r="M166" s="830" t="s">
        <v>332</v>
      </c>
      <c r="N166" s="770" t="s">
        <v>314</v>
      </c>
      <c r="O166" s="800">
        <v>0.15</v>
      </c>
      <c r="P166" s="800">
        <v>0.15</v>
      </c>
      <c r="Q166" s="800">
        <v>0.15</v>
      </c>
      <c r="R166" s="800">
        <v>0.15</v>
      </c>
      <c r="S166" s="800">
        <v>0.15</v>
      </c>
      <c r="T166" s="800">
        <v>0.15</v>
      </c>
      <c r="U166" s="826"/>
    </row>
    <row r="167" spans="1:21">
      <c r="A167" s="814" t="s">
        <v>103</v>
      </c>
      <c r="B167" s="718"/>
      <c r="C167" s="718"/>
      <c r="D167" s="718"/>
      <c r="E167" s="718"/>
      <c r="F167" s="718"/>
      <c r="G167" s="718"/>
      <c r="H167" s="718"/>
      <c r="I167" s="718"/>
      <c r="J167" s="718"/>
      <c r="K167" s="718"/>
      <c r="L167" s="816" t="s">
        <v>1062</v>
      </c>
      <c r="M167" s="830" t="s">
        <v>333</v>
      </c>
      <c r="N167" s="770" t="s">
        <v>314</v>
      </c>
      <c r="O167" s="800">
        <v>0.15</v>
      </c>
      <c r="P167" s="800">
        <v>0.15</v>
      </c>
      <c r="Q167" s="800">
        <v>0.15</v>
      </c>
      <c r="R167" s="800">
        <v>0.15</v>
      </c>
      <c r="S167" s="800">
        <v>0.15</v>
      </c>
      <c r="T167" s="800">
        <v>0.15</v>
      </c>
      <c r="U167" s="821"/>
    </row>
    <row r="168" spans="1:21" ht="22.5">
      <c r="A168" s="814" t="s">
        <v>103</v>
      </c>
      <c r="B168" s="718"/>
      <c r="C168" s="718"/>
      <c r="D168" s="718"/>
      <c r="E168" s="718"/>
      <c r="F168" s="718"/>
      <c r="G168" s="718"/>
      <c r="H168" s="718"/>
      <c r="I168" s="718"/>
      <c r="J168" s="718"/>
      <c r="K168" s="718"/>
      <c r="L168" s="816" t="s">
        <v>1063</v>
      </c>
      <c r="M168" s="831" t="s">
        <v>939</v>
      </c>
      <c r="N168" s="770" t="s">
        <v>314</v>
      </c>
      <c r="O168" s="823"/>
      <c r="P168" s="823"/>
      <c r="Q168" s="823"/>
      <c r="R168" s="823"/>
      <c r="S168" s="823"/>
      <c r="T168" s="823"/>
      <c r="U168" s="821"/>
    </row>
    <row r="169" spans="1:21" s="90" customFormat="1">
      <c r="A169" s="772"/>
      <c r="B169" s="772"/>
      <c r="C169" s="772"/>
      <c r="D169" s="772"/>
      <c r="E169" s="772"/>
      <c r="F169" s="772"/>
      <c r="G169" s="804" t="b">
        <v>1</v>
      </c>
      <c r="H169" s="772"/>
      <c r="I169" s="772"/>
      <c r="J169" s="772"/>
      <c r="K169" s="772"/>
      <c r="L169" s="832"/>
      <c r="M169" s="832"/>
      <c r="N169" s="832"/>
      <c r="O169" s="833"/>
      <c r="P169" s="833"/>
      <c r="Q169" s="833"/>
      <c r="R169" s="833"/>
      <c r="S169" s="833"/>
      <c r="T169" s="833"/>
      <c r="U169" s="834"/>
    </row>
    <row r="170" spans="1:21" s="89" customFormat="1" ht="15" hidden="1" customHeight="1">
      <c r="A170" s="804"/>
      <c r="B170" s="804"/>
      <c r="C170" s="804"/>
      <c r="D170" s="804"/>
      <c r="E170" s="804"/>
      <c r="F170" s="804"/>
      <c r="G170" s="804" t="b">
        <v>0</v>
      </c>
      <c r="H170" s="804"/>
      <c r="I170" s="804"/>
      <c r="J170" s="804"/>
      <c r="K170" s="804"/>
      <c r="L170" s="805" t="s">
        <v>1043</v>
      </c>
      <c r="M170" s="805"/>
      <c r="N170" s="805"/>
      <c r="O170" s="805"/>
      <c r="P170" s="805"/>
      <c r="Q170" s="805"/>
      <c r="R170" s="805"/>
      <c r="S170" s="805"/>
      <c r="T170" s="805"/>
      <c r="U170" s="805"/>
    </row>
    <row r="171" spans="1:21" s="90" customFormat="1" ht="15" hidden="1" customHeight="1">
      <c r="A171" s="772"/>
      <c r="B171" s="772"/>
      <c r="C171" s="772"/>
      <c r="D171" s="772"/>
      <c r="E171" s="772"/>
      <c r="F171" s="772"/>
      <c r="G171" s="804" t="b">
        <v>0</v>
      </c>
      <c r="H171" s="772"/>
      <c r="I171" s="772"/>
      <c r="J171" s="772"/>
      <c r="K171" s="772"/>
      <c r="L171" s="806" t="s">
        <v>15</v>
      </c>
      <c r="M171" s="807" t="s">
        <v>120</v>
      </c>
      <c r="N171" s="769" t="s">
        <v>141</v>
      </c>
      <c r="O171" s="835" t="s">
        <v>2455</v>
      </c>
      <c r="P171" s="836"/>
      <c r="Q171" s="837"/>
      <c r="R171" s="809" t="s">
        <v>2456</v>
      </c>
      <c r="S171" s="838" t="s">
        <v>2457</v>
      </c>
      <c r="T171" s="839"/>
      <c r="U171" s="811" t="s">
        <v>308</v>
      </c>
    </row>
    <row r="172" spans="1:21" s="90" customFormat="1" ht="51.95" hidden="1" customHeight="1">
      <c r="A172" s="772"/>
      <c r="B172" s="772"/>
      <c r="C172" s="772"/>
      <c r="D172" s="772"/>
      <c r="E172" s="772"/>
      <c r="F172" s="772"/>
      <c r="G172" s="804" t="b">
        <v>0</v>
      </c>
      <c r="H172" s="772"/>
      <c r="I172" s="772"/>
      <c r="J172" s="772"/>
      <c r="K172" s="772"/>
      <c r="L172" s="806"/>
      <c r="M172" s="812"/>
      <c r="N172" s="769"/>
      <c r="O172" s="813" t="s">
        <v>271</v>
      </c>
      <c r="P172" s="813" t="s">
        <v>309</v>
      </c>
      <c r="Q172" s="813" t="s">
        <v>289</v>
      </c>
      <c r="R172" s="813" t="s">
        <v>271</v>
      </c>
      <c r="S172" s="810" t="s">
        <v>272</v>
      </c>
      <c r="T172" s="810" t="s">
        <v>271</v>
      </c>
      <c r="U172" s="811"/>
    </row>
    <row r="173" spans="1:21" ht="15" hidden="1" customHeight="1">
      <c r="A173" s="718"/>
      <c r="B173" s="718"/>
      <c r="C173" s="718"/>
      <c r="D173" s="718"/>
      <c r="E173" s="718"/>
      <c r="F173" s="718"/>
      <c r="G173" s="804" t="b">
        <v>0</v>
      </c>
      <c r="H173" s="718"/>
      <c r="I173" s="718"/>
      <c r="J173" s="718"/>
      <c r="K173" s="718"/>
      <c r="L173" s="832"/>
      <c r="M173" s="832"/>
      <c r="N173" s="832"/>
      <c r="O173" s="832"/>
      <c r="P173" s="832"/>
      <c r="Q173" s="832"/>
      <c r="R173" s="832"/>
      <c r="S173" s="832"/>
      <c r="T173" s="832"/>
      <c r="U173" s="832"/>
    </row>
    <row r="174" spans="1:21" s="89" customFormat="1" ht="15" hidden="1" customHeight="1">
      <c r="A174" s="804"/>
      <c r="B174" s="804"/>
      <c r="C174" s="804"/>
      <c r="D174" s="804"/>
      <c r="E174" s="804"/>
      <c r="F174" s="804"/>
      <c r="G174" s="804" t="b">
        <v>0</v>
      </c>
      <c r="H174" s="804"/>
      <c r="I174" s="804"/>
      <c r="J174" s="804"/>
      <c r="K174" s="804"/>
      <c r="L174" s="805" t="s">
        <v>1044</v>
      </c>
      <c r="M174" s="805"/>
      <c r="N174" s="805"/>
      <c r="O174" s="805"/>
      <c r="P174" s="805"/>
      <c r="Q174" s="805"/>
      <c r="R174" s="805"/>
      <c r="S174" s="805"/>
      <c r="T174" s="805"/>
      <c r="U174" s="805"/>
    </row>
    <row r="175" spans="1:21" s="90" customFormat="1" ht="15" hidden="1" customHeight="1">
      <c r="A175" s="772"/>
      <c r="B175" s="772"/>
      <c r="C175" s="772"/>
      <c r="D175" s="772"/>
      <c r="E175" s="772"/>
      <c r="F175" s="772"/>
      <c r="G175" s="804" t="b">
        <v>0</v>
      </c>
      <c r="H175" s="772"/>
      <c r="I175" s="772"/>
      <c r="J175" s="772"/>
      <c r="K175" s="772"/>
      <c r="L175" s="806" t="s">
        <v>15</v>
      </c>
      <c r="M175" s="807" t="s">
        <v>120</v>
      </c>
      <c r="N175" s="769" t="s">
        <v>141</v>
      </c>
      <c r="O175" s="835" t="s">
        <v>2455</v>
      </c>
      <c r="P175" s="836"/>
      <c r="Q175" s="837"/>
      <c r="R175" s="809" t="s">
        <v>2456</v>
      </c>
      <c r="S175" s="838" t="s">
        <v>2457</v>
      </c>
      <c r="T175" s="839"/>
      <c r="U175" s="811" t="s">
        <v>308</v>
      </c>
    </row>
    <row r="176" spans="1:21" s="90" customFormat="1" ht="51.95" hidden="1" customHeight="1">
      <c r="A176" s="772"/>
      <c r="B176" s="772"/>
      <c r="C176" s="772"/>
      <c r="D176" s="772"/>
      <c r="E176" s="772"/>
      <c r="F176" s="772"/>
      <c r="G176" s="804" t="b">
        <v>0</v>
      </c>
      <c r="H176" s="772"/>
      <c r="I176" s="772"/>
      <c r="J176" s="772"/>
      <c r="K176" s="772"/>
      <c r="L176" s="806"/>
      <c r="M176" s="812"/>
      <c r="N176" s="769"/>
      <c r="O176" s="813" t="s">
        <v>271</v>
      </c>
      <c r="P176" s="813" t="s">
        <v>309</v>
      </c>
      <c r="Q176" s="813" t="s">
        <v>289</v>
      </c>
      <c r="R176" s="813" t="s">
        <v>271</v>
      </c>
      <c r="S176" s="810" t="s">
        <v>272</v>
      </c>
      <c r="T176" s="810" t="s">
        <v>271</v>
      </c>
      <c r="U176" s="811"/>
    </row>
    <row r="177" spans="1:21" ht="15" hidden="1" customHeight="1">
      <c r="A177" s="718"/>
      <c r="B177" s="718"/>
      <c r="C177" s="718"/>
      <c r="D177" s="718"/>
      <c r="E177" s="718"/>
      <c r="F177" s="718"/>
      <c r="G177" s="804" t="b">
        <v>0</v>
      </c>
      <c r="H177" s="718"/>
      <c r="I177" s="718"/>
      <c r="J177" s="718"/>
      <c r="K177" s="718"/>
      <c r="L177" s="772"/>
      <c r="M177" s="772"/>
      <c r="N177" s="772"/>
      <c r="O177" s="718"/>
      <c r="P177" s="718"/>
      <c r="Q177" s="718"/>
      <c r="R177" s="718"/>
      <c r="S177" s="718"/>
      <c r="T177" s="718"/>
      <c r="U177" s="772"/>
    </row>
    <row r="178" spans="1:21" s="89" customFormat="1" ht="15" hidden="1" customHeight="1">
      <c r="A178" s="804"/>
      <c r="B178" s="804"/>
      <c r="C178" s="804"/>
      <c r="D178" s="804"/>
      <c r="E178" s="804"/>
      <c r="F178" s="804"/>
      <c r="G178" s="804" t="b">
        <v>0</v>
      </c>
      <c r="H178" s="804"/>
      <c r="I178" s="804"/>
      <c r="J178" s="804"/>
      <c r="K178" s="804"/>
      <c r="L178" s="840" t="s">
        <v>1045</v>
      </c>
      <c r="M178" s="840"/>
      <c r="N178" s="840"/>
      <c r="O178" s="840"/>
      <c r="P178" s="840"/>
      <c r="Q178" s="840"/>
      <c r="R178" s="840"/>
      <c r="S178" s="840"/>
      <c r="T178" s="840"/>
      <c r="U178" s="840"/>
    </row>
    <row r="179" spans="1:21" s="90" customFormat="1" ht="15" hidden="1" customHeight="1">
      <c r="A179" s="772"/>
      <c r="B179" s="772"/>
      <c r="C179" s="772"/>
      <c r="D179" s="772"/>
      <c r="E179" s="772"/>
      <c r="F179" s="772"/>
      <c r="G179" s="804" t="b">
        <v>0</v>
      </c>
      <c r="H179" s="772"/>
      <c r="I179" s="772"/>
      <c r="J179" s="772"/>
      <c r="K179" s="772"/>
      <c r="L179" s="806" t="s">
        <v>15</v>
      </c>
      <c r="M179" s="807" t="s">
        <v>120</v>
      </c>
      <c r="N179" s="769" t="s">
        <v>141</v>
      </c>
      <c r="O179" s="835" t="s">
        <v>2455</v>
      </c>
      <c r="P179" s="836"/>
      <c r="Q179" s="837"/>
      <c r="R179" s="809" t="s">
        <v>2456</v>
      </c>
      <c r="S179" s="838" t="s">
        <v>2457</v>
      </c>
      <c r="T179" s="839"/>
      <c r="U179" s="811" t="s">
        <v>308</v>
      </c>
    </row>
    <row r="180" spans="1:21" s="90" customFormat="1" ht="51.95" hidden="1" customHeight="1">
      <c r="A180" s="772"/>
      <c r="B180" s="772"/>
      <c r="C180" s="772"/>
      <c r="D180" s="772"/>
      <c r="E180" s="772"/>
      <c r="F180" s="772"/>
      <c r="G180" s="804" t="b">
        <v>0</v>
      </c>
      <c r="H180" s="772"/>
      <c r="I180" s="772"/>
      <c r="J180" s="772"/>
      <c r="K180" s="772"/>
      <c r="L180" s="806"/>
      <c r="M180" s="812"/>
      <c r="N180" s="769"/>
      <c r="O180" s="813" t="s">
        <v>271</v>
      </c>
      <c r="P180" s="813" t="s">
        <v>309</v>
      </c>
      <c r="Q180" s="813" t="s">
        <v>289</v>
      </c>
      <c r="R180" s="813" t="s">
        <v>271</v>
      </c>
      <c r="S180" s="810" t="s">
        <v>272</v>
      </c>
      <c r="T180" s="810" t="s">
        <v>271</v>
      </c>
      <c r="U180" s="811"/>
    </row>
    <row r="181" spans="1:21" hidden="1">
      <c r="A181" s="718"/>
      <c r="B181" s="718"/>
      <c r="C181" s="718"/>
      <c r="D181" s="718"/>
      <c r="E181" s="718"/>
      <c r="F181" s="718"/>
      <c r="G181" s="804" t="b">
        <v>0</v>
      </c>
      <c r="H181" s="718"/>
      <c r="I181" s="718"/>
      <c r="J181" s="718"/>
      <c r="K181" s="718"/>
      <c r="L181" s="772"/>
      <c r="M181" s="772"/>
      <c r="N181" s="772"/>
      <c r="O181" s="718"/>
      <c r="P181" s="718"/>
      <c r="Q181" s="718"/>
      <c r="R181" s="718"/>
      <c r="S181" s="718"/>
      <c r="T181" s="718"/>
      <c r="U181" s="772"/>
    </row>
    <row r="182" spans="1:21" ht="15" customHeight="1">
      <c r="A182" s="718"/>
      <c r="B182" s="718"/>
      <c r="C182" s="718"/>
      <c r="D182" s="718"/>
      <c r="E182" s="718"/>
      <c r="F182" s="718"/>
      <c r="G182" s="804"/>
      <c r="H182" s="718"/>
      <c r="I182" s="718"/>
      <c r="J182" s="718"/>
      <c r="K182" s="718"/>
      <c r="L182" s="841" t="s">
        <v>1274</v>
      </c>
      <c r="M182" s="841"/>
      <c r="N182" s="841"/>
      <c r="O182" s="842"/>
      <c r="P182" s="842"/>
      <c r="Q182" s="842"/>
      <c r="R182" s="842"/>
      <c r="S182" s="842"/>
      <c r="T182" s="842"/>
      <c r="U182" s="842"/>
    </row>
    <row r="183" spans="1:21" ht="15" customHeight="1">
      <c r="A183" s="718"/>
      <c r="B183" s="718"/>
      <c r="C183" s="718"/>
      <c r="D183" s="718"/>
      <c r="E183" s="718"/>
      <c r="F183" s="718"/>
      <c r="G183" s="804"/>
      <c r="H183" s="718"/>
      <c r="I183" s="718"/>
      <c r="J183" s="718"/>
      <c r="K183" s="674"/>
      <c r="L183" s="843"/>
      <c r="M183" s="844"/>
      <c r="N183" s="844"/>
      <c r="O183" s="844"/>
      <c r="P183" s="844"/>
      <c r="Q183" s="844"/>
      <c r="R183" s="844"/>
      <c r="S183" s="844"/>
      <c r="T183" s="844"/>
      <c r="U183" s="845"/>
    </row>
  </sheetData>
  <sheetProtection formatColumns="0" formatRows="0" autoFilter="0"/>
  <mergeCells count="28">
    <mergeCell ref="L170:U170"/>
    <mergeCell ref="N171:N172"/>
    <mergeCell ref="O171:Q171"/>
    <mergeCell ref="U171:U172"/>
    <mergeCell ref="L171:L172"/>
    <mergeCell ref="M171:M172"/>
    <mergeCell ref="S171:T171"/>
    <mergeCell ref="L14:U14"/>
    <mergeCell ref="N15:N16"/>
    <mergeCell ref="U15:U16"/>
    <mergeCell ref="L15:L16"/>
    <mergeCell ref="M15:M16"/>
    <mergeCell ref="L182:U182"/>
    <mergeCell ref="L183:U183"/>
    <mergeCell ref="U179:U180"/>
    <mergeCell ref="S179:T179"/>
    <mergeCell ref="L178:U178"/>
    <mergeCell ref="N179:N180"/>
    <mergeCell ref="O179:Q179"/>
    <mergeCell ref="L174:U174"/>
    <mergeCell ref="U175:U176"/>
    <mergeCell ref="N175:N176"/>
    <mergeCell ref="O175:Q175"/>
    <mergeCell ref="L175:L176"/>
    <mergeCell ref="M175:M176"/>
    <mergeCell ref="L179:L180"/>
    <mergeCell ref="M179:M180"/>
    <mergeCell ref="S175:T175"/>
  </mergeCells>
  <dataValidations count="1">
    <dataValidation type="decimal" allowBlank="1" showErrorMessage="1" errorTitle="Ошибка" error="Допускается ввод только неотрицательных чисел!" sqref="O19:T20 O22:T24 O26:T29 O31:T34 O38:T40 O42:T43 O46:T47 O49:T50 O52:T54 O57:T58 O60:T62 O64:T67 O69:T72 O76:T78 O80:T81 O84:T85 O87:T88 O90:T92 O95:T96 O98:T100 O102:T105 O107:T110 O114:T116 O118:T119 O122:T123 O125:T126 O128:T130 O133:T134 O136:T138 O140:T143 O145:T148 O152:T154 O156:T157 O160:T161 O163:T164 O166:T16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37"/>
  <sheetViews>
    <sheetView showGridLines="0" view="pageBreakPreview" topLeftCell="K17" zoomScaleNormal="100" zoomScaleSheetLayoutView="100" workbookViewId="0">
      <selection activeCell="L38" sqref="L38:U38"/>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8"/>
      <c r="B1" s="718"/>
      <c r="C1" s="718"/>
      <c r="D1" s="718"/>
      <c r="E1" s="718"/>
      <c r="F1" s="718"/>
      <c r="G1" s="718"/>
      <c r="H1" s="718"/>
      <c r="I1" s="718"/>
      <c r="J1" s="718"/>
      <c r="K1" s="718"/>
      <c r="L1" s="718"/>
      <c r="M1" s="718"/>
      <c r="N1" s="718"/>
      <c r="O1" s="718"/>
      <c r="P1" s="718"/>
      <c r="Q1" s="718"/>
      <c r="R1" s="718"/>
      <c r="S1" s="718">
        <v>2024</v>
      </c>
      <c r="T1" s="718">
        <v>2024</v>
      </c>
      <c r="U1" s="718"/>
    </row>
    <row r="2" spans="1:21" hidden="1">
      <c r="A2" s="718"/>
      <c r="B2" s="718"/>
      <c r="C2" s="718"/>
      <c r="D2" s="718"/>
      <c r="E2" s="718"/>
      <c r="F2" s="718"/>
      <c r="G2" s="718"/>
      <c r="H2" s="718"/>
      <c r="I2" s="718"/>
      <c r="J2" s="718"/>
      <c r="K2" s="718"/>
      <c r="L2" s="718"/>
      <c r="M2" s="718"/>
      <c r="N2" s="718"/>
      <c r="O2" s="718"/>
      <c r="P2" s="718"/>
      <c r="Q2" s="718"/>
      <c r="R2" s="718"/>
      <c r="S2" s="718"/>
      <c r="T2" s="718"/>
      <c r="U2" s="718"/>
    </row>
    <row r="3" spans="1:21" hidden="1">
      <c r="A3" s="718"/>
      <c r="B3" s="718"/>
      <c r="C3" s="718"/>
      <c r="D3" s="718"/>
      <c r="E3" s="718"/>
      <c r="F3" s="718"/>
      <c r="G3" s="718"/>
      <c r="H3" s="718"/>
      <c r="I3" s="718"/>
      <c r="J3" s="718"/>
      <c r="K3" s="718"/>
      <c r="L3" s="718"/>
      <c r="M3" s="718"/>
      <c r="N3" s="718"/>
      <c r="O3" s="718"/>
      <c r="P3" s="718"/>
      <c r="Q3" s="718"/>
      <c r="R3" s="718"/>
      <c r="S3" s="718"/>
      <c r="T3" s="718"/>
      <c r="U3" s="718"/>
    </row>
    <row r="4" spans="1:21" hidden="1">
      <c r="A4" s="718"/>
      <c r="B4" s="718"/>
      <c r="C4" s="718"/>
      <c r="D4" s="718"/>
      <c r="E4" s="718"/>
      <c r="F4" s="718"/>
      <c r="G4" s="718"/>
      <c r="H4" s="718"/>
      <c r="I4" s="718"/>
      <c r="J4" s="718"/>
      <c r="K4" s="718"/>
      <c r="L4" s="718"/>
      <c r="M4" s="718"/>
      <c r="N4" s="718"/>
      <c r="O4" s="718"/>
      <c r="P4" s="718"/>
      <c r="Q4" s="718"/>
      <c r="R4" s="718"/>
      <c r="S4" s="718"/>
      <c r="T4" s="718"/>
      <c r="U4" s="718"/>
    </row>
    <row r="5" spans="1:21" hidden="1">
      <c r="A5" s="718"/>
      <c r="B5" s="718"/>
      <c r="C5" s="718"/>
      <c r="D5" s="718"/>
      <c r="E5" s="718"/>
      <c r="F5" s="718"/>
      <c r="G5" s="718"/>
      <c r="H5" s="718"/>
      <c r="I5" s="718"/>
      <c r="J5" s="718"/>
      <c r="K5" s="718"/>
      <c r="L5" s="718"/>
      <c r="M5" s="718"/>
      <c r="N5" s="718"/>
      <c r="O5" s="718"/>
      <c r="P5" s="718"/>
      <c r="Q5" s="718"/>
      <c r="R5" s="718"/>
      <c r="S5" s="718"/>
      <c r="T5" s="718"/>
      <c r="U5" s="718"/>
    </row>
    <row r="6" spans="1:21" hidden="1">
      <c r="A6" s="718"/>
      <c r="B6" s="718"/>
      <c r="C6" s="718"/>
      <c r="D6" s="718"/>
      <c r="E6" s="718"/>
      <c r="F6" s="718"/>
      <c r="G6" s="718"/>
      <c r="H6" s="718"/>
      <c r="I6" s="718"/>
      <c r="J6" s="718"/>
      <c r="K6" s="718"/>
      <c r="L6" s="718"/>
      <c r="M6" s="718"/>
      <c r="N6" s="718"/>
      <c r="O6" s="718"/>
      <c r="P6" s="718"/>
      <c r="Q6" s="718"/>
      <c r="R6" s="718"/>
      <c r="S6" s="718"/>
      <c r="T6" s="718"/>
      <c r="U6" s="718"/>
    </row>
    <row r="7" spans="1:21" hidden="1">
      <c r="A7" s="718"/>
      <c r="B7" s="718"/>
      <c r="C7" s="718"/>
      <c r="D7" s="718"/>
      <c r="E7" s="718"/>
      <c r="F7" s="718"/>
      <c r="G7" s="718"/>
      <c r="H7" s="718"/>
      <c r="I7" s="718"/>
      <c r="J7" s="718"/>
      <c r="K7" s="718"/>
      <c r="L7" s="718"/>
      <c r="M7" s="718"/>
      <c r="N7" s="718"/>
      <c r="O7" s="718" t="b">
        <v>1</v>
      </c>
      <c r="P7" s="718" t="b">
        <v>1</v>
      </c>
      <c r="Q7" s="718" t="b">
        <v>1</v>
      </c>
      <c r="R7" s="718" t="b">
        <v>1</v>
      </c>
      <c r="S7" s="755"/>
      <c r="T7" s="755"/>
      <c r="U7" s="718"/>
    </row>
    <row r="8" spans="1:21" hidden="1">
      <c r="A8" s="718"/>
      <c r="B8" s="718"/>
      <c r="C8" s="718"/>
      <c r="D8" s="718"/>
      <c r="E8" s="718"/>
      <c r="F8" s="718"/>
      <c r="G8" s="718"/>
      <c r="H8" s="718"/>
      <c r="I8" s="718"/>
      <c r="J8" s="718"/>
      <c r="K8" s="718"/>
      <c r="L8" s="718"/>
      <c r="M8" s="718"/>
      <c r="N8" s="718"/>
      <c r="O8" s="718"/>
      <c r="P8" s="718"/>
      <c r="Q8" s="718"/>
      <c r="R8" s="718"/>
      <c r="S8" s="718"/>
      <c r="T8" s="718"/>
      <c r="U8" s="718"/>
    </row>
    <row r="9" spans="1:21" hidden="1">
      <c r="A9" s="718"/>
      <c r="B9" s="718"/>
      <c r="C9" s="718"/>
      <c r="D9" s="718"/>
      <c r="E9" s="718"/>
      <c r="F9" s="718"/>
      <c r="G9" s="718"/>
      <c r="H9" s="718"/>
      <c r="I9" s="718"/>
      <c r="J9" s="718"/>
      <c r="K9" s="718"/>
      <c r="L9" s="718"/>
      <c r="M9" s="718"/>
      <c r="N9" s="718"/>
      <c r="O9" s="718"/>
      <c r="P9" s="718"/>
      <c r="Q9" s="718"/>
      <c r="R9" s="718"/>
      <c r="S9" s="718"/>
      <c r="T9" s="718"/>
      <c r="U9" s="718"/>
    </row>
    <row r="10" spans="1:21" hidden="1">
      <c r="A10" s="718"/>
      <c r="B10" s="718"/>
      <c r="C10" s="718"/>
      <c r="D10" s="718"/>
      <c r="E10" s="718"/>
      <c r="F10" s="718"/>
      <c r="G10" s="718"/>
      <c r="H10" s="718"/>
      <c r="I10" s="718"/>
      <c r="J10" s="718"/>
      <c r="K10" s="718"/>
      <c r="L10" s="718"/>
      <c r="M10" s="718"/>
      <c r="N10" s="718"/>
      <c r="O10" s="718"/>
      <c r="P10" s="718"/>
      <c r="Q10" s="718"/>
      <c r="R10" s="718"/>
      <c r="S10" s="718"/>
      <c r="T10" s="718"/>
      <c r="U10" s="718"/>
    </row>
    <row r="11" spans="1:21" ht="15" hidden="1" customHeight="1">
      <c r="A11" s="718"/>
      <c r="B11" s="718"/>
      <c r="C11" s="718"/>
      <c r="D11" s="718"/>
      <c r="E11" s="718"/>
      <c r="F11" s="718"/>
      <c r="G11" s="718"/>
      <c r="H11" s="718"/>
      <c r="I11" s="718"/>
      <c r="J11" s="718"/>
      <c r="K11" s="718"/>
      <c r="L11" s="718"/>
      <c r="M11" s="698"/>
      <c r="N11" s="718"/>
      <c r="O11" s="718"/>
      <c r="P11" s="718"/>
      <c r="Q11" s="718"/>
      <c r="R11" s="718"/>
      <c r="S11" s="718"/>
      <c r="T11" s="718"/>
      <c r="U11" s="718"/>
    </row>
    <row r="12" spans="1:21" s="89" customFormat="1" ht="20.100000000000001" customHeight="1">
      <c r="A12" s="804"/>
      <c r="B12" s="804"/>
      <c r="C12" s="804"/>
      <c r="D12" s="804"/>
      <c r="E12" s="804"/>
      <c r="F12" s="804"/>
      <c r="G12" s="804"/>
      <c r="H12" s="804"/>
      <c r="I12" s="804"/>
      <c r="J12" s="804"/>
      <c r="K12" s="804"/>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72"/>
      <c r="B14" s="772"/>
      <c r="C14" s="772"/>
      <c r="D14" s="772"/>
      <c r="E14" s="772"/>
      <c r="F14" s="772"/>
      <c r="G14" s="772"/>
      <c r="H14" s="772"/>
      <c r="I14" s="772"/>
      <c r="J14" s="772"/>
      <c r="K14" s="772"/>
      <c r="L14" s="846" t="s">
        <v>15</v>
      </c>
      <c r="M14" s="846" t="s">
        <v>120</v>
      </c>
      <c r="N14" s="846" t="s">
        <v>141</v>
      </c>
      <c r="O14" s="808" t="s">
        <v>2455</v>
      </c>
      <c r="P14" s="808" t="s">
        <v>2455</v>
      </c>
      <c r="Q14" s="808" t="s">
        <v>2455</v>
      </c>
      <c r="R14" s="809" t="s">
        <v>2456</v>
      </c>
      <c r="S14" s="810" t="s">
        <v>2457</v>
      </c>
      <c r="T14" s="810" t="s">
        <v>2457</v>
      </c>
      <c r="U14" s="811" t="s">
        <v>308</v>
      </c>
    </row>
    <row r="15" spans="1:21" s="90" customFormat="1" ht="50.1" customHeight="1">
      <c r="A15" s="772" t="s">
        <v>944</v>
      </c>
      <c r="B15" s="772"/>
      <c r="C15" s="772"/>
      <c r="D15" s="772"/>
      <c r="E15" s="772"/>
      <c r="F15" s="772"/>
      <c r="G15" s="772"/>
      <c r="H15" s="772"/>
      <c r="I15" s="772"/>
      <c r="J15" s="772"/>
      <c r="K15" s="772"/>
      <c r="L15" s="846"/>
      <c r="M15" s="846"/>
      <c r="N15" s="846"/>
      <c r="O15" s="813" t="s">
        <v>271</v>
      </c>
      <c r="P15" s="813" t="s">
        <v>309</v>
      </c>
      <c r="Q15" s="813" t="s">
        <v>289</v>
      </c>
      <c r="R15" s="813" t="s">
        <v>271</v>
      </c>
      <c r="S15" s="810" t="s">
        <v>272</v>
      </c>
      <c r="T15" s="810" t="s">
        <v>271</v>
      </c>
      <c r="U15" s="811"/>
    </row>
    <row r="16" spans="1:21" s="90" customFormat="1">
      <c r="A16" s="814" t="s">
        <v>17</v>
      </c>
      <c r="B16" s="772"/>
      <c r="C16" s="772"/>
      <c r="D16" s="772"/>
      <c r="E16" s="772"/>
      <c r="F16" s="772"/>
      <c r="G16" s="772"/>
      <c r="H16" s="772"/>
      <c r="I16" s="772"/>
      <c r="J16" s="772"/>
      <c r="K16" s="772"/>
      <c r="L16" s="727" t="s">
        <v>2448</v>
      </c>
      <c r="M16" s="707"/>
      <c r="N16" s="708"/>
      <c r="O16" s="708"/>
      <c r="P16" s="708"/>
      <c r="Q16" s="708"/>
      <c r="R16" s="708"/>
      <c r="S16" s="708"/>
      <c r="T16" s="708"/>
      <c r="U16" s="708"/>
    </row>
    <row r="17" spans="1:21" s="92" customFormat="1">
      <c r="A17" s="847" t="s">
        <v>17</v>
      </c>
      <c r="B17" s="848"/>
      <c r="C17" s="848"/>
      <c r="D17" s="848"/>
      <c r="E17" s="848"/>
      <c r="F17" s="848"/>
      <c r="G17" s="848"/>
      <c r="H17" s="848"/>
      <c r="I17" s="848"/>
      <c r="J17" s="848"/>
      <c r="K17" s="848"/>
      <c r="L17" s="849"/>
      <c r="M17" s="181" t="s">
        <v>853</v>
      </c>
      <c r="N17" s="163" t="s">
        <v>355</v>
      </c>
      <c r="O17" s="850">
        <v>40.840000000000003</v>
      </c>
      <c r="P17" s="850">
        <v>40.840000000000003</v>
      </c>
      <c r="Q17" s="850">
        <v>0</v>
      </c>
      <c r="R17" s="850">
        <v>40.869999999999997</v>
      </c>
      <c r="S17" s="850">
        <v>0</v>
      </c>
      <c r="T17" s="850">
        <v>0</v>
      </c>
      <c r="U17" s="851"/>
    </row>
    <row r="18" spans="1:21" s="92" customFormat="1" ht="0.2" customHeight="1">
      <c r="A18" s="847" t="s">
        <v>17</v>
      </c>
      <c r="B18" s="848"/>
      <c r="C18" s="848"/>
      <c r="D18" s="848"/>
      <c r="E18" s="848"/>
      <c r="F18" s="848"/>
      <c r="G18" s="848"/>
      <c r="H18" s="848"/>
      <c r="I18" s="848"/>
      <c r="J18" s="848"/>
      <c r="K18" s="848"/>
      <c r="L18" s="849" t="s">
        <v>852</v>
      </c>
      <c r="M18" s="181"/>
      <c r="N18" s="163"/>
      <c r="O18" s="183"/>
      <c r="P18" s="183"/>
      <c r="Q18" s="183"/>
      <c r="R18" s="183"/>
      <c r="S18" s="183"/>
      <c r="T18" s="183"/>
      <c r="U18" s="184"/>
    </row>
    <row r="19" spans="1:21" s="92" customFormat="1" ht="14.25">
      <c r="A19" s="709">
        <v>1</v>
      </c>
      <c r="B19" s="848"/>
      <c r="C19" s="848"/>
      <c r="D19" s="848"/>
      <c r="E19" s="848"/>
      <c r="F19" s="848"/>
      <c r="G19" s="848"/>
      <c r="H19" s="848"/>
      <c r="I19" s="848"/>
      <c r="J19" s="848"/>
      <c r="K19" s="674"/>
      <c r="L19" s="849" t="s">
        <v>17</v>
      </c>
      <c r="M19" s="852" t="s">
        <v>2394</v>
      </c>
      <c r="N19" s="163" t="s">
        <v>355</v>
      </c>
      <c r="O19" s="853">
        <v>40.840000000000003</v>
      </c>
      <c r="P19" s="853">
        <v>40.840000000000003</v>
      </c>
      <c r="Q19" s="853">
        <v>0</v>
      </c>
      <c r="R19" s="853">
        <v>40.869999999999997</v>
      </c>
      <c r="S19" s="853">
        <v>0</v>
      </c>
      <c r="T19" s="853">
        <v>0</v>
      </c>
      <c r="U19" s="851"/>
    </row>
    <row r="20" spans="1:21" s="90" customFormat="1">
      <c r="A20" s="814" t="s">
        <v>101</v>
      </c>
      <c r="B20" s="772"/>
      <c r="C20" s="772"/>
      <c r="D20" s="772"/>
      <c r="E20" s="772"/>
      <c r="F20" s="772"/>
      <c r="G20" s="772"/>
      <c r="H20" s="772"/>
      <c r="I20" s="772"/>
      <c r="J20" s="772"/>
      <c r="K20" s="772"/>
      <c r="L20" s="727" t="s">
        <v>2450</v>
      </c>
      <c r="M20" s="707"/>
      <c r="N20" s="708"/>
      <c r="O20" s="708"/>
      <c r="P20" s="708"/>
      <c r="Q20" s="708"/>
      <c r="R20" s="708"/>
      <c r="S20" s="708"/>
      <c r="T20" s="708"/>
      <c r="U20" s="708"/>
    </row>
    <row r="21" spans="1:21" s="92" customFormat="1">
      <c r="A21" s="847" t="s">
        <v>101</v>
      </c>
      <c r="B21" s="848"/>
      <c r="C21" s="848"/>
      <c r="D21" s="848"/>
      <c r="E21" s="848"/>
      <c r="F21" s="848"/>
      <c r="G21" s="848"/>
      <c r="H21" s="848"/>
      <c r="I21" s="848"/>
      <c r="J21" s="848"/>
      <c r="K21" s="848"/>
      <c r="L21" s="849"/>
      <c r="M21" s="181" t="s">
        <v>853</v>
      </c>
      <c r="N21" s="163" t="s">
        <v>355</v>
      </c>
      <c r="O21" s="850">
        <v>30.5</v>
      </c>
      <c r="P21" s="850">
        <v>30.5</v>
      </c>
      <c r="Q21" s="850">
        <v>0</v>
      </c>
      <c r="R21" s="850">
        <v>40.869999999999997</v>
      </c>
      <c r="S21" s="850">
        <v>0</v>
      </c>
      <c r="T21" s="850">
        <v>0</v>
      </c>
      <c r="U21" s="851"/>
    </row>
    <row r="22" spans="1:21" s="92" customFormat="1" ht="0.2" customHeight="1">
      <c r="A22" s="847" t="s">
        <v>101</v>
      </c>
      <c r="B22" s="848"/>
      <c r="C22" s="848"/>
      <c r="D22" s="848"/>
      <c r="E22" s="848"/>
      <c r="F22" s="848"/>
      <c r="G22" s="848"/>
      <c r="H22" s="848"/>
      <c r="I22" s="848"/>
      <c r="J22" s="848"/>
      <c r="K22" s="848"/>
      <c r="L22" s="849" t="s">
        <v>852</v>
      </c>
      <c r="M22" s="181"/>
      <c r="N22" s="163"/>
      <c r="O22" s="183"/>
      <c r="P22" s="183"/>
      <c r="Q22" s="183"/>
      <c r="R22" s="183"/>
      <c r="S22" s="183"/>
      <c r="T22" s="183"/>
      <c r="U22" s="184"/>
    </row>
    <row r="23" spans="1:21" s="92" customFormat="1" ht="14.25">
      <c r="A23" s="709">
        <v>2</v>
      </c>
      <c r="B23" s="848"/>
      <c r="C23" s="848"/>
      <c r="D23" s="848"/>
      <c r="E23" s="848"/>
      <c r="F23" s="848"/>
      <c r="G23" s="848"/>
      <c r="H23" s="848"/>
      <c r="I23" s="848"/>
      <c r="J23" s="848"/>
      <c r="K23" s="674"/>
      <c r="L23" s="849" t="s">
        <v>17</v>
      </c>
      <c r="M23" s="852" t="s">
        <v>2394</v>
      </c>
      <c r="N23" s="163" t="s">
        <v>355</v>
      </c>
      <c r="O23" s="853">
        <v>30.5</v>
      </c>
      <c r="P23" s="853">
        <v>30.5</v>
      </c>
      <c r="Q23" s="853">
        <v>0</v>
      </c>
      <c r="R23" s="853">
        <v>40.869999999999997</v>
      </c>
      <c r="S23" s="853">
        <v>0</v>
      </c>
      <c r="T23" s="853">
        <v>0</v>
      </c>
      <c r="U23" s="851"/>
    </row>
    <row r="24" spans="1:21" s="90" customFormat="1">
      <c r="A24" s="814" t="s">
        <v>102</v>
      </c>
      <c r="B24" s="772"/>
      <c r="C24" s="772"/>
      <c r="D24" s="772"/>
      <c r="E24" s="772"/>
      <c r="F24" s="772"/>
      <c r="G24" s="772"/>
      <c r="H24" s="772"/>
      <c r="I24" s="772"/>
      <c r="J24" s="772"/>
      <c r="K24" s="772"/>
      <c r="L24" s="727" t="s">
        <v>2452</v>
      </c>
      <c r="M24" s="707"/>
      <c r="N24" s="708"/>
      <c r="O24" s="708"/>
      <c r="P24" s="708"/>
      <c r="Q24" s="708"/>
      <c r="R24" s="708"/>
      <c r="S24" s="708"/>
      <c r="T24" s="708"/>
      <c r="U24" s="708"/>
    </row>
    <row r="25" spans="1:21" s="92" customFormat="1">
      <c r="A25" s="847" t="s">
        <v>102</v>
      </c>
      <c r="B25" s="848"/>
      <c r="C25" s="848"/>
      <c r="D25" s="848"/>
      <c r="E25" s="848"/>
      <c r="F25" s="848"/>
      <c r="G25" s="848"/>
      <c r="H25" s="848"/>
      <c r="I25" s="848"/>
      <c r="J25" s="848"/>
      <c r="K25" s="848"/>
      <c r="L25" s="849"/>
      <c r="M25" s="181" t="s">
        <v>853</v>
      </c>
      <c r="N25" s="163" t="s">
        <v>355</v>
      </c>
      <c r="O25" s="850">
        <v>49.2</v>
      </c>
      <c r="P25" s="850">
        <v>49.2</v>
      </c>
      <c r="Q25" s="850">
        <v>49.2</v>
      </c>
      <c r="R25" s="850">
        <v>55.84</v>
      </c>
      <c r="S25" s="850">
        <v>63.1</v>
      </c>
      <c r="T25" s="850">
        <v>46.28</v>
      </c>
      <c r="U25" s="851"/>
    </row>
    <row r="26" spans="1:21" s="92" customFormat="1" ht="0.2" customHeight="1">
      <c r="A26" s="847" t="s">
        <v>102</v>
      </c>
      <c r="B26" s="848"/>
      <c r="C26" s="848"/>
      <c r="D26" s="848"/>
      <c r="E26" s="848"/>
      <c r="F26" s="848"/>
      <c r="G26" s="848"/>
      <c r="H26" s="848"/>
      <c r="I26" s="848"/>
      <c r="J26" s="848"/>
      <c r="K26" s="848"/>
      <c r="L26" s="849" t="s">
        <v>852</v>
      </c>
      <c r="M26" s="181"/>
      <c r="N26" s="163"/>
      <c r="O26" s="183"/>
      <c r="P26" s="183"/>
      <c r="Q26" s="183"/>
      <c r="R26" s="183"/>
      <c r="S26" s="183"/>
      <c r="T26" s="183"/>
      <c r="U26" s="184"/>
    </row>
    <row r="27" spans="1:21" s="92" customFormat="1" ht="14.25">
      <c r="A27" s="709">
        <v>3</v>
      </c>
      <c r="B27" s="848"/>
      <c r="C27" s="848"/>
      <c r="D27" s="848"/>
      <c r="E27" s="848"/>
      <c r="F27" s="848"/>
      <c r="G27" s="848"/>
      <c r="H27" s="848"/>
      <c r="I27" s="848"/>
      <c r="J27" s="848"/>
      <c r="K27" s="674"/>
      <c r="L27" s="849" t="s">
        <v>17</v>
      </c>
      <c r="M27" s="852" t="s">
        <v>2394</v>
      </c>
      <c r="N27" s="163" t="s">
        <v>355</v>
      </c>
      <c r="O27" s="853">
        <v>49.2</v>
      </c>
      <c r="P27" s="853">
        <v>49.2</v>
      </c>
      <c r="Q27" s="853">
        <v>49.2</v>
      </c>
      <c r="R27" s="853">
        <v>55.84</v>
      </c>
      <c r="S27" s="853">
        <v>63.1</v>
      </c>
      <c r="T27" s="853">
        <v>46.28</v>
      </c>
      <c r="U27" s="851"/>
    </row>
    <row r="28" spans="1:21" s="90" customFormat="1">
      <c r="A28" s="814" t="s">
        <v>103</v>
      </c>
      <c r="B28" s="772"/>
      <c r="C28" s="772"/>
      <c r="D28" s="772"/>
      <c r="E28" s="772"/>
      <c r="F28" s="772"/>
      <c r="G28" s="772"/>
      <c r="H28" s="772"/>
      <c r="I28" s="772"/>
      <c r="J28" s="772"/>
      <c r="K28" s="772"/>
      <c r="L28" s="727" t="s">
        <v>2454</v>
      </c>
      <c r="M28" s="707"/>
      <c r="N28" s="708"/>
      <c r="O28" s="708"/>
      <c r="P28" s="708"/>
      <c r="Q28" s="708"/>
      <c r="R28" s="708"/>
      <c r="S28" s="708"/>
      <c r="T28" s="708"/>
      <c r="U28" s="708"/>
    </row>
    <row r="29" spans="1:21" s="92" customFormat="1">
      <c r="A29" s="847" t="s">
        <v>103</v>
      </c>
      <c r="B29" s="848"/>
      <c r="C29" s="848"/>
      <c r="D29" s="848"/>
      <c r="E29" s="848"/>
      <c r="F29" s="848"/>
      <c r="G29" s="848"/>
      <c r="H29" s="848"/>
      <c r="I29" s="848"/>
      <c r="J29" s="848"/>
      <c r="K29" s="848"/>
      <c r="L29" s="849"/>
      <c r="M29" s="181" t="s">
        <v>853</v>
      </c>
      <c r="N29" s="163" t="s">
        <v>355</v>
      </c>
      <c r="O29" s="850">
        <v>15</v>
      </c>
      <c r="P29" s="850">
        <v>15</v>
      </c>
      <c r="Q29" s="850">
        <v>0</v>
      </c>
      <c r="R29" s="850">
        <v>25.65</v>
      </c>
      <c r="S29" s="850">
        <v>20</v>
      </c>
      <c r="T29" s="850">
        <v>0</v>
      </c>
      <c r="U29" s="851"/>
    </row>
    <row r="30" spans="1:21" s="92" customFormat="1" ht="0.2" customHeight="1">
      <c r="A30" s="847" t="s">
        <v>103</v>
      </c>
      <c r="B30" s="848"/>
      <c r="C30" s="848"/>
      <c r="D30" s="848"/>
      <c r="E30" s="848"/>
      <c r="F30" s="848"/>
      <c r="G30" s="848"/>
      <c r="H30" s="848"/>
      <c r="I30" s="848"/>
      <c r="J30" s="848"/>
      <c r="K30" s="848"/>
      <c r="L30" s="849" t="s">
        <v>852</v>
      </c>
      <c r="M30" s="181"/>
      <c r="N30" s="163"/>
      <c r="O30" s="183"/>
      <c r="P30" s="183"/>
      <c r="Q30" s="183"/>
      <c r="R30" s="183"/>
      <c r="S30" s="183"/>
      <c r="T30" s="183"/>
      <c r="U30" s="184"/>
    </row>
    <row r="31" spans="1:21" s="92" customFormat="1" ht="14.25">
      <c r="A31" s="709">
        <v>4</v>
      </c>
      <c r="B31" s="848"/>
      <c r="C31" s="848"/>
      <c r="D31" s="848"/>
      <c r="E31" s="848"/>
      <c r="F31" s="848"/>
      <c r="G31" s="848"/>
      <c r="H31" s="848"/>
      <c r="I31" s="848"/>
      <c r="J31" s="848"/>
      <c r="K31" s="674"/>
      <c r="L31" s="849" t="s">
        <v>17</v>
      </c>
      <c r="M31" s="852" t="s">
        <v>2394</v>
      </c>
      <c r="N31" s="163" t="s">
        <v>355</v>
      </c>
      <c r="O31" s="853">
        <v>15</v>
      </c>
      <c r="P31" s="853">
        <v>15</v>
      </c>
      <c r="Q31" s="853">
        <v>0</v>
      </c>
      <c r="R31" s="853">
        <v>25.65</v>
      </c>
      <c r="S31" s="853">
        <v>20</v>
      </c>
      <c r="T31" s="853">
        <v>0</v>
      </c>
      <c r="U31" s="851"/>
    </row>
    <row r="32" spans="1:21">
      <c r="A32" s="718"/>
      <c r="B32" s="718"/>
      <c r="C32" s="718"/>
      <c r="D32" s="718"/>
      <c r="E32" s="718"/>
      <c r="F32" s="718"/>
      <c r="G32" s="718"/>
      <c r="H32" s="718"/>
      <c r="I32" s="718"/>
      <c r="J32" s="718"/>
      <c r="K32" s="718"/>
      <c r="L32" s="718"/>
      <c r="M32" s="718"/>
      <c r="N32" s="718"/>
      <c r="O32" s="718"/>
      <c r="P32" s="718"/>
      <c r="Q32" s="718"/>
      <c r="R32" s="718"/>
      <c r="S32" s="718"/>
      <c r="T32" s="718"/>
      <c r="U32" s="718"/>
    </row>
    <row r="33" spans="1:21" ht="15" customHeight="1">
      <c r="A33" s="718"/>
      <c r="B33" s="718"/>
      <c r="C33" s="718"/>
      <c r="D33" s="718"/>
      <c r="E33" s="718"/>
      <c r="F33" s="718"/>
      <c r="G33" s="718"/>
      <c r="H33" s="718"/>
      <c r="I33" s="718"/>
      <c r="J33" s="718"/>
      <c r="K33" s="718"/>
      <c r="L33" s="854" t="s">
        <v>1274</v>
      </c>
      <c r="M33" s="854"/>
      <c r="N33" s="854"/>
      <c r="O33" s="854"/>
      <c r="P33" s="854"/>
      <c r="Q33" s="854"/>
      <c r="R33" s="854"/>
      <c r="S33" s="855"/>
      <c r="T33" s="855"/>
      <c r="U33" s="855"/>
    </row>
    <row r="34" spans="1:21" ht="18.75" customHeight="1">
      <c r="A34" s="718"/>
      <c r="B34" s="718"/>
      <c r="C34" s="718"/>
      <c r="D34" s="718"/>
      <c r="E34" s="718"/>
      <c r="F34" s="718"/>
      <c r="G34" s="718"/>
      <c r="H34" s="718"/>
      <c r="I34" s="718"/>
      <c r="J34" s="718"/>
      <c r="K34" s="674"/>
      <c r="L34" s="856" t="s">
        <v>2410</v>
      </c>
      <c r="M34" s="857"/>
      <c r="N34" s="857"/>
      <c r="O34" s="857"/>
      <c r="P34" s="857"/>
      <c r="Q34" s="857"/>
      <c r="R34" s="857"/>
      <c r="S34" s="858"/>
      <c r="T34" s="858"/>
      <c r="U34" s="858"/>
    </row>
    <row r="35" spans="1:21" ht="18.75" customHeight="1">
      <c r="A35" s="718"/>
      <c r="B35" s="718"/>
      <c r="C35" s="718"/>
      <c r="D35" s="718"/>
      <c r="E35" s="718"/>
      <c r="F35" s="718"/>
      <c r="G35" s="718"/>
      <c r="H35" s="718"/>
      <c r="I35" s="718"/>
      <c r="J35" s="718"/>
      <c r="K35" s="674" t="s">
        <v>2468</v>
      </c>
      <c r="L35" s="856" t="s">
        <v>2411</v>
      </c>
      <c r="M35" s="857"/>
      <c r="N35" s="857"/>
      <c r="O35" s="857"/>
      <c r="P35" s="857"/>
      <c r="Q35" s="857"/>
      <c r="R35" s="857"/>
      <c r="S35" s="858"/>
      <c r="T35" s="858"/>
      <c r="U35" s="858"/>
    </row>
    <row r="36" spans="1:21" ht="70.5" customHeight="1">
      <c r="A36" s="718"/>
      <c r="B36" s="718"/>
      <c r="C36" s="718"/>
      <c r="D36" s="718"/>
      <c r="E36" s="718"/>
      <c r="F36" s="718"/>
      <c r="G36" s="718"/>
      <c r="H36" s="718"/>
      <c r="I36" s="718"/>
      <c r="J36" s="718"/>
      <c r="K36" s="674" t="s">
        <v>2468</v>
      </c>
      <c r="L36" s="856" t="s">
        <v>2412</v>
      </c>
      <c r="M36" s="857"/>
      <c r="N36" s="857"/>
      <c r="O36" s="857"/>
      <c r="P36" s="857"/>
      <c r="Q36" s="857"/>
      <c r="R36" s="857"/>
      <c r="S36" s="858"/>
      <c r="T36" s="858"/>
      <c r="U36" s="858"/>
    </row>
    <row r="37" spans="1:21" ht="84.75" customHeight="1">
      <c r="A37" s="718"/>
      <c r="B37" s="718"/>
      <c r="C37" s="718"/>
      <c r="D37" s="718"/>
      <c r="E37" s="718"/>
      <c r="F37" s="718"/>
      <c r="G37" s="718"/>
      <c r="H37" s="718"/>
      <c r="I37" s="718"/>
      <c r="J37" s="718"/>
      <c r="K37" s="674" t="s">
        <v>2468</v>
      </c>
      <c r="L37" s="856" t="s">
        <v>2413</v>
      </c>
      <c r="M37" s="857"/>
      <c r="N37" s="857"/>
      <c r="O37" s="857"/>
      <c r="P37" s="857"/>
      <c r="Q37" s="857"/>
      <c r="R37" s="857"/>
      <c r="S37" s="858"/>
      <c r="T37" s="858"/>
      <c r="U37" s="858"/>
    </row>
  </sheetData>
  <sheetProtection formatColumns="0" formatRows="0" autoFilter="0"/>
  <mergeCells count="9">
    <mergeCell ref="L33:U33"/>
    <mergeCell ref="L34:U34"/>
    <mergeCell ref="L14:L15"/>
    <mergeCell ref="M14:M15"/>
    <mergeCell ref="N14:N15"/>
    <mergeCell ref="U14:U15"/>
    <mergeCell ref="L35:U35"/>
    <mergeCell ref="L36:U36"/>
    <mergeCell ref="L37:U37"/>
  </mergeCells>
  <dataValidations count="2">
    <dataValidation type="textLength" operator="lessThanOrEqual" allowBlank="1" showInputMessage="1" showErrorMessage="1" errorTitle="Ошибка" error="Допускается ввод не более 900 символов!" sqref="U17 U21 U25 U29 U19 U23 U27 U31">
      <formula1>900</formula1>
    </dataValidation>
    <dataValidation type="decimal" allowBlank="1" showErrorMessage="1" errorTitle="Ошибка" error="Допускается ввод только неотрицательных чисел!" sqref="O19:T19 O23:T23 O27:T27 O31:T31">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66"/>
  <sheetViews>
    <sheetView showGridLines="0" view="pageBreakPreview" zoomScale="80" zoomScaleNormal="100" zoomScaleSheetLayoutView="80" workbookViewId="0">
      <pane xSplit="14" ySplit="15" topLeftCell="O58" activePane="bottomRight" state="frozen"/>
      <selection activeCell="K11" sqref="A11:XFD11"/>
      <selection pane="topRight" activeCell="K11" sqref="A11:XFD11"/>
      <selection pane="bottomLeft" activeCell="K11" sqref="A11:XFD11"/>
      <selection pane="bottomRight" activeCell="Z71" sqref="Z71"/>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8"/>
      <c r="B1" s="718"/>
      <c r="C1" s="718"/>
      <c r="D1" s="718"/>
      <c r="E1" s="718"/>
      <c r="F1" s="718"/>
      <c r="G1" s="718"/>
      <c r="H1" s="718"/>
      <c r="I1" s="718"/>
      <c r="J1" s="718"/>
      <c r="K1" s="718"/>
      <c r="L1" s="718"/>
      <c r="M1" s="718"/>
      <c r="N1" s="718"/>
      <c r="O1" s="718">
        <v>2022</v>
      </c>
      <c r="P1" s="718">
        <v>2022</v>
      </c>
      <c r="Q1" s="718">
        <v>2022</v>
      </c>
      <c r="R1" s="718">
        <v>2023</v>
      </c>
      <c r="S1" s="718">
        <v>2024</v>
      </c>
      <c r="T1" s="718">
        <v>2024</v>
      </c>
      <c r="U1" s="718"/>
    </row>
    <row r="2" spans="1:21" hidden="1">
      <c r="A2" s="718"/>
      <c r="B2" s="718"/>
      <c r="C2" s="718"/>
      <c r="D2" s="718"/>
      <c r="E2" s="718"/>
      <c r="F2" s="718"/>
      <c r="G2" s="718"/>
      <c r="H2" s="718"/>
      <c r="I2" s="718"/>
      <c r="J2" s="718"/>
      <c r="K2" s="718"/>
      <c r="L2" s="718"/>
      <c r="M2" s="718"/>
      <c r="N2" s="718"/>
      <c r="O2" s="718" t="s">
        <v>271</v>
      </c>
      <c r="P2" s="718" t="s">
        <v>309</v>
      </c>
      <c r="Q2" s="718" t="s">
        <v>289</v>
      </c>
      <c r="R2" s="718" t="s">
        <v>271</v>
      </c>
      <c r="S2" s="718" t="s">
        <v>272</v>
      </c>
      <c r="T2" s="718" t="s">
        <v>271</v>
      </c>
      <c r="U2" s="718"/>
    </row>
    <row r="3" spans="1:21" hidden="1">
      <c r="A3" s="718"/>
      <c r="B3" s="718"/>
      <c r="C3" s="718"/>
      <c r="D3" s="718"/>
      <c r="E3" s="718"/>
      <c r="F3" s="718"/>
      <c r="G3" s="718"/>
      <c r="H3" s="718"/>
      <c r="I3" s="718"/>
      <c r="J3" s="718"/>
      <c r="K3" s="718"/>
      <c r="L3" s="718"/>
      <c r="M3" s="718"/>
      <c r="N3" s="718"/>
      <c r="O3" s="718" t="s">
        <v>2458</v>
      </c>
      <c r="P3" s="718" t="s">
        <v>2459</v>
      </c>
      <c r="Q3" s="718" t="s">
        <v>2460</v>
      </c>
      <c r="R3" s="718" t="s">
        <v>2462</v>
      </c>
      <c r="S3" s="718" t="s">
        <v>2463</v>
      </c>
      <c r="T3" s="718" t="s">
        <v>2464</v>
      </c>
      <c r="U3" s="718"/>
    </row>
    <row r="4" spans="1:21" hidden="1">
      <c r="A4" s="718"/>
      <c r="B4" s="718"/>
      <c r="C4" s="718"/>
      <c r="D4" s="718"/>
      <c r="E4" s="718"/>
      <c r="F4" s="718"/>
      <c r="G4" s="718"/>
      <c r="H4" s="718"/>
      <c r="I4" s="718"/>
      <c r="J4" s="718"/>
      <c r="K4" s="718"/>
      <c r="L4" s="718"/>
      <c r="M4" s="718"/>
      <c r="N4" s="718"/>
      <c r="O4" s="718"/>
      <c r="P4" s="718"/>
      <c r="Q4" s="718"/>
      <c r="R4" s="718"/>
      <c r="S4" s="718"/>
      <c r="T4" s="718"/>
      <c r="U4" s="718"/>
    </row>
    <row r="5" spans="1:21" hidden="1">
      <c r="A5" s="718"/>
      <c r="B5" s="718"/>
      <c r="C5" s="718"/>
      <c r="D5" s="718"/>
      <c r="E5" s="718"/>
      <c r="F5" s="718"/>
      <c r="G5" s="718"/>
      <c r="H5" s="718"/>
      <c r="I5" s="718"/>
      <c r="J5" s="718"/>
      <c r="K5" s="718"/>
      <c r="L5" s="718"/>
      <c r="M5" s="718"/>
      <c r="N5" s="718"/>
      <c r="O5" s="718"/>
      <c r="P5" s="718"/>
      <c r="Q5" s="718"/>
      <c r="R5" s="718"/>
      <c r="S5" s="718"/>
      <c r="T5" s="718"/>
      <c r="U5" s="718"/>
    </row>
    <row r="6" spans="1:21" hidden="1">
      <c r="A6" s="718"/>
      <c r="B6" s="718"/>
      <c r="C6" s="718"/>
      <c r="D6" s="718"/>
      <c r="E6" s="718"/>
      <c r="F6" s="718"/>
      <c r="G6" s="718"/>
      <c r="H6" s="718"/>
      <c r="I6" s="718"/>
      <c r="J6" s="718"/>
      <c r="K6" s="718"/>
      <c r="L6" s="718"/>
      <c r="M6" s="718"/>
      <c r="N6" s="718"/>
      <c r="O6" s="718"/>
      <c r="P6" s="718"/>
      <c r="Q6" s="718"/>
      <c r="R6" s="718"/>
      <c r="S6" s="718"/>
      <c r="T6" s="718"/>
      <c r="U6" s="718"/>
    </row>
    <row r="7" spans="1:21" hidden="1">
      <c r="A7" s="718"/>
      <c r="B7" s="718"/>
      <c r="C7" s="718"/>
      <c r="D7" s="718"/>
      <c r="E7" s="718"/>
      <c r="F7" s="718"/>
      <c r="G7" s="718"/>
      <c r="H7" s="718"/>
      <c r="I7" s="718"/>
      <c r="J7" s="718"/>
      <c r="K7" s="718"/>
      <c r="L7" s="718"/>
      <c r="M7" s="718"/>
      <c r="N7" s="718"/>
      <c r="O7" s="718" t="b">
        <v>1</v>
      </c>
      <c r="P7" s="718" t="b">
        <v>1</v>
      </c>
      <c r="Q7" s="718" t="b">
        <v>1</v>
      </c>
      <c r="R7" s="718" t="b">
        <v>1</v>
      </c>
      <c r="S7" s="755"/>
      <c r="T7" s="755"/>
      <c r="U7" s="718"/>
    </row>
    <row r="8" spans="1:21" hidden="1">
      <c r="A8" s="718"/>
      <c r="B8" s="718"/>
      <c r="C8" s="718"/>
      <c r="D8" s="718"/>
      <c r="E8" s="718"/>
      <c r="F8" s="718"/>
      <c r="G8" s="718"/>
      <c r="H8" s="718"/>
      <c r="I8" s="718"/>
      <c r="J8" s="718"/>
      <c r="K8" s="718"/>
      <c r="L8" s="718"/>
      <c r="M8" s="718"/>
      <c r="N8" s="718"/>
      <c r="O8" s="718"/>
      <c r="P8" s="718"/>
      <c r="Q8" s="718"/>
      <c r="R8" s="718"/>
      <c r="S8" s="718"/>
      <c r="T8" s="718"/>
      <c r="U8" s="718"/>
    </row>
    <row r="9" spans="1:21" hidden="1">
      <c r="A9" s="718"/>
      <c r="B9" s="718"/>
      <c r="C9" s="718"/>
      <c r="D9" s="718"/>
      <c r="E9" s="718"/>
      <c r="F9" s="718"/>
      <c r="G9" s="718"/>
      <c r="H9" s="718"/>
      <c r="I9" s="718"/>
      <c r="J9" s="718"/>
      <c r="K9" s="718"/>
      <c r="L9" s="718"/>
      <c r="M9" s="718"/>
      <c r="N9" s="718"/>
      <c r="O9" s="718"/>
      <c r="P9" s="718"/>
      <c r="Q9" s="718"/>
      <c r="R9" s="718"/>
      <c r="S9" s="718"/>
      <c r="T9" s="718"/>
      <c r="U9" s="718"/>
    </row>
    <row r="10" spans="1:21" hidden="1">
      <c r="A10" s="718"/>
      <c r="B10" s="718"/>
      <c r="C10" s="718"/>
      <c r="D10" s="718"/>
      <c r="E10" s="718"/>
      <c r="F10" s="718"/>
      <c r="G10" s="718"/>
      <c r="H10" s="718"/>
      <c r="I10" s="718"/>
      <c r="J10" s="718"/>
      <c r="K10" s="718"/>
      <c r="L10" s="718"/>
      <c r="M10" s="718"/>
      <c r="N10" s="718"/>
      <c r="O10" s="718"/>
      <c r="P10" s="718"/>
      <c r="Q10" s="718"/>
      <c r="R10" s="718"/>
      <c r="S10" s="718"/>
      <c r="T10" s="718"/>
      <c r="U10" s="718"/>
    </row>
    <row r="11" spans="1:21" ht="15" hidden="1" customHeight="1">
      <c r="A11" s="718"/>
      <c r="B11" s="718"/>
      <c r="C11" s="718"/>
      <c r="D11" s="718"/>
      <c r="E11" s="718"/>
      <c r="F11" s="718"/>
      <c r="G11" s="718"/>
      <c r="H11" s="718"/>
      <c r="I11" s="718"/>
      <c r="J11" s="718"/>
      <c r="K11" s="718"/>
      <c r="L11" s="718"/>
      <c r="M11" s="698"/>
      <c r="N11" s="718"/>
      <c r="O11" s="718"/>
      <c r="P11" s="718"/>
      <c r="Q11" s="718"/>
      <c r="R11" s="718"/>
      <c r="S11" s="718"/>
      <c r="T11" s="718"/>
      <c r="U11" s="718"/>
    </row>
    <row r="12" spans="1:21" s="89" customFormat="1" ht="20.100000000000001" customHeight="1">
      <c r="A12" s="804"/>
      <c r="B12" s="804"/>
      <c r="C12" s="804"/>
      <c r="D12" s="804"/>
      <c r="E12" s="804"/>
      <c r="F12" s="804"/>
      <c r="G12" s="804"/>
      <c r="H12" s="804"/>
      <c r="I12" s="804"/>
      <c r="J12" s="804"/>
      <c r="K12" s="804"/>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72"/>
      <c r="B14" s="772"/>
      <c r="C14" s="772"/>
      <c r="D14" s="772"/>
      <c r="E14" s="772"/>
      <c r="F14" s="772"/>
      <c r="G14" s="772"/>
      <c r="H14" s="772"/>
      <c r="I14" s="772"/>
      <c r="J14" s="772"/>
      <c r="K14" s="772"/>
      <c r="L14" s="846" t="s">
        <v>15</v>
      </c>
      <c r="M14" s="846" t="s">
        <v>120</v>
      </c>
      <c r="N14" s="846" t="s">
        <v>141</v>
      </c>
      <c r="O14" s="808" t="s">
        <v>2455</v>
      </c>
      <c r="P14" s="808" t="s">
        <v>2455</v>
      </c>
      <c r="Q14" s="808" t="s">
        <v>2455</v>
      </c>
      <c r="R14" s="809" t="s">
        <v>2456</v>
      </c>
      <c r="S14" s="810" t="s">
        <v>2457</v>
      </c>
      <c r="T14" s="810" t="s">
        <v>2457</v>
      </c>
      <c r="U14" s="811" t="s">
        <v>308</v>
      </c>
    </row>
    <row r="15" spans="1:21" s="90" customFormat="1" ht="50.1" customHeight="1">
      <c r="A15" s="772"/>
      <c r="B15" s="772"/>
      <c r="C15" s="772"/>
      <c r="D15" s="772"/>
      <c r="E15" s="772"/>
      <c r="F15" s="772"/>
      <c r="G15" s="772"/>
      <c r="H15" s="772"/>
      <c r="I15" s="772"/>
      <c r="J15" s="772"/>
      <c r="K15" s="772"/>
      <c r="L15" s="846"/>
      <c r="M15" s="846"/>
      <c r="N15" s="846"/>
      <c r="O15" s="813" t="s">
        <v>271</v>
      </c>
      <c r="P15" s="813" t="s">
        <v>309</v>
      </c>
      <c r="Q15" s="813" t="s">
        <v>289</v>
      </c>
      <c r="R15" s="813" t="s">
        <v>271</v>
      </c>
      <c r="S15" s="810" t="s">
        <v>272</v>
      </c>
      <c r="T15" s="810" t="s">
        <v>271</v>
      </c>
      <c r="U15" s="811"/>
    </row>
    <row r="16" spans="1:21" s="90" customFormat="1">
      <c r="A16" s="814" t="s">
        <v>17</v>
      </c>
      <c r="B16" s="772"/>
      <c r="C16" s="772"/>
      <c r="D16" s="772"/>
      <c r="E16" s="772"/>
      <c r="F16" s="772"/>
      <c r="G16" s="772"/>
      <c r="H16" s="772"/>
      <c r="I16" s="772"/>
      <c r="J16" s="772"/>
      <c r="K16" s="772"/>
      <c r="L16" s="727" t="s">
        <v>2448</v>
      </c>
      <c r="M16" s="707"/>
      <c r="N16" s="708"/>
      <c r="O16" s="708"/>
      <c r="P16" s="708"/>
      <c r="Q16" s="708"/>
      <c r="R16" s="708"/>
      <c r="S16" s="708"/>
      <c r="T16" s="708"/>
      <c r="U16" s="859"/>
    </row>
    <row r="17" spans="1:21" s="92" customFormat="1">
      <c r="A17" s="860">
        <v>1</v>
      </c>
      <c r="B17" s="848"/>
      <c r="C17" s="848"/>
      <c r="D17" s="848"/>
      <c r="E17" s="848"/>
      <c r="F17" s="848"/>
      <c r="G17" s="848"/>
      <c r="H17" s="848"/>
      <c r="I17" s="848"/>
      <c r="J17" s="848"/>
      <c r="K17" s="848"/>
      <c r="L17" s="849" t="s">
        <v>17</v>
      </c>
      <c r="M17" s="181" t="s">
        <v>853</v>
      </c>
      <c r="N17" s="828" t="s">
        <v>355</v>
      </c>
      <c r="O17" s="183">
        <v>515.66999999999996</v>
      </c>
      <c r="P17" s="183">
        <v>515.66999999999996</v>
      </c>
      <c r="Q17" s="183">
        <v>515.66999999999996</v>
      </c>
      <c r="R17" s="183">
        <v>670.4</v>
      </c>
      <c r="S17" s="183">
        <v>744</v>
      </c>
      <c r="T17" s="183">
        <v>744</v>
      </c>
      <c r="U17" s="851"/>
    </row>
    <row r="18" spans="1:21" s="92" customFormat="1" ht="22.5">
      <c r="A18" s="860">
        <v>1</v>
      </c>
      <c r="B18" s="848"/>
      <c r="C18" s="848"/>
      <c r="D18" s="848"/>
      <c r="E18" s="848"/>
      <c r="F18" s="848"/>
      <c r="G18" s="848"/>
      <c r="H18" s="848"/>
      <c r="I18" s="848"/>
      <c r="J18" s="848"/>
      <c r="K18" s="848"/>
      <c r="L18" s="849" t="s">
        <v>101</v>
      </c>
      <c r="M18" s="181" t="s">
        <v>955</v>
      </c>
      <c r="N18" s="813" t="s">
        <v>1011</v>
      </c>
      <c r="O18" s="183">
        <v>63.35</v>
      </c>
      <c r="P18" s="183">
        <v>63.35</v>
      </c>
      <c r="Q18" s="183">
        <v>63.35</v>
      </c>
      <c r="R18" s="183">
        <v>80</v>
      </c>
      <c r="S18" s="183">
        <v>80</v>
      </c>
      <c r="T18" s="183">
        <v>80</v>
      </c>
      <c r="U18" s="851"/>
    </row>
    <row r="19" spans="1:21" s="92" customFormat="1">
      <c r="A19" s="860">
        <v>1</v>
      </c>
      <c r="B19" s="848"/>
      <c r="C19" s="848"/>
      <c r="D19" s="848"/>
      <c r="E19" s="848"/>
      <c r="F19" s="848"/>
      <c r="G19" s="848"/>
      <c r="H19" s="848"/>
      <c r="I19" s="848"/>
      <c r="J19" s="848"/>
      <c r="K19" s="848"/>
      <c r="L19" s="849" t="s">
        <v>102</v>
      </c>
      <c r="M19" s="181" t="s">
        <v>956</v>
      </c>
      <c r="N19" s="813" t="s">
        <v>1237</v>
      </c>
      <c r="O19" s="861">
        <v>46.7</v>
      </c>
      <c r="P19" s="861">
        <v>46.7</v>
      </c>
      <c r="Q19" s="861">
        <v>46.7</v>
      </c>
      <c r="R19" s="861">
        <v>46.7</v>
      </c>
      <c r="S19" s="861">
        <v>46.7</v>
      </c>
      <c r="T19" s="861">
        <v>46.7</v>
      </c>
      <c r="U19" s="851"/>
    </row>
    <row r="20" spans="1:21" s="92" customFormat="1">
      <c r="A20" s="860">
        <v>1</v>
      </c>
      <c r="B20" s="848"/>
      <c r="C20" s="848"/>
      <c r="D20" s="848"/>
      <c r="E20" s="848"/>
      <c r="F20" s="848"/>
      <c r="G20" s="848"/>
      <c r="H20" s="848"/>
      <c r="I20" s="848"/>
      <c r="J20" s="848"/>
      <c r="K20" s="848"/>
      <c r="L20" s="849" t="s">
        <v>103</v>
      </c>
      <c r="M20" s="181" t="s">
        <v>357</v>
      </c>
      <c r="N20" s="813" t="s">
        <v>450</v>
      </c>
      <c r="O20" s="183">
        <v>8.1400157853196511</v>
      </c>
      <c r="P20" s="183">
        <v>8.1400157853196511</v>
      </c>
      <c r="Q20" s="183">
        <v>8.1400157853196511</v>
      </c>
      <c r="R20" s="183">
        <v>8.379999999999999</v>
      </c>
      <c r="S20" s="183">
        <v>9.3000000000000007</v>
      </c>
      <c r="T20" s="183">
        <v>9.3000000000000007</v>
      </c>
      <c r="U20" s="851"/>
    </row>
    <row r="21" spans="1:21" s="92" customFormat="1">
      <c r="A21" s="860">
        <v>1</v>
      </c>
      <c r="B21" s="848"/>
      <c r="C21" s="848"/>
      <c r="D21" s="848"/>
      <c r="E21" s="848"/>
      <c r="F21" s="848"/>
      <c r="G21" s="848"/>
      <c r="H21" s="848"/>
      <c r="I21" s="848"/>
      <c r="J21" s="848"/>
      <c r="K21" s="848"/>
      <c r="L21" s="849" t="s">
        <v>119</v>
      </c>
      <c r="M21" s="181" t="s">
        <v>358</v>
      </c>
      <c r="N21" s="813" t="s">
        <v>449</v>
      </c>
      <c r="O21" s="862">
        <v>1.3565310492505354</v>
      </c>
      <c r="P21" s="862">
        <v>1.3565310492505354</v>
      </c>
      <c r="Q21" s="862">
        <v>1.3565310492505354</v>
      </c>
      <c r="R21" s="862">
        <v>1.7130620985010705</v>
      </c>
      <c r="S21" s="862">
        <v>1.7130620985010705</v>
      </c>
      <c r="T21" s="862">
        <v>1.7130620985010705</v>
      </c>
      <c r="U21" s="851"/>
    </row>
    <row r="22" spans="1:21" s="92" customFormat="1" ht="22.5">
      <c r="A22" s="860">
        <v>1</v>
      </c>
      <c r="B22" s="848"/>
      <c r="C22" s="848"/>
      <c r="D22" s="848"/>
      <c r="E22" s="848"/>
      <c r="F22" s="848"/>
      <c r="G22" s="848"/>
      <c r="H22" s="848"/>
      <c r="I22" s="848"/>
      <c r="J22" s="863" t="s">
        <v>857</v>
      </c>
      <c r="K22" s="848"/>
      <c r="L22" s="864"/>
      <c r="M22" s="865" t="s">
        <v>946</v>
      </c>
      <c r="N22" s="866"/>
      <c r="O22" s="867"/>
      <c r="P22" s="867"/>
      <c r="Q22" s="867"/>
      <c r="R22" s="867"/>
      <c r="S22" s="867"/>
      <c r="T22" s="867"/>
      <c r="U22" s="868"/>
    </row>
    <row r="23" spans="1:21" s="92" customFormat="1" ht="14.25">
      <c r="A23" s="709">
        <v>1</v>
      </c>
      <c r="B23" s="848"/>
      <c r="C23" s="848"/>
      <c r="D23" s="848"/>
      <c r="E23" s="848"/>
      <c r="F23" s="848"/>
      <c r="G23" s="848"/>
      <c r="H23" s="848"/>
      <c r="I23" s="848"/>
      <c r="J23" s="869" t="s">
        <v>183</v>
      </c>
      <c r="K23" s="674"/>
      <c r="L23" s="849" t="s">
        <v>183</v>
      </c>
      <c r="M23" s="870" t="s">
        <v>997</v>
      </c>
      <c r="N23" s="828" t="s">
        <v>355</v>
      </c>
      <c r="O23" s="853">
        <v>515.66999999999996</v>
      </c>
      <c r="P23" s="853">
        <v>515.66999999999996</v>
      </c>
      <c r="Q23" s="853">
        <v>515.66999999999996</v>
      </c>
      <c r="R23" s="853">
        <v>670.4</v>
      </c>
      <c r="S23" s="853">
        <v>744</v>
      </c>
      <c r="T23" s="853">
        <v>744</v>
      </c>
      <c r="U23" s="851"/>
    </row>
    <row r="24" spans="1:21" s="92" customFormat="1">
      <c r="A24" s="709">
        <v>1</v>
      </c>
      <c r="B24" s="848"/>
      <c r="C24" s="848"/>
      <c r="D24" s="848"/>
      <c r="E24" s="848"/>
      <c r="F24" s="848"/>
      <c r="G24" s="848"/>
      <c r="H24" s="848"/>
      <c r="I24" s="848"/>
      <c r="J24" s="869"/>
      <c r="K24" s="848"/>
      <c r="L24" s="871" t="s">
        <v>1064</v>
      </c>
      <c r="M24" s="200" t="s">
        <v>858</v>
      </c>
      <c r="N24" s="813" t="s">
        <v>450</v>
      </c>
      <c r="O24" s="183">
        <v>8.1400157853196511</v>
      </c>
      <c r="P24" s="183">
        <v>8.1400157853196511</v>
      </c>
      <c r="Q24" s="183">
        <v>8.1400157853196511</v>
      </c>
      <c r="R24" s="183">
        <v>8.379999999999999</v>
      </c>
      <c r="S24" s="183">
        <v>9.3000000000000007</v>
      </c>
      <c r="T24" s="183">
        <v>9.3000000000000007</v>
      </c>
      <c r="U24" s="851"/>
    </row>
    <row r="25" spans="1:21" s="92" customFormat="1">
      <c r="A25" s="709">
        <v>1</v>
      </c>
      <c r="B25" s="848"/>
      <c r="C25" s="848"/>
      <c r="D25" s="848"/>
      <c r="E25" s="848"/>
      <c r="F25" s="848"/>
      <c r="G25" s="848"/>
      <c r="H25" s="848"/>
      <c r="I25" s="848"/>
      <c r="J25" s="869"/>
      <c r="K25" s="848"/>
      <c r="L25" s="871" t="s">
        <v>1065</v>
      </c>
      <c r="M25" s="200" t="s">
        <v>957</v>
      </c>
      <c r="N25" s="813" t="s">
        <v>1011</v>
      </c>
      <c r="O25" s="853">
        <v>63.35</v>
      </c>
      <c r="P25" s="853">
        <v>63.35</v>
      </c>
      <c r="Q25" s="853">
        <v>63.35</v>
      </c>
      <c r="R25" s="853">
        <v>80</v>
      </c>
      <c r="S25" s="853">
        <v>80</v>
      </c>
      <c r="T25" s="853">
        <v>80</v>
      </c>
      <c r="U25" s="851"/>
    </row>
    <row r="26" spans="1:21" s="92" customFormat="1" ht="22.5">
      <c r="A26" s="860">
        <v>1</v>
      </c>
      <c r="B26" s="848"/>
      <c r="C26" s="848"/>
      <c r="D26" s="848"/>
      <c r="E26" s="848"/>
      <c r="F26" s="848"/>
      <c r="G26" s="848"/>
      <c r="H26" s="848"/>
      <c r="I26" s="848"/>
      <c r="J26" s="863" t="s">
        <v>931</v>
      </c>
      <c r="K26" s="848"/>
      <c r="L26" s="864"/>
      <c r="M26" s="865" t="s">
        <v>947</v>
      </c>
      <c r="N26" s="866"/>
      <c r="O26" s="867"/>
      <c r="P26" s="867"/>
      <c r="Q26" s="867"/>
      <c r="R26" s="867"/>
      <c r="S26" s="867"/>
      <c r="T26" s="867"/>
      <c r="U26" s="868"/>
    </row>
    <row r="27" spans="1:21" s="90" customFormat="1">
      <c r="A27" s="814" t="s">
        <v>101</v>
      </c>
      <c r="B27" s="772"/>
      <c r="C27" s="772"/>
      <c r="D27" s="772"/>
      <c r="E27" s="772"/>
      <c r="F27" s="772"/>
      <c r="G27" s="772"/>
      <c r="H27" s="772"/>
      <c r="I27" s="772"/>
      <c r="J27" s="772"/>
      <c r="K27" s="772"/>
      <c r="L27" s="727" t="s">
        <v>2450</v>
      </c>
      <c r="M27" s="707"/>
      <c r="N27" s="708"/>
      <c r="O27" s="708"/>
      <c r="P27" s="708"/>
      <c r="Q27" s="708"/>
      <c r="R27" s="708"/>
      <c r="S27" s="708"/>
      <c r="T27" s="708"/>
      <c r="U27" s="859"/>
    </row>
    <row r="28" spans="1:21" s="92" customFormat="1">
      <c r="A28" s="860">
        <v>2</v>
      </c>
      <c r="B28" s="848"/>
      <c r="C28" s="848"/>
      <c r="D28" s="848"/>
      <c r="E28" s="848"/>
      <c r="F28" s="848"/>
      <c r="G28" s="848"/>
      <c r="H28" s="848"/>
      <c r="I28" s="848"/>
      <c r="J28" s="848"/>
      <c r="K28" s="848"/>
      <c r="L28" s="849" t="s">
        <v>17</v>
      </c>
      <c r="M28" s="181" t="s">
        <v>853</v>
      </c>
      <c r="N28" s="828" t="s">
        <v>355</v>
      </c>
      <c r="O28" s="183">
        <v>1004.07</v>
      </c>
      <c r="P28" s="183">
        <v>1004.07</v>
      </c>
      <c r="Q28" s="183">
        <v>1004.07</v>
      </c>
      <c r="R28" s="183">
        <v>1131.3</v>
      </c>
      <c r="S28" s="183">
        <v>1444.56</v>
      </c>
      <c r="T28" s="183">
        <v>1418.72</v>
      </c>
      <c r="U28" s="851"/>
    </row>
    <row r="29" spans="1:21" s="92" customFormat="1" ht="22.5">
      <c r="A29" s="860">
        <v>2</v>
      </c>
      <c r="B29" s="848"/>
      <c r="C29" s="848"/>
      <c r="D29" s="848"/>
      <c r="E29" s="848"/>
      <c r="F29" s="848"/>
      <c r="G29" s="848"/>
      <c r="H29" s="848"/>
      <c r="I29" s="848"/>
      <c r="J29" s="848"/>
      <c r="K29" s="848"/>
      <c r="L29" s="849" t="s">
        <v>101</v>
      </c>
      <c r="M29" s="181" t="s">
        <v>955</v>
      </c>
      <c r="N29" s="813" t="s">
        <v>1011</v>
      </c>
      <c r="O29" s="183">
        <v>123.35</v>
      </c>
      <c r="P29" s="183">
        <v>123.35</v>
      </c>
      <c r="Q29" s="183">
        <v>123.35</v>
      </c>
      <c r="R29" s="183">
        <v>135</v>
      </c>
      <c r="S29" s="183">
        <v>152.25</v>
      </c>
      <c r="T29" s="183">
        <v>152.25</v>
      </c>
      <c r="U29" s="851"/>
    </row>
    <row r="30" spans="1:21" s="92" customFormat="1">
      <c r="A30" s="860">
        <v>2</v>
      </c>
      <c r="B30" s="848"/>
      <c r="C30" s="848"/>
      <c r="D30" s="848"/>
      <c r="E30" s="848"/>
      <c r="F30" s="848"/>
      <c r="G30" s="848"/>
      <c r="H30" s="848"/>
      <c r="I30" s="848"/>
      <c r="J30" s="848"/>
      <c r="K30" s="848"/>
      <c r="L30" s="849" t="s">
        <v>102</v>
      </c>
      <c r="M30" s="181" t="s">
        <v>956</v>
      </c>
      <c r="N30" s="813" t="s">
        <v>1237</v>
      </c>
      <c r="O30" s="861">
        <v>76.900000000000006</v>
      </c>
      <c r="P30" s="861">
        <v>76.900000000000006</v>
      </c>
      <c r="Q30" s="861">
        <v>76.900000000000006</v>
      </c>
      <c r="R30" s="861">
        <v>76.900000000000006</v>
      </c>
      <c r="S30" s="861">
        <v>76.900000000000006</v>
      </c>
      <c r="T30" s="861">
        <v>76.900000000000006</v>
      </c>
      <c r="U30" s="851"/>
    </row>
    <row r="31" spans="1:21" s="92" customFormat="1">
      <c r="A31" s="860">
        <v>2</v>
      </c>
      <c r="B31" s="848"/>
      <c r="C31" s="848"/>
      <c r="D31" s="848"/>
      <c r="E31" s="848"/>
      <c r="F31" s="848"/>
      <c r="G31" s="848"/>
      <c r="H31" s="848"/>
      <c r="I31" s="848"/>
      <c r="J31" s="848"/>
      <c r="K31" s="848"/>
      <c r="L31" s="849" t="s">
        <v>103</v>
      </c>
      <c r="M31" s="181" t="s">
        <v>357</v>
      </c>
      <c r="N31" s="813" t="s">
        <v>450</v>
      </c>
      <c r="O31" s="183">
        <v>8.1400081070125658</v>
      </c>
      <c r="P31" s="183">
        <v>8.1400081070125658</v>
      </c>
      <c r="Q31" s="183">
        <v>8.1400081070125658</v>
      </c>
      <c r="R31" s="183">
        <v>8.379999999999999</v>
      </c>
      <c r="S31" s="183">
        <v>9.4880788177339905</v>
      </c>
      <c r="T31" s="183">
        <v>9.3183579638752061</v>
      </c>
      <c r="U31" s="851"/>
    </row>
    <row r="32" spans="1:21" s="92" customFormat="1">
      <c r="A32" s="860">
        <v>2</v>
      </c>
      <c r="B32" s="848"/>
      <c r="C32" s="848"/>
      <c r="D32" s="848"/>
      <c r="E32" s="848"/>
      <c r="F32" s="848"/>
      <c r="G32" s="848"/>
      <c r="H32" s="848"/>
      <c r="I32" s="848"/>
      <c r="J32" s="848"/>
      <c r="K32" s="848"/>
      <c r="L32" s="849" t="s">
        <v>119</v>
      </c>
      <c r="M32" s="181" t="s">
        <v>358</v>
      </c>
      <c r="N32" s="813" t="s">
        <v>449</v>
      </c>
      <c r="O32" s="862">
        <v>1.6040312093628086</v>
      </c>
      <c r="P32" s="862">
        <v>1.6040312093628086</v>
      </c>
      <c r="Q32" s="862">
        <v>1.6040312093628086</v>
      </c>
      <c r="R32" s="862">
        <v>1.7555266579973992</v>
      </c>
      <c r="S32" s="862">
        <v>1.9798439531859557</v>
      </c>
      <c r="T32" s="862">
        <v>1.9798439531859557</v>
      </c>
      <c r="U32" s="851"/>
    </row>
    <row r="33" spans="1:21" s="92" customFormat="1" ht="22.5">
      <c r="A33" s="860">
        <v>2</v>
      </c>
      <c r="B33" s="848"/>
      <c r="C33" s="848"/>
      <c r="D33" s="848"/>
      <c r="E33" s="848"/>
      <c r="F33" s="848"/>
      <c r="G33" s="848"/>
      <c r="H33" s="848"/>
      <c r="I33" s="848"/>
      <c r="J33" s="863" t="s">
        <v>857</v>
      </c>
      <c r="K33" s="848"/>
      <c r="L33" s="864"/>
      <c r="M33" s="865" t="s">
        <v>946</v>
      </c>
      <c r="N33" s="866"/>
      <c r="O33" s="867"/>
      <c r="P33" s="867"/>
      <c r="Q33" s="867"/>
      <c r="R33" s="867"/>
      <c r="S33" s="867"/>
      <c r="T33" s="867"/>
      <c r="U33" s="868"/>
    </row>
    <row r="34" spans="1:21" s="92" customFormat="1" ht="14.25">
      <c r="A34" s="709">
        <v>2</v>
      </c>
      <c r="B34" s="848"/>
      <c r="C34" s="848"/>
      <c r="D34" s="848"/>
      <c r="E34" s="848"/>
      <c r="F34" s="848"/>
      <c r="G34" s="848"/>
      <c r="H34" s="848"/>
      <c r="I34" s="848"/>
      <c r="J34" s="869" t="s">
        <v>183</v>
      </c>
      <c r="K34" s="674"/>
      <c r="L34" s="849" t="s">
        <v>183</v>
      </c>
      <c r="M34" s="870" t="s">
        <v>997</v>
      </c>
      <c r="N34" s="828" t="s">
        <v>355</v>
      </c>
      <c r="O34" s="853">
        <v>1004.07</v>
      </c>
      <c r="P34" s="853">
        <v>1004.07</v>
      </c>
      <c r="Q34" s="853">
        <v>1004.07</v>
      </c>
      <c r="R34" s="853">
        <v>1131.3</v>
      </c>
      <c r="S34" s="853">
        <v>1444.56</v>
      </c>
      <c r="T34" s="853">
        <v>1418.72</v>
      </c>
      <c r="U34" s="851"/>
    </row>
    <row r="35" spans="1:21" s="92" customFormat="1">
      <c r="A35" s="709">
        <v>2</v>
      </c>
      <c r="B35" s="848"/>
      <c r="C35" s="848"/>
      <c r="D35" s="848"/>
      <c r="E35" s="848"/>
      <c r="F35" s="848"/>
      <c r="G35" s="848"/>
      <c r="H35" s="848"/>
      <c r="I35" s="848"/>
      <c r="J35" s="869"/>
      <c r="K35" s="848"/>
      <c r="L35" s="871" t="s">
        <v>1064</v>
      </c>
      <c r="M35" s="200" t="s">
        <v>858</v>
      </c>
      <c r="N35" s="813" t="s">
        <v>450</v>
      </c>
      <c r="O35" s="183">
        <v>8.1400081070125658</v>
      </c>
      <c r="P35" s="183">
        <v>8.1400081070125658</v>
      </c>
      <c r="Q35" s="183">
        <v>8.1400081070125658</v>
      </c>
      <c r="R35" s="183">
        <v>8.379999999999999</v>
      </c>
      <c r="S35" s="183">
        <v>9.4880788177339905</v>
      </c>
      <c r="T35" s="183">
        <v>9.3183579638752061</v>
      </c>
      <c r="U35" s="851"/>
    </row>
    <row r="36" spans="1:21" s="92" customFormat="1">
      <c r="A36" s="709">
        <v>2</v>
      </c>
      <c r="B36" s="848"/>
      <c r="C36" s="848"/>
      <c r="D36" s="848"/>
      <c r="E36" s="848"/>
      <c r="F36" s="848"/>
      <c r="G36" s="848"/>
      <c r="H36" s="848"/>
      <c r="I36" s="848"/>
      <c r="J36" s="869"/>
      <c r="K36" s="848"/>
      <c r="L36" s="871" t="s">
        <v>1065</v>
      </c>
      <c r="M36" s="200" t="s">
        <v>957</v>
      </c>
      <c r="N36" s="813" t="s">
        <v>1011</v>
      </c>
      <c r="O36" s="853">
        <v>123.35</v>
      </c>
      <c r="P36" s="853">
        <v>123.35</v>
      </c>
      <c r="Q36" s="853">
        <v>123.35</v>
      </c>
      <c r="R36" s="853">
        <v>135</v>
      </c>
      <c r="S36" s="853">
        <v>152.25</v>
      </c>
      <c r="T36" s="853">
        <v>152.25</v>
      </c>
      <c r="U36" s="851"/>
    </row>
    <row r="37" spans="1:21" s="92" customFormat="1" ht="22.5">
      <c r="A37" s="860">
        <v>2</v>
      </c>
      <c r="B37" s="848"/>
      <c r="C37" s="848"/>
      <c r="D37" s="848"/>
      <c r="E37" s="848"/>
      <c r="F37" s="848"/>
      <c r="G37" s="848"/>
      <c r="H37" s="848"/>
      <c r="I37" s="848"/>
      <c r="J37" s="863" t="s">
        <v>931</v>
      </c>
      <c r="K37" s="848"/>
      <c r="L37" s="864"/>
      <c r="M37" s="865" t="s">
        <v>947</v>
      </c>
      <c r="N37" s="866"/>
      <c r="O37" s="867"/>
      <c r="P37" s="867"/>
      <c r="Q37" s="867"/>
      <c r="R37" s="867"/>
      <c r="S37" s="867"/>
      <c r="T37" s="867"/>
      <c r="U37" s="868"/>
    </row>
    <row r="38" spans="1:21" s="90" customFormat="1">
      <c r="A38" s="814" t="s">
        <v>102</v>
      </c>
      <c r="B38" s="772"/>
      <c r="C38" s="772"/>
      <c r="D38" s="772"/>
      <c r="E38" s="772"/>
      <c r="F38" s="772"/>
      <c r="G38" s="772"/>
      <c r="H38" s="772"/>
      <c r="I38" s="772"/>
      <c r="J38" s="772"/>
      <c r="K38" s="772"/>
      <c r="L38" s="727" t="s">
        <v>2452</v>
      </c>
      <c r="M38" s="707"/>
      <c r="N38" s="708"/>
      <c r="O38" s="708"/>
      <c r="P38" s="708"/>
      <c r="Q38" s="708"/>
      <c r="R38" s="708"/>
      <c r="S38" s="708"/>
      <c r="T38" s="708"/>
      <c r="U38" s="859"/>
    </row>
    <row r="39" spans="1:21" s="92" customFormat="1">
      <c r="A39" s="860">
        <v>3</v>
      </c>
      <c r="B39" s="848"/>
      <c r="C39" s="848"/>
      <c r="D39" s="848"/>
      <c r="E39" s="848"/>
      <c r="F39" s="848"/>
      <c r="G39" s="848"/>
      <c r="H39" s="848"/>
      <c r="I39" s="848"/>
      <c r="J39" s="848"/>
      <c r="K39" s="848"/>
      <c r="L39" s="849" t="s">
        <v>17</v>
      </c>
      <c r="M39" s="181" t="s">
        <v>853</v>
      </c>
      <c r="N39" s="828" t="s">
        <v>355</v>
      </c>
      <c r="O39" s="183">
        <v>734.88</v>
      </c>
      <c r="P39" s="183">
        <v>734.88</v>
      </c>
      <c r="Q39" s="183">
        <v>734.88</v>
      </c>
      <c r="R39" s="183">
        <v>586.6</v>
      </c>
      <c r="S39" s="183">
        <v>749.03</v>
      </c>
      <c r="T39" s="183">
        <v>749.03</v>
      </c>
      <c r="U39" s="851"/>
    </row>
    <row r="40" spans="1:21" s="92" customFormat="1" ht="22.5">
      <c r="A40" s="860">
        <v>3</v>
      </c>
      <c r="B40" s="848"/>
      <c r="C40" s="848"/>
      <c r="D40" s="848"/>
      <c r="E40" s="848"/>
      <c r="F40" s="848"/>
      <c r="G40" s="848"/>
      <c r="H40" s="848"/>
      <c r="I40" s="848"/>
      <c r="J40" s="848"/>
      <c r="K40" s="848"/>
      <c r="L40" s="849" t="s">
        <v>101</v>
      </c>
      <c r="M40" s="181" t="s">
        <v>955</v>
      </c>
      <c r="N40" s="813" t="s">
        <v>1011</v>
      </c>
      <c r="O40" s="183">
        <v>90.28</v>
      </c>
      <c r="P40" s="183">
        <v>90.28</v>
      </c>
      <c r="Q40" s="183">
        <v>90.28</v>
      </c>
      <c r="R40" s="183">
        <v>70</v>
      </c>
      <c r="S40" s="183">
        <v>80.540000000000006</v>
      </c>
      <c r="T40" s="183">
        <v>80.540000000000006</v>
      </c>
      <c r="U40" s="851"/>
    </row>
    <row r="41" spans="1:21" s="92" customFormat="1">
      <c r="A41" s="860">
        <v>3</v>
      </c>
      <c r="B41" s="848"/>
      <c r="C41" s="848"/>
      <c r="D41" s="848"/>
      <c r="E41" s="848"/>
      <c r="F41" s="848"/>
      <c r="G41" s="848"/>
      <c r="H41" s="848"/>
      <c r="I41" s="848"/>
      <c r="J41" s="848"/>
      <c r="K41" s="848"/>
      <c r="L41" s="849" t="s">
        <v>102</v>
      </c>
      <c r="M41" s="181" t="s">
        <v>956</v>
      </c>
      <c r="N41" s="813" t="s">
        <v>1237</v>
      </c>
      <c r="O41" s="861">
        <v>78</v>
      </c>
      <c r="P41" s="861">
        <v>78</v>
      </c>
      <c r="Q41" s="861">
        <v>78</v>
      </c>
      <c r="R41" s="861">
        <v>69.7</v>
      </c>
      <c r="S41" s="861">
        <v>69.7</v>
      </c>
      <c r="T41" s="861">
        <v>69.7</v>
      </c>
      <c r="U41" s="851"/>
    </row>
    <row r="42" spans="1:21" s="92" customFormat="1">
      <c r="A42" s="860">
        <v>3</v>
      </c>
      <c r="B42" s="848"/>
      <c r="C42" s="848"/>
      <c r="D42" s="848"/>
      <c r="E42" s="848"/>
      <c r="F42" s="848"/>
      <c r="G42" s="848"/>
      <c r="H42" s="848"/>
      <c r="I42" s="848"/>
      <c r="J42" s="848"/>
      <c r="K42" s="848"/>
      <c r="L42" s="849" t="s">
        <v>103</v>
      </c>
      <c r="M42" s="181" t="s">
        <v>357</v>
      </c>
      <c r="N42" s="813" t="s">
        <v>450</v>
      </c>
      <c r="O42" s="183">
        <v>8.1400088613203359</v>
      </c>
      <c r="P42" s="183">
        <v>8.1400088613203359</v>
      </c>
      <c r="Q42" s="183">
        <v>8.1400088613203359</v>
      </c>
      <c r="R42" s="183">
        <v>8.3800000000000008</v>
      </c>
      <c r="S42" s="183">
        <v>9.3000993295257004</v>
      </c>
      <c r="T42" s="183">
        <v>9.3000993295257004</v>
      </c>
      <c r="U42" s="851"/>
    </row>
    <row r="43" spans="1:21" s="92" customFormat="1">
      <c r="A43" s="860">
        <v>3</v>
      </c>
      <c r="B43" s="848"/>
      <c r="C43" s="848"/>
      <c r="D43" s="848"/>
      <c r="E43" s="848"/>
      <c r="F43" s="848"/>
      <c r="G43" s="848"/>
      <c r="H43" s="848"/>
      <c r="I43" s="848"/>
      <c r="J43" s="848"/>
      <c r="K43" s="848"/>
      <c r="L43" s="849" t="s">
        <v>119</v>
      </c>
      <c r="M43" s="181" t="s">
        <v>358</v>
      </c>
      <c r="N43" s="813" t="s">
        <v>449</v>
      </c>
      <c r="O43" s="862">
        <v>1.1574358974358974</v>
      </c>
      <c r="P43" s="862">
        <v>1.1574358974358974</v>
      </c>
      <c r="Q43" s="862">
        <v>1.1574358974358974</v>
      </c>
      <c r="R43" s="862">
        <v>1.0043041606886656</v>
      </c>
      <c r="S43" s="862">
        <v>1.1555236728837877</v>
      </c>
      <c r="T43" s="862">
        <v>1.1555236728837877</v>
      </c>
      <c r="U43" s="851"/>
    </row>
    <row r="44" spans="1:21" s="92" customFormat="1" ht="22.5">
      <c r="A44" s="860">
        <v>3</v>
      </c>
      <c r="B44" s="848"/>
      <c r="C44" s="848"/>
      <c r="D44" s="848"/>
      <c r="E44" s="848"/>
      <c r="F44" s="848"/>
      <c r="G44" s="848"/>
      <c r="H44" s="848"/>
      <c r="I44" s="848"/>
      <c r="J44" s="863" t="s">
        <v>857</v>
      </c>
      <c r="K44" s="848"/>
      <c r="L44" s="864"/>
      <c r="M44" s="865" t="s">
        <v>946</v>
      </c>
      <c r="N44" s="866"/>
      <c r="O44" s="867"/>
      <c r="P44" s="867"/>
      <c r="Q44" s="867"/>
      <c r="R44" s="867"/>
      <c r="S44" s="867"/>
      <c r="T44" s="867"/>
      <c r="U44" s="868"/>
    </row>
    <row r="45" spans="1:21" s="92" customFormat="1" ht="14.25">
      <c r="A45" s="709">
        <v>3</v>
      </c>
      <c r="B45" s="848"/>
      <c r="C45" s="848"/>
      <c r="D45" s="848"/>
      <c r="E45" s="848"/>
      <c r="F45" s="848"/>
      <c r="G45" s="848"/>
      <c r="H45" s="848"/>
      <c r="I45" s="848"/>
      <c r="J45" s="869" t="s">
        <v>183</v>
      </c>
      <c r="K45" s="674"/>
      <c r="L45" s="849" t="s">
        <v>183</v>
      </c>
      <c r="M45" s="870" t="s">
        <v>997</v>
      </c>
      <c r="N45" s="828" t="s">
        <v>355</v>
      </c>
      <c r="O45" s="853">
        <v>734.88</v>
      </c>
      <c r="P45" s="853">
        <v>734.88</v>
      </c>
      <c r="Q45" s="853">
        <v>734.88</v>
      </c>
      <c r="R45" s="853">
        <v>586.6</v>
      </c>
      <c r="S45" s="853">
        <v>749.03</v>
      </c>
      <c r="T45" s="853">
        <v>749.03</v>
      </c>
      <c r="U45" s="851"/>
    </row>
    <row r="46" spans="1:21" s="92" customFormat="1">
      <c r="A46" s="709">
        <v>3</v>
      </c>
      <c r="B46" s="848"/>
      <c r="C46" s="848"/>
      <c r="D46" s="848"/>
      <c r="E46" s="848"/>
      <c r="F46" s="848"/>
      <c r="G46" s="848"/>
      <c r="H46" s="848"/>
      <c r="I46" s="848"/>
      <c r="J46" s="869"/>
      <c r="K46" s="848"/>
      <c r="L46" s="871" t="s">
        <v>1064</v>
      </c>
      <c r="M46" s="200" t="s">
        <v>858</v>
      </c>
      <c r="N46" s="813" t="s">
        <v>450</v>
      </c>
      <c r="O46" s="183">
        <v>8.1400088613203359</v>
      </c>
      <c r="P46" s="183">
        <v>8.1400088613203359</v>
      </c>
      <c r="Q46" s="183">
        <v>8.1400088613203359</v>
      </c>
      <c r="R46" s="183">
        <v>8.3800000000000008</v>
      </c>
      <c r="S46" s="183">
        <v>9.3000993295257004</v>
      </c>
      <c r="T46" s="183">
        <v>9.3000993295257004</v>
      </c>
      <c r="U46" s="851"/>
    </row>
    <row r="47" spans="1:21" s="92" customFormat="1">
      <c r="A47" s="709">
        <v>3</v>
      </c>
      <c r="B47" s="848"/>
      <c r="C47" s="848"/>
      <c r="D47" s="848"/>
      <c r="E47" s="848"/>
      <c r="F47" s="848"/>
      <c r="G47" s="848"/>
      <c r="H47" s="848"/>
      <c r="I47" s="848"/>
      <c r="J47" s="869"/>
      <c r="K47" s="848"/>
      <c r="L47" s="871" t="s">
        <v>1065</v>
      </c>
      <c r="M47" s="200" t="s">
        <v>957</v>
      </c>
      <c r="N47" s="813" t="s">
        <v>1011</v>
      </c>
      <c r="O47" s="853">
        <v>90.28</v>
      </c>
      <c r="P47" s="853">
        <v>90.28</v>
      </c>
      <c r="Q47" s="853">
        <v>90.28</v>
      </c>
      <c r="R47" s="853">
        <v>70</v>
      </c>
      <c r="S47" s="853">
        <v>80.540000000000006</v>
      </c>
      <c r="T47" s="853">
        <v>80.540000000000006</v>
      </c>
      <c r="U47" s="851"/>
    </row>
    <row r="48" spans="1:21" s="92" customFormat="1" ht="22.5">
      <c r="A48" s="860">
        <v>3</v>
      </c>
      <c r="B48" s="848"/>
      <c r="C48" s="848"/>
      <c r="D48" s="848"/>
      <c r="E48" s="848"/>
      <c r="F48" s="848"/>
      <c r="G48" s="848"/>
      <c r="H48" s="848"/>
      <c r="I48" s="848"/>
      <c r="J48" s="863" t="s">
        <v>931</v>
      </c>
      <c r="K48" s="848"/>
      <c r="L48" s="864"/>
      <c r="M48" s="865" t="s">
        <v>947</v>
      </c>
      <c r="N48" s="866"/>
      <c r="O48" s="867"/>
      <c r="P48" s="867"/>
      <c r="Q48" s="867"/>
      <c r="R48" s="867"/>
      <c r="S48" s="867"/>
      <c r="T48" s="867"/>
      <c r="U48" s="868"/>
    </row>
    <row r="49" spans="1:21" s="90" customFormat="1">
      <c r="A49" s="814" t="s">
        <v>103</v>
      </c>
      <c r="B49" s="772"/>
      <c r="C49" s="772"/>
      <c r="D49" s="772"/>
      <c r="E49" s="772"/>
      <c r="F49" s="772"/>
      <c r="G49" s="772"/>
      <c r="H49" s="772"/>
      <c r="I49" s="772"/>
      <c r="J49" s="772"/>
      <c r="K49" s="772"/>
      <c r="L49" s="727" t="s">
        <v>2454</v>
      </c>
      <c r="M49" s="707"/>
      <c r="N49" s="708"/>
      <c r="O49" s="708"/>
      <c r="P49" s="708"/>
      <c r="Q49" s="708"/>
      <c r="R49" s="708"/>
      <c r="S49" s="708"/>
      <c r="T49" s="708"/>
      <c r="U49" s="859"/>
    </row>
    <row r="50" spans="1:21" s="92" customFormat="1">
      <c r="A50" s="860">
        <v>4</v>
      </c>
      <c r="B50" s="848"/>
      <c r="C50" s="848"/>
      <c r="D50" s="848"/>
      <c r="E50" s="848"/>
      <c r="F50" s="848"/>
      <c r="G50" s="848"/>
      <c r="H50" s="848"/>
      <c r="I50" s="848"/>
      <c r="J50" s="848"/>
      <c r="K50" s="848"/>
      <c r="L50" s="849" t="s">
        <v>17</v>
      </c>
      <c r="M50" s="181" t="s">
        <v>853</v>
      </c>
      <c r="N50" s="828" t="s">
        <v>355</v>
      </c>
      <c r="O50" s="183">
        <v>297.76</v>
      </c>
      <c r="P50" s="183">
        <v>297.76</v>
      </c>
      <c r="Q50" s="183">
        <v>297.76</v>
      </c>
      <c r="R50" s="183">
        <v>234.64</v>
      </c>
      <c r="S50" s="183">
        <v>304.91000000000003</v>
      </c>
      <c r="T50" s="183">
        <v>299.45999999999998</v>
      </c>
      <c r="U50" s="851"/>
    </row>
    <row r="51" spans="1:21" s="92" customFormat="1" ht="22.5">
      <c r="A51" s="860">
        <v>4</v>
      </c>
      <c r="B51" s="848"/>
      <c r="C51" s="848"/>
      <c r="D51" s="848"/>
      <c r="E51" s="848"/>
      <c r="F51" s="848"/>
      <c r="G51" s="848"/>
      <c r="H51" s="848"/>
      <c r="I51" s="848"/>
      <c r="J51" s="848"/>
      <c r="K51" s="848"/>
      <c r="L51" s="849" t="s">
        <v>101</v>
      </c>
      <c r="M51" s="181" t="s">
        <v>955</v>
      </c>
      <c r="N51" s="813" t="s">
        <v>1011</v>
      </c>
      <c r="O51" s="183">
        <v>36.58</v>
      </c>
      <c r="P51" s="183">
        <v>36.58</v>
      </c>
      <c r="Q51" s="183">
        <v>36.58</v>
      </c>
      <c r="R51" s="183">
        <v>28</v>
      </c>
      <c r="S51" s="183">
        <v>32.200000000000003</v>
      </c>
      <c r="T51" s="183">
        <v>32.200000000000003</v>
      </c>
      <c r="U51" s="851"/>
    </row>
    <row r="52" spans="1:21" s="92" customFormat="1">
      <c r="A52" s="860">
        <v>4</v>
      </c>
      <c r="B52" s="848"/>
      <c r="C52" s="848"/>
      <c r="D52" s="848"/>
      <c r="E52" s="848"/>
      <c r="F52" s="848"/>
      <c r="G52" s="848"/>
      <c r="H52" s="848"/>
      <c r="I52" s="848"/>
      <c r="J52" s="848"/>
      <c r="K52" s="848"/>
      <c r="L52" s="849" t="s">
        <v>102</v>
      </c>
      <c r="M52" s="181" t="s">
        <v>956</v>
      </c>
      <c r="N52" s="813" t="s">
        <v>1237</v>
      </c>
      <c r="O52" s="861">
        <v>26.2</v>
      </c>
      <c r="P52" s="861">
        <v>26.2</v>
      </c>
      <c r="Q52" s="861">
        <v>26.2</v>
      </c>
      <c r="R52" s="861">
        <v>26.2</v>
      </c>
      <c r="S52" s="861">
        <v>26.2</v>
      </c>
      <c r="T52" s="861">
        <v>26.2</v>
      </c>
      <c r="U52" s="851"/>
    </row>
    <row r="53" spans="1:21" s="92" customFormat="1">
      <c r="A53" s="860">
        <v>4</v>
      </c>
      <c r="B53" s="848"/>
      <c r="C53" s="848"/>
      <c r="D53" s="848"/>
      <c r="E53" s="848"/>
      <c r="F53" s="848"/>
      <c r="G53" s="848"/>
      <c r="H53" s="848"/>
      <c r="I53" s="848"/>
      <c r="J53" s="848"/>
      <c r="K53" s="848"/>
      <c r="L53" s="849" t="s">
        <v>103</v>
      </c>
      <c r="M53" s="181" t="s">
        <v>357</v>
      </c>
      <c r="N53" s="813" t="s">
        <v>450</v>
      </c>
      <c r="O53" s="183">
        <v>8.1399671951886283</v>
      </c>
      <c r="P53" s="183">
        <v>8.1399671951886283</v>
      </c>
      <c r="Q53" s="183">
        <v>8.1399671951886283</v>
      </c>
      <c r="R53" s="183">
        <v>8.379999999999999</v>
      </c>
      <c r="S53" s="183">
        <v>9.4692546583850934</v>
      </c>
      <c r="T53" s="183">
        <v>9.2999999999999989</v>
      </c>
      <c r="U53" s="851"/>
    </row>
    <row r="54" spans="1:21" s="92" customFormat="1">
      <c r="A54" s="860">
        <v>4</v>
      </c>
      <c r="B54" s="848"/>
      <c r="C54" s="848"/>
      <c r="D54" s="848"/>
      <c r="E54" s="848"/>
      <c r="F54" s="848"/>
      <c r="G54" s="848"/>
      <c r="H54" s="848"/>
      <c r="I54" s="848"/>
      <c r="J54" s="848"/>
      <c r="K54" s="848"/>
      <c r="L54" s="849" t="s">
        <v>119</v>
      </c>
      <c r="M54" s="181" t="s">
        <v>358</v>
      </c>
      <c r="N54" s="813" t="s">
        <v>449</v>
      </c>
      <c r="O54" s="862">
        <v>1.3961832061068702</v>
      </c>
      <c r="P54" s="862">
        <v>1.3961832061068702</v>
      </c>
      <c r="Q54" s="862">
        <v>1.3961832061068702</v>
      </c>
      <c r="R54" s="862">
        <v>1.0687022900763359</v>
      </c>
      <c r="S54" s="862">
        <v>1.2290076335877864</v>
      </c>
      <c r="T54" s="862">
        <v>1.2290076335877864</v>
      </c>
      <c r="U54" s="851"/>
    </row>
    <row r="55" spans="1:21" s="92" customFormat="1" ht="22.5">
      <c r="A55" s="860">
        <v>4</v>
      </c>
      <c r="B55" s="848"/>
      <c r="C55" s="848"/>
      <c r="D55" s="848"/>
      <c r="E55" s="848"/>
      <c r="F55" s="848"/>
      <c r="G55" s="848"/>
      <c r="H55" s="848"/>
      <c r="I55" s="848"/>
      <c r="J55" s="863" t="s">
        <v>857</v>
      </c>
      <c r="K55" s="848"/>
      <c r="L55" s="864"/>
      <c r="M55" s="865" t="s">
        <v>946</v>
      </c>
      <c r="N55" s="866"/>
      <c r="O55" s="867"/>
      <c r="P55" s="867"/>
      <c r="Q55" s="867"/>
      <c r="R55" s="867"/>
      <c r="S55" s="867"/>
      <c r="T55" s="867"/>
      <c r="U55" s="868"/>
    </row>
    <row r="56" spans="1:21" s="92" customFormat="1" ht="14.25">
      <c r="A56" s="709">
        <v>4</v>
      </c>
      <c r="B56" s="848"/>
      <c r="C56" s="848"/>
      <c r="D56" s="848"/>
      <c r="E56" s="848"/>
      <c r="F56" s="848"/>
      <c r="G56" s="848"/>
      <c r="H56" s="848"/>
      <c r="I56" s="848"/>
      <c r="J56" s="869" t="s">
        <v>183</v>
      </c>
      <c r="K56" s="674"/>
      <c r="L56" s="849" t="s">
        <v>183</v>
      </c>
      <c r="M56" s="870" t="s">
        <v>997</v>
      </c>
      <c r="N56" s="828" t="s">
        <v>355</v>
      </c>
      <c r="O56" s="853">
        <v>297.76</v>
      </c>
      <c r="P56" s="853">
        <v>297.76</v>
      </c>
      <c r="Q56" s="853">
        <v>297.76</v>
      </c>
      <c r="R56" s="853">
        <v>234.64</v>
      </c>
      <c r="S56" s="853">
        <v>304.91000000000003</v>
      </c>
      <c r="T56" s="853">
        <v>299.45999999999998</v>
      </c>
      <c r="U56" s="851"/>
    </row>
    <row r="57" spans="1:21" s="92" customFormat="1">
      <c r="A57" s="709">
        <v>4</v>
      </c>
      <c r="B57" s="848"/>
      <c r="C57" s="848"/>
      <c r="D57" s="848"/>
      <c r="E57" s="848"/>
      <c r="F57" s="848"/>
      <c r="G57" s="848"/>
      <c r="H57" s="848"/>
      <c r="I57" s="848"/>
      <c r="J57" s="869"/>
      <c r="K57" s="848"/>
      <c r="L57" s="871" t="s">
        <v>1064</v>
      </c>
      <c r="M57" s="200" t="s">
        <v>858</v>
      </c>
      <c r="N57" s="813" t="s">
        <v>450</v>
      </c>
      <c r="O57" s="183">
        <v>8.1399671951886283</v>
      </c>
      <c r="P57" s="183">
        <v>8.1399671951886283</v>
      </c>
      <c r="Q57" s="183">
        <v>8.1399671951886283</v>
      </c>
      <c r="R57" s="183">
        <v>8.379999999999999</v>
      </c>
      <c r="S57" s="183">
        <v>9.4692546583850934</v>
      </c>
      <c r="T57" s="183">
        <v>9.2999999999999989</v>
      </c>
      <c r="U57" s="851"/>
    </row>
    <row r="58" spans="1:21" s="92" customFormat="1">
      <c r="A58" s="709">
        <v>4</v>
      </c>
      <c r="B58" s="848"/>
      <c r="C58" s="848"/>
      <c r="D58" s="848"/>
      <c r="E58" s="848"/>
      <c r="F58" s="848"/>
      <c r="G58" s="848"/>
      <c r="H58" s="848"/>
      <c r="I58" s="848"/>
      <c r="J58" s="869"/>
      <c r="K58" s="848"/>
      <c r="L58" s="871" t="s">
        <v>1065</v>
      </c>
      <c r="M58" s="200" t="s">
        <v>957</v>
      </c>
      <c r="N58" s="813" t="s">
        <v>1011</v>
      </c>
      <c r="O58" s="853">
        <v>36.58</v>
      </c>
      <c r="P58" s="853">
        <v>36.58</v>
      </c>
      <c r="Q58" s="853">
        <v>36.58</v>
      </c>
      <c r="R58" s="853">
        <v>28</v>
      </c>
      <c r="S58" s="853">
        <v>32.200000000000003</v>
      </c>
      <c r="T58" s="853">
        <v>32.200000000000003</v>
      </c>
      <c r="U58" s="851"/>
    </row>
    <row r="59" spans="1:21" s="92" customFormat="1" ht="22.5">
      <c r="A59" s="860">
        <v>4</v>
      </c>
      <c r="B59" s="848"/>
      <c r="C59" s="848"/>
      <c r="D59" s="848"/>
      <c r="E59" s="848"/>
      <c r="F59" s="848"/>
      <c r="G59" s="848"/>
      <c r="H59" s="848"/>
      <c r="I59" s="848"/>
      <c r="J59" s="863" t="s">
        <v>931</v>
      </c>
      <c r="K59" s="848"/>
      <c r="L59" s="864"/>
      <c r="M59" s="865" t="s">
        <v>947</v>
      </c>
      <c r="N59" s="866"/>
      <c r="O59" s="867"/>
      <c r="P59" s="867"/>
      <c r="Q59" s="867"/>
      <c r="R59" s="867"/>
      <c r="S59" s="867"/>
      <c r="T59" s="867"/>
      <c r="U59" s="868"/>
    </row>
    <row r="60" spans="1:21">
      <c r="A60" s="718"/>
      <c r="B60" s="718"/>
      <c r="C60" s="718"/>
      <c r="D60" s="718"/>
      <c r="E60" s="718"/>
      <c r="F60" s="718"/>
      <c r="G60" s="718"/>
      <c r="H60" s="718"/>
      <c r="I60" s="718"/>
      <c r="J60" s="718"/>
      <c r="K60" s="718"/>
      <c r="L60" s="718"/>
      <c r="M60" s="718"/>
      <c r="N60" s="718"/>
      <c r="O60" s="718"/>
      <c r="P60" s="718"/>
      <c r="Q60" s="718"/>
      <c r="R60" s="718"/>
      <c r="S60" s="718"/>
      <c r="T60" s="718"/>
      <c r="U60" s="718"/>
    </row>
    <row r="61" spans="1:21">
      <c r="A61" s="718"/>
      <c r="B61" s="718"/>
      <c r="C61" s="718"/>
      <c r="D61" s="718"/>
      <c r="E61" s="718"/>
      <c r="F61" s="718"/>
      <c r="G61" s="718"/>
      <c r="H61" s="718"/>
      <c r="I61" s="718"/>
      <c r="J61" s="718"/>
      <c r="K61" s="718"/>
      <c r="L61" s="718"/>
      <c r="M61" s="718"/>
      <c r="N61" s="718"/>
      <c r="O61" s="718"/>
      <c r="P61" s="718"/>
      <c r="Q61" s="718"/>
      <c r="R61" s="718"/>
      <c r="S61" s="718"/>
      <c r="T61" s="718"/>
      <c r="U61" s="718"/>
    </row>
    <row r="62" spans="1:21" ht="15" customHeight="1">
      <c r="A62" s="718"/>
      <c r="B62" s="718"/>
      <c r="C62" s="718"/>
      <c r="D62" s="718"/>
      <c r="E62" s="718"/>
      <c r="F62" s="718"/>
      <c r="G62" s="718"/>
      <c r="H62" s="718"/>
      <c r="I62" s="718"/>
      <c r="J62" s="718"/>
      <c r="K62" s="718"/>
      <c r="L62" s="854" t="s">
        <v>1274</v>
      </c>
      <c r="M62" s="854"/>
      <c r="N62" s="854"/>
      <c r="O62" s="854"/>
      <c r="P62" s="854"/>
      <c r="Q62" s="854"/>
      <c r="R62" s="854"/>
      <c r="S62" s="855"/>
      <c r="T62" s="855"/>
      <c r="U62" s="855"/>
    </row>
    <row r="63" spans="1:21" ht="123" customHeight="1">
      <c r="A63" s="718"/>
      <c r="B63" s="718"/>
      <c r="C63" s="718"/>
      <c r="D63" s="718"/>
      <c r="E63" s="718"/>
      <c r="F63" s="718"/>
      <c r="G63" s="718"/>
      <c r="H63" s="718"/>
      <c r="I63" s="718"/>
      <c r="J63" s="718"/>
      <c r="K63" s="674"/>
      <c r="L63" s="856" t="s">
        <v>2402</v>
      </c>
      <c r="M63" s="857"/>
      <c r="N63" s="857"/>
      <c r="O63" s="857"/>
      <c r="P63" s="857"/>
      <c r="Q63" s="857"/>
      <c r="R63" s="857"/>
      <c r="S63" s="858"/>
      <c r="T63" s="858"/>
      <c r="U63" s="858"/>
    </row>
    <row r="64" spans="1:21" ht="123" customHeight="1">
      <c r="A64" s="718"/>
      <c r="B64" s="718"/>
      <c r="C64" s="718"/>
      <c r="D64" s="718"/>
      <c r="E64" s="718"/>
      <c r="F64" s="718"/>
      <c r="G64" s="718"/>
      <c r="H64" s="718"/>
      <c r="I64" s="718"/>
      <c r="J64" s="718"/>
      <c r="K64" s="674" t="s">
        <v>2468</v>
      </c>
      <c r="L64" s="856" t="s">
        <v>2403</v>
      </c>
      <c r="M64" s="857"/>
      <c r="N64" s="857"/>
      <c r="O64" s="857"/>
      <c r="P64" s="857"/>
      <c r="Q64" s="857"/>
      <c r="R64" s="857"/>
      <c r="S64" s="858"/>
      <c r="T64" s="858"/>
      <c r="U64" s="858"/>
    </row>
    <row r="65" spans="1:21" ht="123" customHeight="1">
      <c r="A65" s="718"/>
      <c r="B65" s="718"/>
      <c r="C65" s="718"/>
      <c r="D65" s="718"/>
      <c r="E65" s="718"/>
      <c r="F65" s="718"/>
      <c r="G65" s="718"/>
      <c r="H65" s="718"/>
      <c r="I65" s="718"/>
      <c r="J65" s="718"/>
      <c r="K65" s="674" t="s">
        <v>2468</v>
      </c>
      <c r="L65" s="856" t="s">
        <v>2404</v>
      </c>
      <c r="M65" s="857"/>
      <c r="N65" s="857"/>
      <c r="O65" s="857"/>
      <c r="P65" s="857"/>
      <c r="Q65" s="857"/>
      <c r="R65" s="857"/>
      <c r="S65" s="858"/>
      <c r="T65" s="858"/>
      <c r="U65" s="858"/>
    </row>
    <row r="66" spans="1:21" ht="123" customHeight="1">
      <c r="A66" s="718"/>
      <c r="B66" s="718"/>
      <c r="C66" s="718"/>
      <c r="D66" s="718"/>
      <c r="E66" s="718"/>
      <c r="F66" s="718"/>
      <c r="G66" s="718"/>
      <c r="H66" s="718"/>
      <c r="I66" s="718"/>
      <c r="J66" s="718"/>
      <c r="K66" s="674" t="s">
        <v>2468</v>
      </c>
      <c r="L66" s="856" t="s">
        <v>2425</v>
      </c>
      <c r="M66" s="857"/>
      <c r="N66" s="857"/>
      <c r="O66" s="857"/>
      <c r="P66" s="857"/>
      <c r="Q66" s="857"/>
      <c r="R66" s="857"/>
      <c r="S66" s="858"/>
      <c r="T66" s="858"/>
      <c r="U66" s="858"/>
    </row>
  </sheetData>
  <sheetProtection formatColumns="0" formatRows="0" autoFilter="0"/>
  <mergeCells count="13">
    <mergeCell ref="J23:J25"/>
    <mergeCell ref="L62:U62"/>
    <mergeCell ref="L63:U63"/>
    <mergeCell ref="L14:L15"/>
    <mergeCell ref="M14:M15"/>
    <mergeCell ref="N14:N15"/>
    <mergeCell ref="U14:U15"/>
    <mergeCell ref="J34:J36"/>
    <mergeCell ref="J56:J58"/>
    <mergeCell ref="J45:J47"/>
    <mergeCell ref="L64:U64"/>
    <mergeCell ref="L65:U65"/>
    <mergeCell ref="L66:U66"/>
  </mergeCells>
  <dataValidations count="3">
    <dataValidation type="textLength" operator="lessThanOrEqual" allowBlank="1" showInputMessage="1" showErrorMessage="1" errorTitle="Ошибка" error="Допускается ввод не более 900 символов!" sqref="U17:U21 U23:U25 U28:U32 U34:U36 U39:U43 U45:U47 U50:U54 U56:U58">
      <formula1>900</formula1>
    </dataValidation>
    <dataValidation type="decimal" allowBlank="1" showErrorMessage="1" errorTitle="Ошибка" error="Допускается ввод только неотрицательных чисел!" sqref="O25:T25 O23:T23 O36:T36 O34:T34 O47:T47 O45:T45 O58:T58 O56:T5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M56">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89"/>
  <sheetViews>
    <sheetView showGridLines="0" view="pageBreakPreview" topLeftCell="K11" zoomScale="60" zoomScaleNormal="100" workbookViewId="0">
      <selection activeCell="R36" sqref="R36"/>
    </sheetView>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72"/>
      <c r="B1" s="872"/>
      <c r="C1" s="872"/>
      <c r="D1" s="872"/>
      <c r="E1" s="872"/>
      <c r="F1" s="872"/>
      <c r="G1" s="872"/>
      <c r="H1" s="872"/>
      <c r="I1" s="872"/>
      <c r="J1" s="872"/>
      <c r="K1" s="872"/>
      <c r="L1" s="872"/>
      <c r="M1" s="872"/>
      <c r="N1" s="872"/>
      <c r="O1" s="872"/>
      <c r="P1" s="872"/>
      <c r="Q1" s="872"/>
      <c r="R1" s="872"/>
      <c r="S1" s="718">
        <v>2024</v>
      </c>
      <c r="T1" s="718">
        <v>2024</v>
      </c>
      <c r="U1" s="872"/>
    </row>
    <row r="2" spans="1:21" ht="11.25" hidden="1">
      <c r="A2" s="872"/>
      <c r="B2" s="872"/>
      <c r="C2" s="872"/>
      <c r="D2" s="872"/>
      <c r="E2" s="872"/>
      <c r="F2" s="872"/>
      <c r="G2" s="872"/>
      <c r="H2" s="872"/>
      <c r="I2" s="872"/>
      <c r="J2" s="872"/>
      <c r="K2" s="872"/>
      <c r="L2" s="872"/>
      <c r="M2" s="872"/>
      <c r="N2" s="872"/>
      <c r="O2" s="872"/>
      <c r="P2" s="872"/>
      <c r="Q2" s="872"/>
      <c r="R2" s="872"/>
      <c r="S2" s="718"/>
      <c r="T2" s="718"/>
      <c r="U2" s="872"/>
    </row>
    <row r="3" spans="1:21" ht="11.25" hidden="1">
      <c r="A3" s="872"/>
      <c r="B3" s="872"/>
      <c r="C3" s="872"/>
      <c r="D3" s="872"/>
      <c r="E3" s="872"/>
      <c r="F3" s="872"/>
      <c r="G3" s="872"/>
      <c r="H3" s="872"/>
      <c r="I3" s="872"/>
      <c r="J3" s="872"/>
      <c r="K3" s="872"/>
      <c r="L3" s="872"/>
      <c r="M3" s="872"/>
      <c r="N3" s="872"/>
      <c r="O3" s="872"/>
      <c r="P3" s="872"/>
      <c r="Q3" s="872"/>
      <c r="R3" s="872"/>
      <c r="S3" s="718"/>
      <c r="T3" s="718"/>
      <c r="U3" s="872"/>
    </row>
    <row r="4" spans="1:21" ht="11.25" hidden="1">
      <c r="A4" s="872"/>
      <c r="B4" s="872"/>
      <c r="C4" s="872"/>
      <c r="D4" s="872"/>
      <c r="E4" s="872"/>
      <c r="F4" s="872"/>
      <c r="G4" s="872"/>
      <c r="H4" s="872"/>
      <c r="I4" s="872"/>
      <c r="J4" s="872"/>
      <c r="K4" s="872"/>
      <c r="L4" s="872"/>
      <c r="M4" s="872"/>
      <c r="N4" s="872"/>
      <c r="O4" s="872"/>
      <c r="P4" s="872"/>
      <c r="Q4" s="872"/>
      <c r="R4" s="872"/>
      <c r="S4" s="718"/>
      <c r="T4" s="718"/>
      <c r="U4" s="872"/>
    </row>
    <row r="5" spans="1:21" ht="11.25" hidden="1">
      <c r="A5" s="872"/>
      <c r="B5" s="872"/>
      <c r="C5" s="872"/>
      <c r="D5" s="872"/>
      <c r="E5" s="872"/>
      <c r="F5" s="872"/>
      <c r="G5" s="872"/>
      <c r="H5" s="872"/>
      <c r="I5" s="872"/>
      <c r="J5" s="872"/>
      <c r="K5" s="872"/>
      <c r="L5" s="872"/>
      <c r="M5" s="872"/>
      <c r="N5" s="872"/>
      <c r="O5" s="872"/>
      <c r="P5" s="872"/>
      <c r="Q5" s="872"/>
      <c r="R5" s="872"/>
      <c r="S5" s="718"/>
      <c r="T5" s="718"/>
      <c r="U5" s="872"/>
    </row>
    <row r="6" spans="1:21" ht="11.25" hidden="1">
      <c r="A6" s="872"/>
      <c r="B6" s="872"/>
      <c r="C6" s="872"/>
      <c r="D6" s="872"/>
      <c r="E6" s="872"/>
      <c r="F6" s="872"/>
      <c r="G6" s="872"/>
      <c r="H6" s="872"/>
      <c r="I6" s="872"/>
      <c r="J6" s="872"/>
      <c r="K6" s="872"/>
      <c r="L6" s="872"/>
      <c r="M6" s="872"/>
      <c r="N6" s="872"/>
      <c r="O6" s="872"/>
      <c r="P6" s="872"/>
      <c r="Q6" s="872"/>
      <c r="R6" s="872"/>
      <c r="S6" s="718"/>
      <c r="T6" s="718"/>
      <c r="U6" s="872"/>
    </row>
    <row r="7" spans="1:21" ht="11.25" hidden="1">
      <c r="A7" s="872"/>
      <c r="B7" s="872"/>
      <c r="C7" s="872"/>
      <c r="D7" s="872"/>
      <c r="E7" s="872"/>
      <c r="F7" s="872"/>
      <c r="G7" s="872"/>
      <c r="H7" s="872"/>
      <c r="I7" s="872"/>
      <c r="J7" s="872"/>
      <c r="K7" s="872"/>
      <c r="L7" s="872"/>
      <c r="M7" s="872"/>
      <c r="N7" s="872"/>
      <c r="O7" s="718" t="b">
        <v>1</v>
      </c>
      <c r="P7" s="718" t="b">
        <v>1</v>
      </c>
      <c r="Q7" s="718" t="b">
        <v>1</v>
      </c>
      <c r="R7" s="718" t="b">
        <v>1</v>
      </c>
      <c r="S7" s="755"/>
      <c r="T7" s="755"/>
      <c r="U7" s="872"/>
    </row>
    <row r="8" spans="1:21" hidden="1">
      <c r="A8" s="872"/>
      <c r="B8" s="872"/>
      <c r="C8" s="872"/>
      <c r="D8" s="872"/>
      <c r="E8" s="872"/>
      <c r="F8" s="872"/>
      <c r="G8" s="872"/>
      <c r="H8" s="872"/>
      <c r="I8" s="872"/>
      <c r="J8" s="872"/>
      <c r="K8" s="872"/>
      <c r="L8" s="872"/>
      <c r="M8" s="872"/>
      <c r="N8" s="872"/>
      <c r="O8" s="872"/>
      <c r="P8" s="872"/>
      <c r="Q8" s="872"/>
      <c r="R8" s="872"/>
      <c r="S8" s="872"/>
      <c r="T8" s="872"/>
      <c r="U8" s="872"/>
    </row>
    <row r="9" spans="1:21" hidden="1">
      <c r="A9" s="872"/>
      <c r="B9" s="872"/>
      <c r="C9" s="872"/>
      <c r="D9" s="872"/>
      <c r="E9" s="872"/>
      <c r="F9" s="872"/>
      <c r="G9" s="872"/>
      <c r="H9" s="872"/>
      <c r="I9" s="872"/>
      <c r="J9" s="872"/>
      <c r="K9" s="872"/>
      <c r="L9" s="872"/>
      <c r="M9" s="872"/>
      <c r="N9" s="872"/>
      <c r="O9" s="872"/>
      <c r="P9" s="872"/>
      <c r="Q9" s="872"/>
      <c r="R9" s="872"/>
      <c r="S9" s="872"/>
      <c r="T9" s="872"/>
      <c r="U9" s="872"/>
    </row>
    <row r="10" spans="1:21" hidden="1">
      <c r="A10" s="872"/>
      <c r="B10" s="872"/>
      <c r="C10" s="872"/>
      <c r="D10" s="872"/>
      <c r="E10" s="872"/>
      <c r="F10" s="872"/>
      <c r="G10" s="872"/>
      <c r="H10" s="872"/>
      <c r="I10" s="872"/>
      <c r="J10" s="872"/>
      <c r="K10" s="872"/>
      <c r="L10" s="872"/>
      <c r="M10" s="872"/>
      <c r="N10" s="872"/>
      <c r="O10" s="872"/>
      <c r="P10" s="872"/>
      <c r="Q10" s="872"/>
      <c r="R10" s="872"/>
      <c r="S10" s="872"/>
      <c r="T10" s="872"/>
      <c r="U10" s="872"/>
    </row>
    <row r="11" spans="1:21" ht="15" hidden="1" customHeight="1">
      <c r="A11" s="872"/>
      <c r="B11" s="872"/>
      <c r="C11" s="872"/>
      <c r="D11" s="872"/>
      <c r="E11" s="872"/>
      <c r="F11" s="872"/>
      <c r="G11" s="872"/>
      <c r="H11" s="872"/>
      <c r="I11" s="872"/>
      <c r="J11" s="872"/>
      <c r="K11" s="872"/>
      <c r="L11" s="872"/>
      <c r="M11" s="698"/>
      <c r="N11" s="872"/>
      <c r="O11" s="872"/>
      <c r="P11" s="872"/>
      <c r="Q11" s="872"/>
      <c r="R11" s="872"/>
      <c r="S11" s="872"/>
      <c r="T11" s="872"/>
      <c r="U11" s="872"/>
    </row>
    <row r="12" spans="1:21" ht="20.100000000000001" customHeight="1">
      <c r="A12" s="872"/>
      <c r="B12" s="872"/>
      <c r="C12" s="872"/>
      <c r="D12" s="872"/>
      <c r="E12" s="872"/>
      <c r="F12" s="872"/>
      <c r="G12" s="872"/>
      <c r="H12" s="872"/>
      <c r="I12" s="872"/>
      <c r="J12" s="872"/>
      <c r="K12" s="872"/>
      <c r="L12" s="371" t="s">
        <v>1076</v>
      </c>
      <c r="M12" s="229"/>
      <c r="N12" s="229"/>
      <c r="O12" s="229"/>
      <c r="P12" s="229"/>
      <c r="Q12" s="229"/>
      <c r="R12" s="229"/>
      <c r="S12" s="229"/>
      <c r="T12" s="229"/>
      <c r="U12" s="230"/>
    </row>
    <row r="13" spans="1:21" ht="11.25" customHeight="1">
      <c r="A13" s="872"/>
      <c r="B13" s="872"/>
      <c r="C13" s="872"/>
      <c r="D13" s="872"/>
      <c r="E13" s="872"/>
      <c r="F13" s="872"/>
      <c r="G13" s="872"/>
      <c r="H13" s="872"/>
      <c r="I13" s="872"/>
      <c r="J13" s="872"/>
      <c r="K13" s="872"/>
      <c r="L13" s="873"/>
      <c r="M13" s="874"/>
      <c r="N13" s="874"/>
      <c r="O13" s="874"/>
      <c r="P13" s="874"/>
      <c r="Q13" s="874"/>
      <c r="R13" s="874"/>
      <c r="S13" s="874"/>
      <c r="T13" s="874"/>
      <c r="U13" s="872"/>
    </row>
    <row r="14" spans="1:21" ht="15" customHeight="1">
      <c r="A14" s="872"/>
      <c r="B14" s="872"/>
      <c r="C14" s="872"/>
      <c r="D14" s="872"/>
      <c r="E14" s="872"/>
      <c r="F14" s="872"/>
      <c r="G14" s="872"/>
      <c r="H14" s="872"/>
      <c r="I14" s="872"/>
      <c r="J14" s="872"/>
      <c r="K14" s="872"/>
      <c r="L14" s="875" t="s">
        <v>359</v>
      </c>
      <c r="M14" s="876" t="s">
        <v>216</v>
      </c>
      <c r="N14" s="875" t="s">
        <v>141</v>
      </c>
      <c r="O14" s="808" t="s">
        <v>2455</v>
      </c>
      <c r="P14" s="808" t="s">
        <v>2455</v>
      </c>
      <c r="Q14" s="808" t="s">
        <v>2455</v>
      </c>
      <c r="R14" s="809" t="s">
        <v>2456</v>
      </c>
      <c r="S14" s="810" t="s">
        <v>2457</v>
      </c>
      <c r="T14" s="810" t="s">
        <v>2457</v>
      </c>
      <c r="U14" s="806" t="s">
        <v>308</v>
      </c>
    </row>
    <row r="15" spans="1:21" ht="50.1" customHeight="1">
      <c r="A15" s="872"/>
      <c r="B15" s="872"/>
      <c r="C15" s="872"/>
      <c r="D15" s="872"/>
      <c r="E15" s="872"/>
      <c r="F15" s="872"/>
      <c r="G15" s="872"/>
      <c r="H15" s="872"/>
      <c r="I15" s="872"/>
      <c r="J15" s="872"/>
      <c r="K15" s="872"/>
      <c r="L15" s="877"/>
      <c r="M15" s="877"/>
      <c r="N15" s="877"/>
      <c r="O15" s="813" t="s">
        <v>271</v>
      </c>
      <c r="P15" s="813" t="s">
        <v>309</v>
      </c>
      <c r="Q15" s="813" t="s">
        <v>289</v>
      </c>
      <c r="R15" s="813" t="s">
        <v>271</v>
      </c>
      <c r="S15" s="810" t="s">
        <v>272</v>
      </c>
      <c r="T15" s="810" t="s">
        <v>271</v>
      </c>
      <c r="U15" s="877"/>
    </row>
    <row r="16" spans="1:21" ht="11.25">
      <c r="A16" s="814" t="s">
        <v>17</v>
      </c>
      <c r="B16" s="872" t="s">
        <v>1004</v>
      </c>
      <c r="C16" s="872"/>
      <c r="D16" s="872"/>
      <c r="E16" s="872"/>
      <c r="F16" s="872"/>
      <c r="G16" s="872"/>
      <c r="H16" s="872"/>
      <c r="I16" s="872"/>
      <c r="J16" s="872"/>
      <c r="K16" s="872"/>
      <c r="L16" s="878" t="s">
        <v>2448</v>
      </c>
      <c r="M16" s="707"/>
      <c r="N16" s="707"/>
      <c r="O16" s="879">
        <v>0</v>
      </c>
      <c r="P16" s="879">
        <v>0</v>
      </c>
      <c r="Q16" s="879">
        <v>0</v>
      </c>
      <c r="R16" s="879">
        <v>0</v>
      </c>
      <c r="S16" s="879">
        <v>0</v>
      </c>
      <c r="T16" s="879">
        <v>0</v>
      </c>
      <c r="U16" s="880"/>
    </row>
    <row r="17" spans="1:21" ht="11.25">
      <c r="A17" s="860">
        <v>1</v>
      </c>
      <c r="B17" s="872"/>
      <c r="C17" s="872"/>
      <c r="D17" s="872"/>
      <c r="E17" s="872"/>
      <c r="F17" s="872"/>
      <c r="G17" s="872"/>
      <c r="H17" s="872"/>
      <c r="I17" s="872"/>
      <c r="J17" s="872"/>
      <c r="K17" s="872"/>
      <c r="L17" s="881">
        <v>1</v>
      </c>
      <c r="M17" s="209" t="s">
        <v>405</v>
      </c>
      <c r="N17" s="215" t="s">
        <v>355</v>
      </c>
      <c r="O17" s="882">
        <v>0</v>
      </c>
      <c r="P17" s="882">
        <v>0</v>
      </c>
      <c r="Q17" s="882">
        <v>0</v>
      </c>
      <c r="R17" s="882">
        <v>0</v>
      </c>
      <c r="S17" s="882">
        <v>0</v>
      </c>
      <c r="T17" s="882">
        <v>0</v>
      </c>
      <c r="U17" s="851"/>
    </row>
    <row r="18" spans="1:21" ht="0.2" customHeight="1">
      <c r="A18" s="860">
        <v>1</v>
      </c>
      <c r="B18" s="872"/>
      <c r="C18" s="872"/>
      <c r="D18" s="872"/>
      <c r="E18" s="872"/>
      <c r="F18" s="872"/>
      <c r="G18" s="872"/>
      <c r="H18" s="872"/>
      <c r="I18" s="872"/>
      <c r="J18" s="883" t="s">
        <v>871</v>
      </c>
      <c r="K18" s="872"/>
      <c r="L18" s="215"/>
      <c r="M18" s="209"/>
      <c r="N18" s="215"/>
      <c r="O18" s="216"/>
      <c r="P18" s="216"/>
      <c r="Q18" s="216"/>
      <c r="R18" s="216"/>
      <c r="S18" s="216"/>
      <c r="T18" s="216"/>
      <c r="U18" s="234"/>
    </row>
    <row r="19" spans="1:21" ht="11.25">
      <c r="A19" s="860">
        <v>1</v>
      </c>
      <c r="B19" s="872"/>
      <c r="C19" s="872"/>
      <c r="D19" s="872"/>
      <c r="E19" s="872"/>
      <c r="F19" s="872"/>
      <c r="G19" s="872"/>
      <c r="H19" s="872"/>
      <c r="I19" s="872"/>
      <c r="J19" s="872"/>
      <c r="K19" s="872"/>
      <c r="L19" s="881">
        <v>2</v>
      </c>
      <c r="M19" s="209" t="s">
        <v>407</v>
      </c>
      <c r="N19" s="215" t="s">
        <v>355</v>
      </c>
      <c r="O19" s="882">
        <v>0</v>
      </c>
      <c r="P19" s="882">
        <v>0</v>
      </c>
      <c r="Q19" s="882">
        <v>0</v>
      </c>
      <c r="R19" s="882">
        <v>0</v>
      </c>
      <c r="S19" s="882">
        <v>0</v>
      </c>
      <c r="T19" s="882">
        <v>0</v>
      </c>
      <c r="U19" s="851"/>
    </row>
    <row r="20" spans="1:21" ht="0.2" customHeight="1">
      <c r="A20" s="860">
        <v>1</v>
      </c>
      <c r="B20" s="872"/>
      <c r="C20" s="872"/>
      <c r="D20" s="872"/>
      <c r="E20" s="872"/>
      <c r="F20" s="872"/>
      <c r="G20" s="872"/>
      <c r="H20" s="872"/>
      <c r="I20" s="872"/>
      <c r="J20" s="883" t="s">
        <v>872</v>
      </c>
      <c r="K20" s="872"/>
      <c r="L20" s="215"/>
      <c r="M20" s="209"/>
      <c r="N20" s="215"/>
      <c r="O20" s="216"/>
      <c r="P20" s="216"/>
      <c r="Q20" s="216"/>
      <c r="R20" s="216"/>
      <c r="S20" s="216"/>
      <c r="T20" s="216"/>
      <c r="U20" s="234"/>
    </row>
    <row r="21" spans="1:21" ht="11.25">
      <c r="A21" s="860">
        <v>1</v>
      </c>
      <c r="B21" s="872"/>
      <c r="C21" s="872"/>
      <c r="D21" s="872"/>
      <c r="E21" s="872"/>
      <c r="F21" s="872"/>
      <c r="G21" s="872"/>
      <c r="H21" s="872"/>
      <c r="I21" s="872"/>
      <c r="J21" s="872"/>
      <c r="K21" s="872"/>
      <c r="L21" s="881">
        <v>3</v>
      </c>
      <c r="M21" s="209" t="s">
        <v>409</v>
      </c>
      <c r="N21" s="215" t="s">
        <v>355</v>
      </c>
      <c r="O21" s="882">
        <v>0</v>
      </c>
      <c r="P21" s="882">
        <v>0</v>
      </c>
      <c r="Q21" s="882">
        <v>0</v>
      </c>
      <c r="R21" s="882">
        <v>0</v>
      </c>
      <c r="S21" s="882">
        <v>0</v>
      </c>
      <c r="T21" s="882">
        <v>0</v>
      </c>
      <c r="U21" s="851"/>
    </row>
    <row r="22" spans="1:21" ht="0.2" customHeight="1">
      <c r="A22" s="860">
        <v>1</v>
      </c>
      <c r="B22" s="872"/>
      <c r="C22" s="872"/>
      <c r="D22" s="872"/>
      <c r="E22" s="872"/>
      <c r="F22" s="872"/>
      <c r="G22" s="872"/>
      <c r="H22" s="872"/>
      <c r="I22" s="872"/>
      <c r="J22" s="883" t="s">
        <v>873</v>
      </c>
      <c r="K22" s="872"/>
      <c r="L22" s="215"/>
      <c r="M22" s="209"/>
      <c r="N22" s="215"/>
      <c r="O22" s="216"/>
      <c r="P22" s="216"/>
      <c r="Q22" s="216"/>
      <c r="R22" s="216"/>
      <c r="S22" s="216"/>
      <c r="T22" s="216"/>
      <c r="U22" s="234"/>
    </row>
    <row r="23" spans="1:21" ht="11.25">
      <c r="A23" s="860">
        <v>1</v>
      </c>
      <c r="B23" s="872"/>
      <c r="C23" s="872"/>
      <c r="D23" s="872"/>
      <c r="E23" s="872"/>
      <c r="F23" s="872"/>
      <c r="G23" s="872"/>
      <c r="H23" s="872"/>
      <c r="I23" s="872"/>
      <c r="J23" s="872"/>
      <c r="K23" s="872"/>
      <c r="L23" s="881">
        <v>4</v>
      </c>
      <c r="M23" s="209" t="s">
        <v>410</v>
      </c>
      <c r="N23" s="215" t="s">
        <v>355</v>
      </c>
      <c r="O23" s="882">
        <v>0</v>
      </c>
      <c r="P23" s="882">
        <v>0</v>
      </c>
      <c r="Q23" s="882">
        <v>0</v>
      </c>
      <c r="R23" s="882">
        <v>0</v>
      </c>
      <c r="S23" s="882">
        <v>0</v>
      </c>
      <c r="T23" s="882">
        <v>0</v>
      </c>
      <c r="U23" s="851"/>
    </row>
    <row r="24" spans="1:21" ht="0.2" customHeight="1">
      <c r="A24" s="860">
        <v>1</v>
      </c>
      <c r="B24" s="872"/>
      <c r="C24" s="872"/>
      <c r="D24" s="872"/>
      <c r="E24" s="872"/>
      <c r="F24" s="872"/>
      <c r="G24" s="872"/>
      <c r="H24" s="872"/>
      <c r="I24" s="872"/>
      <c r="J24" s="883" t="s">
        <v>874</v>
      </c>
      <c r="K24" s="872"/>
      <c r="L24" s="215"/>
      <c r="M24" s="209"/>
      <c r="N24" s="215"/>
      <c r="O24" s="216"/>
      <c r="P24" s="216"/>
      <c r="Q24" s="216"/>
      <c r="R24" s="216"/>
      <c r="S24" s="216"/>
      <c r="T24" s="216"/>
      <c r="U24" s="234"/>
    </row>
    <row r="25" spans="1:21" ht="11.25">
      <c r="A25" s="860">
        <v>1</v>
      </c>
      <c r="B25" s="872"/>
      <c r="C25" s="872"/>
      <c r="D25" s="872"/>
      <c r="E25" s="872"/>
      <c r="F25" s="872"/>
      <c r="G25" s="872"/>
      <c r="H25" s="872"/>
      <c r="I25" s="872"/>
      <c r="J25" s="872"/>
      <c r="K25" s="872"/>
      <c r="L25" s="881">
        <v>5</v>
      </c>
      <c r="M25" s="884" t="s">
        <v>1077</v>
      </c>
      <c r="N25" s="215" t="s">
        <v>355</v>
      </c>
      <c r="O25" s="882">
        <v>0</v>
      </c>
      <c r="P25" s="882">
        <v>0</v>
      </c>
      <c r="Q25" s="882">
        <v>0</v>
      </c>
      <c r="R25" s="882">
        <v>0</v>
      </c>
      <c r="S25" s="882">
        <v>0</v>
      </c>
      <c r="T25" s="882">
        <v>0</v>
      </c>
      <c r="U25" s="851"/>
    </row>
    <row r="26" spans="1:21" ht="0.2" customHeight="1">
      <c r="A26" s="860">
        <v>1</v>
      </c>
      <c r="B26" s="872"/>
      <c r="C26" s="872"/>
      <c r="D26" s="872"/>
      <c r="E26" s="872"/>
      <c r="F26" s="872"/>
      <c r="G26" s="872"/>
      <c r="H26" s="872"/>
      <c r="I26" s="872"/>
      <c r="J26" s="883" t="s">
        <v>1102</v>
      </c>
      <c r="K26" s="872"/>
      <c r="L26" s="881"/>
      <c r="M26" s="884"/>
      <c r="N26" s="215"/>
      <c r="O26" s="216"/>
      <c r="P26" s="216"/>
      <c r="Q26" s="216"/>
      <c r="R26" s="216"/>
      <c r="S26" s="216"/>
      <c r="T26" s="216"/>
      <c r="U26" s="234"/>
    </row>
    <row r="27" spans="1:21" s="99" customFormat="1" ht="11.25">
      <c r="A27" s="860">
        <v>1</v>
      </c>
      <c r="B27" s="873"/>
      <c r="C27" s="873"/>
      <c r="D27" s="873"/>
      <c r="E27" s="873"/>
      <c r="F27" s="873"/>
      <c r="G27" s="873"/>
      <c r="H27" s="873"/>
      <c r="I27" s="873"/>
      <c r="J27" s="873"/>
      <c r="K27" s="873"/>
      <c r="L27" s="881">
        <v>6</v>
      </c>
      <c r="M27" s="884" t="s">
        <v>411</v>
      </c>
      <c r="N27" s="215" t="s">
        <v>355</v>
      </c>
      <c r="O27" s="885"/>
      <c r="P27" s="885"/>
      <c r="Q27" s="885"/>
      <c r="R27" s="885"/>
      <c r="S27" s="885"/>
      <c r="T27" s="885"/>
      <c r="U27" s="851"/>
    </row>
    <row r="28" spans="1:21" s="99" customFormat="1" ht="11.25">
      <c r="A28" s="860">
        <v>1</v>
      </c>
      <c r="B28" s="873"/>
      <c r="C28" s="873"/>
      <c r="D28" s="873"/>
      <c r="E28" s="873"/>
      <c r="F28" s="873"/>
      <c r="G28" s="873"/>
      <c r="H28" s="873"/>
      <c r="I28" s="873"/>
      <c r="J28" s="873"/>
      <c r="K28" s="873"/>
      <c r="L28" s="881">
        <v>7</v>
      </c>
      <c r="M28" s="884" t="s">
        <v>412</v>
      </c>
      <c r="N28" s="215" t="s">
        <v>355</v>
      </c>
      <c r="O28" s="885"/>
      <c r="P28" s="885"/>
      <c r="Q28" s="885"/>
      <c r="R28" s="885"/>
      <c r="S28" s="885"/>
      <c r="T28" s="885"/>
      <c r="U28" s="851"/>
    </row>
    <row r="29" spans="1:21" s="99" customFormat="1" ht="11.25">
      <c r="A29" s="860">
        <v>1</v>
      </c>
      <c r="B29" s="873"/>
      <c r="C29" s="873"/>
      <c r="D29" s="873"/>
      <c r="E29" s="873"/>
      <c r="F29" s="873"/>
      <c r="G29" s="873"/>
      <c r="H29" s="873"/>
      <c r="I29" s="873"/>
      <c r="J29" s="873"/>
      <c r="K29" s="873"/>
      <c r="L29" s="881">
        <v>8</v>
      </c>
      <c r="M29" s="884" t="s">
        <v>413</v>
      </c>
      <c r="N29" s="215" t="s">
        <v>355</v>
      </c>
      <c r="O29" s="885"/>
      <c r="P29" s="885"/>
      <c r="Q29" s="885"/>
      <c r="R29" s="885"/>
      <c r="S29" s="885"/>
      <c r="T29" s="885"/>
      <c r="U29" s="851"/>
    </row>
    <row r="30" spans="1:21" ht="11.25">
      <c r="A30" s="814" t="s">
        <v>101</v>
      </c>
      <c r="B30" s="872" t="s">
        <v>1004</v>
      </c>
      <c r="C30" s="872"/>
      <c r="D30" s="872"/>
      <c r="E30" s="872"/>
      <c r="F30" s="872"/>
      <c r="G30" s="872"/>
      <c r="H30" s="872"/>
      <c r="I30" s="872"/>
      <c r="J30" s="872"/>
      <c r="K30" s="872"/>
      <c r="L30" s="878" t="s">
        <v>2450</v>
      </c>
      <c r="M30" s="707"/>
      <c r="N30" s="707"/>
      <c r="O30" s="879">
        <v>0</v>
      </c>
      <c r="P30" s="879">
        <v>0</v>
      </c>
      <c r="Q30" s="879">
        <v>0</v>
      </c>
      <c r="R30" s="879">
        <v>0</v>
      </c>
      <c r="S30" s="879">
        <v>0</v>
      </c>
      <c r="T30" s="879">
        <v>0</v>
      </c>
      <c r="U30" s="880"/>
    </row>
    <row r="31" spans="1:21" ht="11.25">
      <c r="A31" s="860">
        <v>2</v>
      </c>
      <c r="B31" s="872"/>
      <c r="C31" s="872"/>
      <c r="D31" s="872"/>
      <c r="E31" s="872"/>
      <c r="F31" s="872"/>
      <c r="G31" s="872"/>
      <c r="H31" s="872"/>
      <c r="I31" s="872"/>
      <c r="J31" s="872"/>
      <c r="K31" s="872"/>
      <c r="L31" s="881">
        <v>1</v>
      </c>
      <c r="M31" s="209" t="s">
        <v>405</v>
      </c>
      <c r="N31" s="215" t="s">
        <v>355</v>
      </c>
      <c r="O31" s="882">
        <v>0</v>
      </c>
      <c r="P31" s="882">
        <v>0</v>
      </c>
      <c r="Q31" s="882">
        <v>0</v>
      </c>
      <c r="R31" s="882">
        <v>0</v>
      </c>
      <c r="S31" s="882">
        <v>0</v>
      </c>
      <c r="T31" s="882">
        <v>0</v>
      </c>
      <c r="U31" s="851"/>
    </row>
    <row r="32" spans="1:21" ht="0.2" customHeight="1">
      <c r="A32" s="860">
        <v>2</v>
      </c>
      <c r="B32" s="872"/>
      <c r="C32" s="872"/>
      <c r="D32" s="872"/>
      <c r="E32" s="872"/>
      <c r="F32" s="872"/>
      <c r="G32" s="872"/>
      <c r="H32" s="872"/>
      <c r="I32" s="872"/>
      <c r="J32" s="883" t="s">
        <v>871</v>
      </c>
      <c r="K32" s="872"/>
      <c r="L32" s="215"/>
      <c r="M32" s="209"/>
      <c r="N32" s="215"/>
      <c r="O32" s="216"/>
      <c r="P32" s="216"/>
      <c r="Q32" s="216"/>
      <c r="R32" s="216"/>
      <c r="S32" s="216"/>
      <c r="T32" s="216"/>
      <c r="U32" s="234"/>
    </row>
    <row r="33" spans="1:21" ht="11.25">
      <c r="A33" s="860">
        <v>2</v>
      </c>
      <c r="B33" s="872"/>
      <c r="C33" s="872"/>
      <c r="D33" s="872"/>
      <c r="E33" s="872"/>
      <c r="F33" s="872"/>
      <c r="G33" s="872"/>
      <c r="H33" s="872"/>
      <c r="I33" s="872"/>
      <c r="J33" s="872"/>
      <c r="K33" s="872"/>
      <c r="L33" s="881">
        <v>2</v>
      </c>
      <c r="M33" s="209" t="s">
        <v>407</v>
      </c>
      <c r="N33" s="215" t="s">
        <v>355</v>
      </c>
      <c r="O33" s="882">
        <v>0</v>
      </c>
      <c r="P33" s="882">
        <v>0</v>
      </c>
      <c r="Q33" s="882">
        <v>0</v>
      </c>
      <c r="R33" s="882">
        <v>0</v>
      </c>
      <c r="S33" s="882">
        <v>0</v>
      </c>
      <c r="T33" s="882">
        <v>0</v>
      </c>
      <c r="U33" s="851"/>
    </row>
    <row r="34" spans="1:21" ht="0.2" customHeight="1">
      <c r="A34" s="860">
        <v>2</v>
      </c>
      <c r="B34" s="872"/>
      <c r="C34" s="872"/>
      <c r="D34" s="872"/>
      <c r="E34" s="872"/>
      <c r="F34" s="872"/>
      <c r="G34" s="872"/>
      <c r="H34" s="872"/>
      <c r="I34" s="872"/>
      <c r="J34" s="883" t="s">
        <v>872</v>
      </c>
      <c r="K34" s="872"/>
      <c r="L34" s="215"/>
      <c r="M34" s="209"/>
      <c r="N34" s="215"/>
      <c r="O34" s="216"/>
      <c r="P34" s="216"/>
      <c r="Q34" s="216"/>
      <c r="R34" s="216"/>
      <c r="S34" s="216"/>
      <c r="T34" s="216"/>
      <c r="U34" s="234"/>
    </row>
    <row r="35" spans="1:21" ht="11.25">
      <c r="A35" s="860">
        <v>2</v>
      </c>
      <c r="B35" s="872"/>
      <c r="C35" s="872"/>
      <c r="D35" s="872"/>
      <c r="E35" s="872"/>
      <c r="F35" s="872"/>
      <c r="G35" s="872"/>
      <c r="H35" s="872"/>
      <c r="I35" s="872"/>
      <c r="J35" s="872"/>
      <c r="K35" s="872"/>
      <c r="L35" s="881">
        <v>3</v>
      </c>
      <c r="M35" s="209" t="s">
        <v>409</v>
      </c>
      <c r="N35" s="215" t="s">
        <v>355</v>
      </c>
      <c r="O35" s="882">
        <v>0</v>
      </c>
      <c r="P35" s="882">
        <v>0</v>
      </c>
      <c r="Q35" s="882">
        <v>0</v>
      </c>
      <c r="R35" s="882">
        <v>0</v>
      </c>
      <c r="S35" s="882">
        <v>0</v>
      </c>
      <c r="T35" s="882">
        <v>0</v>
      </c>
      <c r="U35" s="851"/>
    </row>
    <row r="36" spans="1:21" ht="0.2" customHeight="1">
      <c r="A36" s="860">
        <v>2</v>
      </c>
      <c r="B36" s="872"/>
      <c r="C36" s="872"/>
      <c r="D36" s="872"/>
      <c r="E36" s="872"/>
      <c r="F36" s="872"/>
      <c r="G36" s="872"/>
      <c r="H36" s="872"/>
      <c r="I36" s="872"/>
      <c r="J36" s="883" t="s">
        <v>873</v>
      </c>
      <c r="K36" s="872"/>
      <c r="L36" s="215"/>
      <c r="M36" s="209"/>
      <c r="N36" s="215"/>
      <c r="O36" s="216"/>
      <c r="P36" s="216"/>
      <c r="Q36" s="216"/>
      <c r="R36" s="216"/>
      <c r="S36" s="216"/>
      <c r="T36" s="216"/>
      <c r="U36" s="234"/>
    </row>
    <row r="37" spans="1:21" ht="11.25">
      <c r="A37" s="860">
        <v>2</v>
      </c>
      <c r="B37" s="872"/>
      <c r="C37" s="872"/>
      <c r="D37" s="872"/>
      <c r="E37" s="872"/>
      <c r="F37" s="872"/>
      <c r="G37" s="872"/>
      <c r="H37" s="872"/>
      <c r="I37" s="872"/>
      <c r="J37" s="872"/>
      <c r="K37" s="872"/>
      <c r="L37" s="881">
        <v>4</v>
      </c>
      <c r="M37" s="209" t="s">
        <v>410</v>
      </c>
      <c r="N37" s="215" t="s">
        <v>355</v>
      </c>
      <c r="O37" s="882">
        <v>0</v>
      </c>
      <c r="P37" s="882">
        <v>0</v>
      </c>
      <c r="Q37" s="882">
        <v>0</v>
      </c>
      <c r="R37" s="882">
        <v>0</v>
      </c>
      <c r="S37" s="882">
        <v>0</v>
      </c>
      <c r="T37" s="882">
        <v>0</v>
      </c>
      <c r="U37" s="851"/>
    </row>
    <row r="38" spans="1:21" ht="0.2" customHeight="1">
      <c r="A38" s="860">
        <v>2</v>
      </c>
      <c r="B38" s="872"/>
      <c r="C38" s="872"/>
      <c r="D38" s="872"/>
      <c r="E38" s="872"/>
      <c r="F38" s="872"/>
      <c r="G38" s="872"/>
      <c r="H38" s="872"/>
      <c r="I38" s="872"/>
      <c r="J38" s="883" t="s">
        <v>874</v>
      </c>
      <c r="K38" s="872"/>
      <c r="L38" s="215"/>
      <c r="M38" s="209"/>
      <c r="N38" s="215"/>
      <c r="O38" s="216"/>
      <c r="P38" s="216"/>
      <c r="Q38" s="216"/>
      <c r="R38" s="216"/>
      <c r="S38" s="216"/>
      <c r="T38" s="216"/>
      <c r="U38" s="234"/>
    </row>
    <row r="39" spans="1:21" ht="11.25">
      <c r="A39" s="860">
        <v>2</v>
      </c>
      <c r="B39" s="872"/>
      <c r="C39" s="872"/>
      <c r="D39" s="872"/>
      <c r="E39" s="872"/>
      <c r="F39" s="872"/>
      <c r="G39" s="872"/>
      <c r="H39" s="872"/>
      <c r="I39" s="872"/>
      <c r="J39" s="872"/>
      <c r="K39" s="872"/>
      <c r="L39" s="881">
        <v>5</v>
      </c>
      <c r="M39" s="884" t="s">
        <v>1077</v>
      </c>
      <c r="N39" s="215" t="s">
        <v>355</v>
      </c>
      <c r="O39" s="882">
        <v>0</v>
      </c>
      <c r="P39" s="882">
        <v>0</v>
      </c>
      <c r="Q39" s="882">
        <v>0</v>
      </c>
      <c r="R39" s="882">
        <v>0</v>
      </c>
      <c r="S39" s="882">
        <v>0</v>
      </c>
      <c r="T39" s="882">
        <v>0</v>
      </c>
      <c r="U39" s="851"/>
    </row>
    <row r="40" spans="1:21" ht="0.2" customHeight="1">
      <c r="A40" s="860">
        <v>2</v>
      </c>
      <c r="B40" s="872"/>
      <c r="C40" s="872"/>
      <c r="D40" s="872"/>
      <c r="E40" s="872"/>
      <c r="F40" s="872"/>
      <c r="G40" s="872"/>
      <c r="H40" s="872"/>
      <c r="I40" s="872"/>
      <c r="J40" s="883" t="s">
        <v>1102</v>
      </c>
      <c r="K40" s="872"/>
      <c r="L40" s="881"/>
      <c r="M40" s="884"/>
      <c r="N40" s="215"/>
      <c r="O40" s="216"/>
      <c r="P40" s="216"/>
      <c r="Q40" s="216"/>
      <c r="R40" s="216"/>
      <c r="S40" s="216"/>
      <c r="T40" s="216"/>
      <c r="U40" s="234"/>
    </row>
    <row r="41" spans="1:21" s="99" customFormat="1" ht="11.25">
      <c r="A41" s="860">
        <v>2</v>
      </c>
      <c r="B41" s="873"/>
      <c r="C41" s="873"/>
      <c r="D41" s="873"/>
      <c r="E41" s="873"/>
      <c r="F41" s="873"/>
      <c r="G41" s="873"/>
      <c r="H41" s="873"/>
      <c r="I41" s="873"/>
      <c r="J41" s="873"/>
      <c r="K41" s="873"/>
      <c r="L41" s="881">
        <v>6</v>
      </c>
      <c r="M41" s="884" t="s">
        <v>411</v>
      </c>
      <c r="N41" s="215" t="s">
        <v>355</v>
      </c>
      <c r="O41" s="885"/>
      <c r="P41" s="885"/>
      <c r="Q41" s="885"/>
      <c r="R41" s="885"/>
      <c r="S41" s="885"/>
      <c r="T41" s="885"/>
      <c r="U41" s="851"/>
    </row>
    <row r="42" spans="1:21" s="99" customFormat="1" ht="11.25">
      <c r="A42" s="860">
        <v>2</v>
      </c>
      <c r="B42" s="873"/>
      <c r="C42" s="873"/>
      <c r="D42" s="873"/>
      <c r="E42" s="873"/>
      <c r="F42" s="873"/>
      <c r="G42" s="873"/>
      <c r="H42" s="873"/>
      <c r="I42" s="873"/>
      <c r="J42" s="873"/>
      <c r="K42" s="873"/>
      <c r="L42" s="881">
        <v>7</v>
      </c>
      <c r="M42" s="884" t="s">
        <v>412</v>
      </c>
      <c r="N42" s="215" t="s">
        <v>355</v>
      </c>
      <c r="O42" s="885"/>
      <c r="P42" s="885"/>
      <c r="Q42" s="885"/>
      <c r="R42" s="885"/>
      <c r="S42" s="885"/>
      <c r="T42" s="885"/>
      <c r="U42" s="851"/>
    </row>
    <row r="43" spans="1:21" s="99" customFormat="1" ht="11.25">
      <c r="A43" s="860">
        <v>2</v>
      </c>
      <c r="B43" s="873"/>
      <c r="C43" s="873"/>
      <c r="D43" s="873"/>
      <c r="E43" s="873"/>
      <c r="F43" s="873"/>
      <c r="G43" s="873"/>
      <c r="H43" s="873"/>
      <c r="I43" s="873"/>
      <c r="J43" s="873"/>
      <c r="K43" s="873"/>
      <c r="L43" s="881">
        <v>8</v>
      </c>
      <c r="M43" s="884" t="s">
        <v>413</v>
      </c>
      <c r="N43" s="215" t="s">
        <v>355</v>
      </c>
      <c r="O43" s="885"/>
      <c r="P43" s="885"/>
      <c r="Q43" s="885"/>
      <c r="R43" s="885"/>
      <c r="S43" s="885"/>
      <c r="T43" s="885"/>
      <c r="U43" s="851"/>
    </row>
    <row r="44" spans="1:21" ht="11.25">
      <c r="A44" s="814" t="s">
        <v>102</v>
      </c>
      <c r="B44" s="872" t="s">
        <v>1004</v>
      </c>
      <c r="C44" s="872"/>
      <c r="D44" s="872"/>
      <c r="E44" s="872"/>
      <c r="F44" s="872"/>
      <c r="G44" s="872"/>
      <c r="H44" s="872"/>
      <c r="I44" s="872"/>
      <c r="J44" s="872"/>
      <c r="K44" s="872"/>
      <c r="L44" s="878" t="s">
        <v>2452</v>
      </c>
      <c r="M44" s="707"/>
      <c r="N44" s="707"/>
      <c r="O44" s="879">
        <v>0</v>
      </c>
      <c r="P44" s="879">
        <v>0</v>
      </c>
      <c r="Q44" s="879">
        <v>0</v>
      </c>
      <c r="R44" s="879">
        <v>0</v>
      </c>
      <c r="S44" s="879">
        <v>0</v>
      </c>
      <c r="T44" s="879">
        <v>0</v>
      </c>
      <c r="U44" s="880"/>
    </row>
    <row r="45" spans="1:21" ht="11.25">
      <c r="A45" s="860">
        <v>3</v>
      </c>
      <c r="B45" s="872"/>
      <c r="C45" s="872"/>
      <c r="D45" s="872"/>
      <c r="E45" s="872"/>
      <c r="F45" s="872"/>
      <c r="G45" s="872"/>
      <c r="H45" s="872"/>
      <c r="I45" s="872"/>
      <c r="J45" s="872"/>
      <c r="K45" s="872"/>
      <c r="L45" s="881">
        <v>1</v>
      </c>
      <c r="M45" s="209" t="s">
        <v>405</v>
      </c>
      <c r="N45" s="215" t="s">
        <v>355</v>
      </c>
      <c r="O45" s="882">
        <v>0</v>
      </c>
      <c r="P45" s="882">
        <v>0</v>
      </c>
      <c r="Q45" s="882">
        <v>0</v>
      </c>
      <c r="R45" s="882">
        <v>0</v>
      </c>
      <c r="S45" s="882">
        <v>0</v>
      </c>
      <c r="T45" s="882">
        <v>0</v>
      </c>
      <c r="U45" s="851"/>
    </row>
    <row r="46" spans="1:21" ht="0.2" customHeight="1">
      <c r="A46" s="860">
        <v>3</v>
      </c>
      <c r="B46" s="872"/>
      <c r="C46" s="872"/>
      <c r="D46" s="872"/>
      <c r="E46" s="872"/>
      <c r="F46" s="872"/>
      <c r="G46" s="872"/>
      <c r="H46" s="872"/>
      <c r="I46" s="872"/>
      <c r="J46" s="883" t="s">
        <v>871</v>
      </c>
      <c r="K46" s="872"/>
      <c r="L46" s="215"/>
      <c r="M46" s="209"/>
      <c r="N46" s="215"/>
      <c r="O46" s="216"/>
      <c r="P46" s="216"/>
      <c r="Q46" s="216"/>
      <c r="R46" s="216"/>
      <c r="S46" s="216"/>
      <c r="T46" s="216"/>
      <c r="U46" s="234"/>
    </row>
    <row r="47" spans="1:21" ht="11.25">
      <c r="A47" s="860">
        <v>3</v>
      </c>
      <c r="B47" s="872"/>
      <c r="C47" s="872"/>
      <c r="D47" s="872"/>
      <c r="E47" s="872"/>
      <c r="F47" s="872"/>
      <c r="G47" s="872"/>
      <c r="H47" s="872"/>
      <c r="I47" s="872"/>
      <c r="J47" s="872"/>
      <c r="K47" s="872"/>
      <c r="L47" s="881">
        <v>2</v>
      </c>
      <c r="M47" s="209" t="s">
        <v>407</v>
      </c>
      <c r="N47" s="215" t="s">
        <v>355</v>
      </c>
      <c r="O47" s="882">
        <v>0</v>
      </c>
      <c r="P47" s="882">
        <v>0</v>
      </c>
      <c r="Q47" s="882">
        <v>0</v>
      </c>
      <c r="R47" s="882">
        <v>0</v>
      </c>
      <c r="S47" s="882">
        <v>0</v>
      </c>
      <c r="T47" s="882">
        <v>0</v>
      </c>
      <c r="U47" s="851"/>
    </row>
    <row r="48" spans="1:21" ht="0.2" customHeight="1">
      <c r="A48" s="860">
        <v>3</v>
      </c>
      <c r="B48" s="872"/>
      <c r="C48" s="872"/>
      <c r="D48" s="872"/>
      <c r="E48" s="872"/>
      <c r="F48" s="872"/>
      <c r="G48" s="872"/>
      <c r="H48" s="872"/>
      <c r="I48" s="872"/>
      <c r="J48" s="883" t="s">
        <v>872</v>
      </c>
      <c r="K48" s="872"/>
      <c r="L48" s="215"/>
      <c r="M48" s="209"/>
      <c r="N48" s="215"/>
      <c r="O48" s="216"/>
      <c r="P48" s="216"/>
      <c r="Q48" s="216"/>
      <c r="R48" s="216"/>
      <c r="S48" s="216"/>
      <c r="T48" s="216"/>
      <c r="U48" s="234"/>
    </row>
    <row r="49" spans="1:21" ht="11.25">
      <c r="A49" s="860">
        <v>3</v>
      </c>
      <c r="B49" s="872"/>
      <c r="C49" s="872"/>
      <c r="D49" s="872"/>
      <c r="E49" s="872"/>
      <c r="F49" s="872"/>
      <c r="G49" s="872"/>
      <c r="H49" s="872"/>
      <c r="I49" s="872"/>
      <c r="J49" s="872"/>
      <c r="K49" s="872"/>
      <c r="L49" s="881">
        <v>3</v>
      </c>
      <c r="M49" s="209" t="s">
        <v>409</v>
      </c>
      <c r="N49" s="215" t="s">
        <v>355</v>
      </c>
      <c r="O49" s="882">
        <v>0</v>
      </c>
      <c r="P49" s="882">
        <v>0</v>
      </c>
      <c r="Q49" s="882">
        <v>0</v>
      </c>
      <c r="R49" s="882">
        <v>0</v>
      </c>
      <c r="S49" s="882">
        <v>0</v>
      </c>
      <c r="T49" s="882">
        <v>0</v>
      </c>
      <c r="U49" s="851"/>
    </row>
    <row r="50" spans="1:21" ht="0.2" customHeight="1">
      <c r="A50" s="860">
        <v>3</v>
      </c>
      <c r="B50" s="872"/>
      <c r="C50" s="872"/>
      <c r="D50" s="872"/>
      <c r="E50" s="872"/>
      <c r="F50" s="872"/>
      <c r="G50" s="872"/>
      <c r="H50" s="872"/>
      <c r="I50" s="872"/>
      <c r="J50" s="883" t="s">
        <v>873</v>
      </c>
      <c r="K50" s="872"/>
      <c r="L50" s="215"/>
      <c r="M50" s="209"/>
      <c r="N50" s="215"/>
      <c r="O50" s="216"/>
      <c r="P50" s="216"/>
      <c r="Q50" s="216"/>
      <c r="R50" s="216"/>
      <c r="S50" s="216"/>
      <c r="T50" s="216"/>
      <c r="U50" s="234"/>
    </row>
    <row r="51" spans="1:21" ht="11.25">
      <c r="A51" s="860">
        <v>3</v>
      </c>
      <c r="B51" s="872"/>
      <c r="C51" s="872"/>
      <c r="D51" s="872"/>
      <c r="E51" s="872"/>
      <c r="F51" s="872"/>
      <c r="G51" s="872"/>
      <c r="H51" s="872"/>
      <c r="I51" s="872"/>
      <c r="J51" s="872"/>
      <c r="K51" s="872"/>
      <c r="L51" s="881">
        <v>4</v>
      </c>
      <c r="M51" s="209" t="s">
        <v>410</v>
      </c>
      <c r="N51" s="215" t="s">
        <v>355</v>
      </c>
      <c r="O51" s="882">
        <v>0</v>
      </c>
      <c r="P51" s="882">
        <v>0</v>
      </c>
      <c r="Q51" s="882">
        <v>0</v>
      </c>
      <c r="R51" s="882">
        <v>0</v>
      </c>
      <c r="S51" s="882">
        <v>0</v>
      </c>
      <c r="T51" s="882">
        <v>0</v>
      </c>
      <c r="U51" s="851"/>
    </row>
    <row r="52" spans="1:21" ht="0.2" customHeight="1">
      <c r="A52" s="860">
        <v>3</v>
      </c>
      <c r="B52" s="872"/>
      <c r="C52" s="872"/>
      <c r="D52" s="872"/>
      <c r="E52" s="872"/>
      <c r="F52" s="872"/>
      <c r="G52" s="872"/>
      <c r="H52" s="872"/>
      <c r="I52" s="872"/>
      <c r="J52" s="883" t="s">
        <v>874</v>
      </c>
      <c r="K52" s="872"/>
      <c r="L52" s="215"/>
      <c r="M52" s="209"/>
      <c r="N52" s="215"/>
      <c r="O52" s="216"/>
      <c r="P52" s="216"/>
      <c r="Q52" s="216"/>
      <c r="R52" s="216"/>
      <c r="S52" s="216"/>
      <c r="T52" s="216"/>
      <c r="U52" s="234"/>
    </row>
    <row r="53" spans="1:21" ht="11.25">
      <c r="A53" s="860">
        <v>3</v>
      </c>
      <c r="B53" s="872"/>
      <c r="C53" s="872"/>
      <c r="D53" s="872"/>
      <c r="E53" s="872"/>
      <c r="F53" s="872"/>
      <c r="G53" s="872"/>
      <c r="H53" s="872"/>
      <c r="I53" s="872"/>
      <c r="J53" s="872"/>
      <c r="K53" s="872"/>
      <c r="L53" s="881">
        <v>5</v>
      </c>
      <c r="M53" s="884" t="s">
        <v>1077</v>
      </c>
      <c r="N53" s="215" t="s">
        <v>355</v>
      </c>
      <c r="O53" s="882">
        <v>0</v>
      </c>
      <c r="P53" s="882">
        <v>0</v>
      </c>
      <c r="Q53" s="882">
        <v>0</v>
      </c>
      <c r="R53" s="882">
        <v>0</v>
      </c>
      <c r="S53" s="882">
        <v>0</v>
      </c>
      <c r="T53" s="882">
        <v>0</v>
      </c>
      <c r="U53" s="851"/>
    </row>
    <row r="54" spans="1:21" ht="0.2" customHeight="1">
      <c r="A54" s="860">
        <v>3</v>
      </c>
      <c r="B54" s="872"/>
      <c r="C54" s="872"/>
      <c r="D54" s="872"/>
      <c r="E54" s="872"/>
      <c r="F54" s="872"/>
      <c r="G54" s="872"/>
      <c r="H54" s="872"/>
      <c r="I54" s="872"/>
      <c r="J54" s="883" t="s">
        <v>1102</v>
      </c>
      <c r="K54" s="872"/>
      <c r="L54" s="881"/>
      <c r="M54" s="884"/>
      <c r="N54" s="215"/>
      <c r="O54" s="216"/>
      <c r="P54" s="216"/>
      <c r="Q54" s="216"/>
      <c r="R54" s="216"/>
      <c r="S54" s="216"/>
      <c r="T54" s="216"/>
      <c r="U54" s="234"/>
    </row>
    <row r="55" spans="1:21" s="99" customFormat="1" ht="11.25">
      <c r="A55" s="860">
        <v>3</v>
      </c>
      <c r="B55" s="873"/>
      <c r="C55" s="873"/>
      <c r="D55" s="873"/>
      <c r="E55" s="873"/>
      <c r="F55" s="873"/>
      <c r="G55" s="873"/>
      <c r="H55" s="873"/>
      <c r="I55" s="873"/>
      <c r="J55" s="873"/>
      <c r="K55" s="873"/>
      <c r="L55" s="881">
        <v>6</v>
      </c>
      <c r="M55" s="884" t="s">
        <v>411</v>
      </c>
      <c r="N55" s="215" t="s">
        <v>355</v>
      </c>
      <c r="O55" s="885"/>
      <c r="P55" s="885"/>
      <c r="Q55" s="885"/>
      <c r="R55" s="885"/>
      <c r="S55" s="885"/>
      <c r="T55" s="885"/>
      <c r="U55" s="851"/>
    </row>
    <row r="56" spans="1:21" s="99" customFormat="1" ht="11.25">
      <c r="A56" s="860">
        <v>3</v>
      </c>
      <c r="B56" s="873"/>
      <c r="C56" s="873"/>
      <c r="D56" s="873"/>
      <c r="E56" s="873"/>
      <c r="F56" s="873"/>
      <c r="G56" s="873"/>
      <c r="H56" s="873"/>
      <c r="I56" s="873"/>
      <c r="J56" s="873"/>
      <c r="K56" s="873"/>
      <c r="L56" s="881">
        <v>7</v>
      </c>
      <c r="M56" s="884" t="s">
        <v>412</v>
      </c>
      <c r="N56" s="215" t="s">
        <v>355</v>
      </c>
      <c r="O56" s="885"/>
      <c r="P56" s="885"/>
      <c r="Q56" s="885"/>
      <c r="R56" s="885"/>
      <c r="S56" s="885"/>
      <c r="T56" s="885"/>
      <c r="U56" s="851"/>
    </row>
    <row r="57" spans="1:21" s="99" customFormat="1" ht="11.25">
      <c r="A57" s="860">
        <v>3</v>
      </c>
      <c r="B57" s="873"/>
      <c r="C57" s="873"/>
      <c r="D57" s="873"/>
      <c r="E57" s="873"/>
      <c r="F57" s="873"/>
      <c r="G57" s="873"/>
      <c r="H57" s="873"/>
      <c r="I57" s="873"/>
      <c r="J57" s="873"/>
      <c r="K57" s="873"/>
      <c r="L57" s="881">
        <v>8</v>
      </c>
      <c r="M57" s="884" t="s">
        <v>413</v>
      </c>
      <c r="N57" s="215" t="s">
        <v>355</v>
      </c>
      <c r="O57" s="885"/>
      <c r="P57" s="885"/>
      <c r="Q57" s="885"/>
      <c r="R57" s="885"/>
      <c r="S57" s="885"/>
      <c r="T57" s="885"/>
      <c r="U57" s="851"/>
    </row>
    <row r="58" spans="1:21" ht="11.25">
      <c r="A58" s="814" t="s">
        <v>103</v>
      </c>
      <c r="B58" s="872" t="s">
        <v>1004</v>
      </c>
      <c r="C58" s="872"/>
      <c r="D58" s="872"/>
      <c r="E58" s="872"/>
      <c r="F58" s="872"/>
      <c r="G58" s="872"/>
      <c r="H58" s="872"/>
      <c r="I58" s="872"/>
      <c r="J58" s="872"/>
      <c r="K58" s="872"/>
      <c r="L58" s="878" t="s">
        <v>2454</v>
      </c>
      <c r="M58" s="707"/>
      <c r="N58" s="707"/>
      <c r="O58" s="879">
        <v>0</v>
      </c>
      <c r="P58" s="879">
        <v>0</v>
      </c>
      <c r="Q58" s="879">
        <v>0</v>
      </c>
      <c r="R58" s="879">
        <v>0</v>
      </c>
      <c r="S58" s="879">
        <v>0</v>
      </c>
      <c r="T58" s="879">
        <v>0</v>
      </c>
      <c r="U58" s="880"/>
    </row>
    <row r="59" spans="1:21" ht="11.25">
      <c r="A59" s="860">
        <v>4</v>
      </c>
      <c r="B59" s="872"/>
      <c r="C59" s="872"/>
      <c r="D59" s="872"/>
      <c r="E59" s="872"/>
      <c r="F59" s="872"/>
      <c r="G59" s="872"/>
      <c r="H59" s="872"/>
      <c r="I59" s="872"/>
      <c r="J59" s="872"/>
      <c r="K59" s="872"/>
      <c r="L59" s="881">
        <v>1</v>
      </c>
      <c r="M59" s="209" t="s">
        <v>405</v>
      </c>
      <c r="N59" s="215" t="s">
        <v>355</v>
      </c>
      <c r="O59" s="882">
        <v>0</v>
      </c>
      <c r="P59" s="882">
        <v>0</v>
      </c>
      <c r="Q59" s="882">
        <v>0</v>
      </c>
      <c r="R59" s="882">
        <v>0</v>
      </c>
      <c r="S59" s="882">
        <v>0</v>
      </c>
      <c r="T59" s="882">
        <v>0</v>
      </c>
      <c r="U59" s="851"/>
    </row>
    <row r="60" spans="1:21" ht="0.2" customHeight="1">
      <c r="A60" s="860">
        <v>4</v>
      </c>
      <c r="B60" s="872"/>
      <c r="C60" s="872"/>
      <c r="D60" s="872"/>
      <c r="E60" s="872"/>
      <c r="F60" s="872"/>
      <c r="G60" s="872"/>
      <c r="H60" s="872"/>
      <c r="I60" s="872"/>
      <c r="J60" s="883" t="s">
        <v>871</v>
      </c>
      <c r="K60" s="872"/>
      <c r="L60" s="215"/>
      <c r="M60" s="209"/>
      <c r="N60" s="215"/>
      <c r="O60" s="216"/>
      <c r="P60" s="216"/>
      <c r="Q60" s="216"/>
      <c r="R60" s="216"/>
      <c r="S60" s="216"/>
      <c r="T60" s="216"/>
      <c r="U60" s="234"/>
    </row>
    <row r="61" spans="1:21" ht="11.25">
      <c r="A61" s="860">
        <v>4</v>
      </c>
      <c r="B61" s="872"/>
      <c r="C61" s="872"/>
      <c r="D61" s="872"/>
      <c r="E61" s="872"/>
      <c r="F61" s="872"/>
      <c r="G61" s="872"/>
      <c r="H61" s="872"/>
      <c r="I61" s="872"/>
      <c r="J61" s="872"/>
      <c r="K61" s="872"/>
      <c r="L61" s="881">
        <v>2</v>
      </c>
      <c r="M61" s="209" t="s">
        <v>407</v>
      </c>
      <c r="N61" s="215" t="s">
        <v>355</v>
      </c>
      <c r="O61" s="882">
        <v>0</v>
      </c>
      <c r="P61" s="882">
        <v>0</v>
      </c>
      <c r="Q61" s="882">
        <v>0</v>
      </c>
      <c r="R61" s="882">
        <v>0</v>
      </c>
      <c r="S61" s="882">
        <v>0</v>
      </c>
      <c r="T61" s="882">
        <v>0</v>
      </c>
      <c r="U61" s="851"/>
    </row>
    <row r="62" spans="1:21" ht="0.2" customHeight="1">
      <c r="A62" s="860">
        <v>4</v>
      </c>
      <c r="B62" s="872"/>
      <c r="C62" s="872"/>
      <c r="D62" s="872"/>
      <c r="E62" s="872"/>
      <c r="F62" s="872"/>
      <c r="G62" s="872"/>
      <c r="H62" s="872"/>
      <c r="I62" s="872"/>
      <c r="J62" s="883" t="s">
        <v>872</v>
      </c>
      <c r="K62" s="872"/>
      <c r="L62" s="215"/>
      <c r="M62" s="209"/>
      <c r="N62" s="215"/>
      <c r="O62" s="216"/>
      <c r="P62" s="216"/>
      <c r="Q62" s="216"/>
      <c r="R62" s="216"/>
      <c r="S62" s="216"/>
      <c r="T62" s="216"/>
      <c r="U62" s="234"/>
    </row>
    <row r="63" spans="1:21" ht="11.25">
      <c r="A63" s="860">
        <v>4</v>
      </c>
      <c r="B63" s="872"/>
      <c r="C63" s="872"/>
      <c r="D63" s="872"/>
      <c r="E63" s="872"/>
      <c r="F63" s="872"/>
      <c r="G63" s="872"/>
      <c r="H63" s="872"/>
      <c r="I63" s="872"/>
      <c r="J63" s="872"/>
      <c r="K63" s="872"/>
      <c r="L63" s="881">
        <v>3</v>
      </c>
      <c r="M63" s="209" t="s">
        <v>409</v>
      </c>
      <c r="N63" s="215" t="s">
        <v>355</v>
      </c>
      <c r="O63" s="882">
        <v>0</v>
      </c>
      <c r="P63" s="882">
        <v>0</v>
      </c>
      <c r="Q63" s="882">
        <v>0</v>
      </c>
      <c r="R63" s="882">
        <v>0</v>
      </c>
      <c r="S63" s="882">
        <v>0</v>
      </c>
      <c r="T63" s="882">
        <v>0</v>
      </c>
      <c r="U63" s="851"/>
    </row>
    <row r="64" spans="1:21" ht="0.2" customHeight="1">
      <c r="A64" s="860">
        <v>4</v>
      </c>
      <c r="B64" s="872"/>
      <c r="C64" s="872"/>
      <c r="D64" s="872"/>
      <c r="E64" s="872"/>
      <c r="F64" s="872"/>
      <c r="G64" s="872"/>
      <c r="H64" s="872"/>
      <c r="I64" s="872"/>
      <c r="J64" s="883" t="s">
        <v>873</v>
      </c>
      <c r="K64" s="872"/>
      <c r="L64" s="215"/>
      <c r="M64" s="209"/>
      <c r="N64" s="215"/>
      <c r="O64" s="216"/>
      <c r="P64" s="216"/>
      <c r="Q64" s="216"/>
      <c r="R64" s="216"/>
      <c r="S64" s="216"/>
      <c r="T64" s="216"/>
      <c r="U64" s="234"/>
    </row>
    <row r="65" spans="1:21" ht="11.25">
      <c r="A65" s="860">
        <v>4</v>
      </c>
      <c r="B65" s="872"/>
      <c r="C65" s="872"/>
      <c r="D65" s="872"/>
      <c r="E65" s="872"/>
      <c r="F65" s="872"/>
      <c r="G65" s="872"/>
      <c r="H65" s="872"/>
      <c r="I65" s="872"/>
      <c r="J65" s="872"/>
      <c r="K65" s="872"/>
      <c r="L65" s="881">
        <v>4</v>
      </c>
      <c r="M65" s="209" t="s">
        <v>410</v>
      </c>
      <c r="N65" s="215" t="s">
        <v>355</v>
      </c>
      <c r="O65" s="882">
        <v>0</v>
      </c>
      <c r="P65" s="882">
        <v>0</v>
      </c>
      <c r="Q65" s="882">
        <v>0</v>
      </c>
      <c r="R65" s="882">
        <v>0</v>
      </c>
      <c r="S65" s="882">
        <v>0</v>
      </c>
      <c r="T65" s="882">
        <v>0</v>
      </c>
      <c r="U65" s="851"/>
    </row>
    <row r="66" spans="1:21" ht="0.2" customHeight="1">
      <c r="A66" s="860">
        <v>4</v>
      </c>
      <c r="B66" s="872"/>
      <c r="C66" s="872"/>
      <c r="D66" s="872"/>
      <c r="E66" s="872"/>
      <c r="F66" s="872"/>
      <c r="G66" s="872"/>
      <c r="H66" s="872"/>
      <c r="I66" s="872"/>
      <c r="J66" s="883" t="s">
        <v>874</v>
      </c>
      <c r="K66" s="872"/>
      <c r="L66" s="215"/>
      <c r="M66" s="209"/>
      <c r="N66" s="215"/>
      <c r="O66" s="216"/>
      <c r="P66" s="216"/>
      <c r="Q66" s="216"/>
      <c r="R66" s="216"/>
      <c r="S66" s="216"/>
      <c r="T66" s="216"/>
      <c r="U66" s="234"/>
    </row>
    <row r="67" spans="1:21" ht="11.25">
      <c r="A67" s="860">
        <v>4</v>
      </c>
      <c r="B67" s="872"/>
      <c r="C67" s="872"/>
      <c r="D67" s="872"/>
      <c r="E67" s="872"/>
      <c r="F67" s="872"/>
      <c r="G67" s="872"/>
      <c r="H67" s="872"/>
      <c r="I67" s="872"/>
      <c r="J67" s="872"/>
      <c r="K67" s="872"/>
      <c r="L67" s="881">
        <v>5</v>
      </c>
      <c r="M67" s="884" t="s">
        <v>1077</v>
      </c>
      <c r="N67" s="215" t="s">
        <v>355</v>
      </c>
      <c r="O67" s="882">
        <v>0</v>
      </c>
      <c r="P67" s="882">
        <v>0</v>
      </c>
      <c r="Q67" s="882">
        <v>0</v>
      </c>
      <c r="R67" s="882">
        <v>0</v>
      </c>
      <c r="S67" s="882">
        <v>0</v>
      </c>
      <c r="T67" s="882">
        <v>0</v>
      </c>
      <c r="U67" s="851"/>
    </row>
    <row r="68" spans="1:21" ht="0.2" customHeight="1">
      <c r="A68" s="860">
        <v>4</v>
      </c>
      <c r="B68" s="872"/>
      <c r="C68" s="872"/>
      <c r="D68" s="872"/>
      <c r="E68" s="872"/>
      <c r="F68" s="872"/>
      <c r="G68" s="872"/>
      <c r="H68" s="872"/>
      <c r="I68" s="872"/>
      <c r="J68" s="883" t="s">
        <v>1102</v>
      </c>
      <c r="K68" s="872"/>
      <c r="L68" s="881"/>
      <c r="M68" s="884"/>
      <c r="N68" s="215"/>
      <c r="O68" s="216"/>
      <c r="P68" s="216"/>
      <c r="Q68" s="216"/>
      <c r="R68" s="216"/>
      <c r="S68" s="216"/>
      <c r="T68" s="216"/>
      <c r="U68" s="234"/>
    </row>
    <row r="69" spans="1:21" s="99" customFormat="1" ht="11.25">
      <c r="A69" s="860">
        <v>4</v>
      </c>
      <c r="B69" s="873"/>
      <c r="C69" s="873"/>
      <c r="D69" s="873"/>
      <c r="E69" s="873"/>
      <c r="F69" s="873"/>
      <c r="G69" s="873"/>
      <c r="H69" s="873"/>
      <c r="I69" s="873"/>
      <c r="J69" s="873"/>
      <c r="K69" s="873"/>
      <c r="L69" s="881">
        <v>6</v>
      </c>
      <c r="M69" s="884" t="s">
        <v>411</v>
      </c>
      <c r="N69" s="215" t="s">
        <v>355</v>
      </c>
      <c r="O69" s="885"/>
      <c r="P69" s="885"/>
      <c r="Q69" s="885"/>
      <c r="R69" s="885"/>
      <c r="S69" s="885"/>
      <c r="T69" s="885"/>
      <c r="U69" s="851"/>
    </row>
    <row r="70" spans="1:21" s="99" customFormat="1" ht="11.25">
      <c r="A70" s="860">
        <v>4</v>
      </c>
      <c r="B70" s="873"/>
      <c r="C70" s="873"/>
      <c r="D70" s="873"/>
      <c r="E70" s="873"/>
      <c r="F70" s="873"/>
      <c r="G70" s="873"/>
      <c r="H70" s="873"/>
      <c r="I70" s="873"/>
      <c r="J70" s="873"/>
      <c r="K70" s="873"/>
      <c r="L70" s="881">
        <v>7</v>
      </c>
      <c r="M70" s="884" t="s">
        <v>412</v>
      </c>
      <c r="N70" s="215" t="s">
        <v>355</v>
      </c>
      <c r="O70" s="885"/>
      <c r="P70" s="885"/>
      <c r="Q70" s="885"/>
      <c r="R70" s="885"/>
      <c r="S70" s="885"/>
      <c r="T70" s="885"/>
      <c r="U70" s="851"/>
    </row>
    <row r="71" spans="1:21" s="99" customFormat="1" ht="11.25">
      <c r="A71" s="860">
        <v>4</v>
      </c>
      <c r="B71" s="873"/>
      <c r="C71" s="873"/>
      <c r="D71" s="873"/>
      <c r="E71" s="873"/>
      <c r="F71" s="873"/>
      <c r="G71" s="873"/>
      <c r="H71" s="873"/>
      <c r="I71" s="873"/>
      <c r="J71" s="873"/>
      <c r="K71" s="873"/>
      <c r="L71" s="881">
        <v>8</v>
      </c>
      <c r="M71" s="884" t="s">
        <v>413</v>
      </c>
      <c r="N71" s="215" t="s">
        <v>355</v>
      </c>
      <c r="O71" s="885"/>
      <c r="P71" s="885"/>
      <c r="Q71" s="885"/>
      <c r="R71" s="885"/>
      <c r="S71" s="885"/>
      <c r="T71" s="885"/>
      <c r="U71" s="851"/>
    </row>
    <row r="72" spans="1:21" ht="11.25">
      <c r="A72" s="872"/>
      <c r="B72" s="872"/>
      <c r="C72" s="872"/>
      <c r="D72" s="872"/>
      <c r="E72" s="872"/>
      <c r="F72" s="872"/>
      <c r="G72" s="872"/>
      <c r="H72" s="872"/>
      <c r="I72" s="872"/>
      <c r="J72" s="872"/>
      <c r="K72" s="872"/>
      <c r="L72" s="886"/>
      <c r="M72" s="887"/>
      <c r="N72" s="887"/>
      <c r="O72" s="887"/>
      <c r="P72" s="887"/>
      <c r="Q72" s="887"/>
      <c r="R72" s="887"/>
      <c r="S72" s="887"/>
      <c r="T72" s="887"/>
      <c r="U72" s="887"/>
    </row>
    <row r="73" spans="1:21" s="88" customFormat="1" ht="15" customHeight="1">
      <c r="A73" s="718"/>
      <c r="B73" s="718"/>
      <c r="C73" s="718"/>
      <c r="D73" s="718"/>
      <c r="E73" s="718"/>
      <c r="F73" s="718"/>
      <c r="G73" s="718"/>
      <c r="H73" s="718"/>
      <c r="I73" s="718"/>
      <c r="J73" s="718"/>
      <c r="K73" s="718"/>
      <c r="L73" s="854" t="s">
        <v>1274</v>
      </c>
      <c r="M73" s="854"/>
      <c r="N73" s="854"/>
      <c r="O73" s="854"/>
      <c r="P73" s="854"/>
      <c r="Q73" s="854"/>
      <c r="R73" s="854"/>
      <c r="S73" s="855"/>
      <c r="T73" s="855"/>
      <c r="U73" s="855"/>
    </row>
    <row r="74" spans="1:21" s="88" customFormat="1" ht="15" customHeight="1">
      <c r="A74" s="718"/>
      <c r="B74" s="718"/>
      <c r="C74" s="718"/>
      <c r="D74" s="718"/>
      <c r="E74" s="718"/>
      <c r="F74" s="718"/>
      <c r="G74" s="718"/>
      <c r="H74" s="718"/>
      <c r="I74" s="718"/>
      <c r="J74" s="718"/>
      <c r="K74" s="674"/>
      <c r="L74" s="857"/>
      <c r="M74" s="857"/>
      <c r="N74" s="857"/>
      <c r="O74" s="857"/>
      <c r="P74" s="857"/>
      <c r="Q74" s="857"/>
      <c r="R74" s="857"/>
      <c r="S74" s="858"/>
      <c r="T74" s="858"/>
      <c r="U74" s="858"/>
    </row>
    <row r="75" spans="1:21">
      <c r="A75" s="872"/>
      <c r="B75" s="872"/>
      <c r="C75" s="872"/>
      <c r="D75" s="872"/>
      <c r="E75" s="872"/>
      <c r="F75" s="872"/>
      <c r="G75" s="872"/>
      <c r="H75" s="872"/>
      <c r="I75" s="872"/>
      <c r="J75" s="872"/>
      <c r="K75" s="872"/>
      <c r="L75" s="872"/>
      <c r="M75" s="872"/>
      <c r="N75" s="872"/>
      <c r="O75" s="872"/>
      <c r="P75" s="872"/>
      <c r="Q75" s="872"/>
      <c r="R75" s="872"/>
      <c r="S75" s="872"/>
      <c r="T75" s="872"/>
      <c r="U75" s="872"/>
    </row>
    <row r="76" spans="1:21">
      <c r="A76" s="872"/>
      <c r="B76" s="872"/>
      <c r="C76" s="872"/>
      <c r="D76" s="872"/>
      <c r="E76" s="872"/>
      <c r="F76" s="872"/>
      <c r="G76" s="872"/>
      <c r="H76" s="872"/>
      <c r="I76" s="872"/>
      <c r="J76" s="872"/>
      <c r="K76" s="872"/>
      <c r="L76" s="872"/>
      <c r="M76" s="872"/>
      <c r="N76" s="872"/>
      <c r="O76" s="872"/>
      <c r="P76" s="872"/>
      <c r="Q76" s="872"/>
      <c r="R76" s="872"/>
      <c r="S76" s="872"/>
      <c r="T76" s="872"/>
      <c r="U76" s="872"/>
    </row>
    <row r="77" spans="1:21">
      <c r="A77" s="872"/>
      <c r="B77" s="872"/>
      <c r="C77" s="872"/>
      <c r="D77" s="872"/>
      <c r="E77" s="872"/>
      <c r="F77" s="872"/>
      <c r="G77" s="872"/>
      <c r="H77" s="872"/>
      <c r="I77" s="872"/>
      <c r="J77" s="872"/>
      <c r="K77" s="872"/>
      <c r="L77" s="872"/>
      <c r="M77" s="872"/>
      <c r="N77" s="872"/>
      <c r="O77" s="872"/>
      <c r="P77" s="872"/>
      <c r="Q77" s="872"/>
      <c r="R77" s="872"/>
      <c r="S77" s="872"/>
      <c r="T77" s="872"/>
      <c r="U77" s="872"/>
    </row>
    <row r="78" spans="1:21">
      <c r="A78" s="872"/>
      <c r="B78" s="872"/>
      <c r="C78" s="872"/>
      <c r="D78" s="872"/>
      <c r="E78" s="872"/>
      <c r="F78" s="872"/>
      <c r="G78" s="872"/>
      <c r="H78" s="872"/>
      <c r="I78" s="872"/>
      <c r="J78" s="872"/>
      <c r="K78" s="872"/>
      <c r="L78" s="872"/>
      <c r="M78" s="872"/>
      <c r="N78" s="872"/>
      <c r="O78" s="872"/>
      <c r="P78" s="872"/>
      <c r="Q78" s="872"/>
      <c r="R78" s="872"/>
      <c r="S78" s="872"/>
      <c r="T78" s="872"/>
      <c r="U78" s="872"/>
    </row>
    <row r="79" spans="1:21">
      <c r="A79" s="872"/>
      <c r="B79" s="872"/>
      <c r="C79" s="872"/>
      <c r="D79" s="872"/>
      <c r="E79" s="872"/>
      <c r="F79" s="872"/>
      <c r="G79" s="872"/>
      <c r="H79" s="872"/>
      <c r="I79" s="872"/>
      <c r="J79" s="872"/>
      <c r="K79" s="872"/>
      <c r="L79" s="872"/>
      <c r="M79" s="872"/>
      <c r="N79" s="872"/>
      <c r="O79" s="872"/>
      <c r="P79" s="872"/>
      <c r="Q79" s="872"/>
      <c r="R79" s="872"/>
      <c r="S79" s="872"/>
      <c r="T79" s="872"/>
      <c r="U79" s="872"/>
    </row>
    <row r="80" spans="1:21">
      <c r="A80" s="872"/>
      <c r="B80" s="872"/>
      <c r="C80" s="872"/>
      <c r="D80" s="872"/>
      <c r="E80" s="872"/>
      <c r="F80" s="872"/>
      <c r="G80" s="872"/>
      <c r="H80" s="872"/>
      <c r="I80" s="872"/>
      <c r="J80" s="872"/>
      <c r="K80" s="872"/>
      <c r="L80" s="872"/>
      <c r="M80" s="888"/>
      <c r="N80" s="872"/>
      <c r="O80" s="872"/>
      <c r="P80" s="872"/>
      <c r="Q80" s="872"/>
      <c r="R80" s="872"/>
      <c r="S80" s="872"/>
      <c r="T80" s="872"/>
      <c r="U80" s="872"/>
    </row>
    <row r="81" spans="1:21">
      <c r="A81" s="872"/>
      <c r="B81" s="872"/>
      <c r="C81" s="872"/>
      <c r="D81" s="872"/>
      <c r="E81" s="872"/>
      <c r="F81" s="872"/>
      <c r="G81" s="872"/>
      <c r="H81" s="872"/>
      <c r="I81" s="872"/>
      <c r="J81" s="872"/>
      <c r="K81" s="872"/>
      <c r="L81" s="872"/>
      <c r="M81" s="889"/>
      <c r="N81" s="872"/>
      <c r="O81" s="872"/>
      <c r="P81" s="872"/>
      <c r="Q81" s="872"/>
      <c r="R81" s="872"/>
      <c r="S81" s="872"/>
      <c r="T81" s="872"/>
      <c r="U81" s="872"/>
    </row>
    <row r="82" spans="1:21">
      <c r="A82" s="872"/>
      <c r="B82" s="872"/>
      <c r="C82" s="872"/>
      <c r="D82" s="872"/>
      <c r="E82" s="872"/>
      <c r="F82" s="872"/>
      <c r="G82" s="872"/>
      <c r="H82" s="872"/>
      <c r="I82" s="872"/>
      <c r="J82" s="872"/>
      <c r="K82" s="872"/>
      <c r="L82" s="872"/>
      <c r="M82" s="889"/>
      <c r="N82" s="872"/>
      <c r="O82" s="872"/>
      <c r="P82" s="872"/>
      <c r="Q82" s="872"/>
      <c r="R82" s="872"/>
      <c r="S82" s="872"/>
      <c r="T82" s="872"/>
      <c r="U82" s="872"/>
    </row>
    <row r="83" spans="1:21">
      <c r="A83" s="872"/>
      <c r="B83" s="872"/>
      <c r="C83" s="872"/>
      <c r="D83" s="872"/>
      <c r="E83" s="872"/>
      <c r="F83" s="872"/>
      <c r="G83" s="872"/>
      <c r="H83" s="872"/>
      <c r="I83" s="872"/>
      <c r="J83" s="872"/>
      <c r="K83" s="872"/>
      <c r="L83" s="872"/>
      <c r="M83" s="889"/>
      <c r="N83" s="872"/>
      <c r="O83" s="872"/>
      <c r="P83" s="872"/>
      <c r="Q83" s="872"/>
      <c r="R83" s="872"/>
      <c r="S83" s="872"/>
      <c r="T83" s="872"/>
      <c r="U83" s="872"/>
    </row>
    <row r="84" spans="1:21">
      <c r="A84" s="872"/>
      <c r="B84" s="872"/>
      <c r="C84" s="872"/>
      <c r="D84" s="872"/>
      <c r="E84" s="872"/>
      <c r="F84" s="872"/>
      <c r="G84" s="872"/>
      <c r="H84" s="872"/>
      <c r="I84" s="872"/>
      <c r="J84" s="872"/>
      <c r="K84" s="872"/>
      <c r="L84" s="872"/>
      <c r="M84" s="889"/>
      <c r="N84" s="872"/>
      <c r="O84" s="872"/>
      <c r="P84" s="872"/>
      <c r="Q84" s="872"/>
      <c r="R84" s="872"/>
      <c r="S84" s="872"/>
      <c r="T84" s="872"/>
      <c r="U84" s="872"/>
    </row>
    <row r="85" spans="1:21">
      <c r="A85" s="872"/>
      <c r="B85" s="872"/>
      <c r="C85" s="872"/>
      <c r="D85" s="872"/>
      <c r="E85" s="872"/>
      <c r="F85" s="872"/>
      <c r="G85" s="872"/>
      <c r="H85" s="872"/>
      <c r="I85" s="872"/>
      <c r="J85" s="872"/>
      <c r="K85" s="872"/>
      <c r="L85" s="872"/>
      <c r="M85" s="889"/>
      <c r="N85" s="872"/>
      <c r="O85" s="872"/>
      <c r="P85" s="872"/>
      <c r="Q85" s="872"/>
      <c r="R85" s="872"/>
      <c r="S85" s="872"/>
      <c r="T85" s="872"/>
      <c r="U85" s="872"/>
    </row>
    <row r="86" spans="1:21">
      <c r="A86" s="872"/>
      <c r="B86" s="872"/>
      <c r="C86" s="872"/>
      <c r="D86" s="872"/>
      <c r="E86" s="872"/>
      <c r="F86" s="872"/>
      <c r="G86" s="872"/>
      <c r="H86" s="872"/>
      <c r="I86" s="872"/>
      <c r="J86" s="872"/>
      <c r="K86" s="872"/>
      <c r="L86" s="872"/>
      <c r="M86" s="889"/>
      <c r="N86" s="872"/>
      <c r="O86" s="872"/>
      <c r="P86" s="872"/>
      <c r="Q86" s="872"/>
      <c r="R86" s="872"/>
      <c r="S86" s="872"/>
      <c r="T86" s="872"/>
      <c r="U86" s="872"/>
    </row>
    <row r="87" spans="1:21">
      <c r="A87" s="872"/>
      <c r="B87" s="872"/>
      <c r="C87" s="872"/>
      <c r="D87" s="872"/>
      <c r="E87" s="872"/>
      <c r="F87" s="872"/>
      <c r="G87" s="872"/>
      <c r="H87" s="872"/>
      <c r="I87" s="872"/>
      <c r="J87" s="872"/>
      <c r="K87" s="872"/>
      <c r="L87" s="872"/>
      <c r="M87" s="889"/>
      <c r="N87" s="872"/>
      <c r="O87" s="872"/>
      <c r="P87" s="872"/>
      <c r="Q87" s="872"/>
      <c r="R87" s="872"/>
      <c r="S87" s="872"/>
      <c r="T87" s="872"/>
      <c r="U87" s="872"/>
    </row>
    <row r="88" spans="1:21">
      <c r="A88" s="872"/>
      <c r="B88" s="872"/>
      <c r="C88" s="872"/>
      <c r="D88" s="872"/>
      <c r="E88" s="872"/>
      <c r="F88" s="872"/>
      <c r="G88" s="872"/>
      <c r="H88" s="872"/>
      <c r="I88" s="872"/>
      <c r="J88" s="872"/>
      <c r="K88" s="872"/>
      <c r="L88" s="872"/>
      <c r="M88" s="889"/>
      <c r="N88" s="872"/>
      <c r="O88" s="872"/>
      <c r="P88" s="872"/>
      <c r="Q88" s="872"/>
      <c r="R88" s="872"/>
      <c r="S88" s="872"/>
      <c r="T88" s="872"/>
      <c r="U88" s="872"/>
    </row>
    <row r="89" spans="1:21">
      <c r="A89" s="872"/>
      <c r="B89" s="872"/>
      <c r="C89" s="872"/>
      <c r="D89" s="872"/>
      <c r="E89" s="872"/>
      <c r="F89" s="872"/>
      <c r="G89" s="872"/>
      <c r="H89" s="872"/>
      <c r="I89" s="872"/>
      <c r="J89" s="872"/>
      <c r="K89" s="872"/>
      <c r="L89" s="872"/>
      <c r="M89" s="889"/>
      <c r="N89" s="872"/>
      <c r="O89" s="872"/>
      <c r="P89" s="872"/>
      <c r="Q89" s="872"/>
      <c r="R89" s="872"/>
      <c r="S89" s="872"/>
      <c r="T89" s="872"/>
      <c r="U89" s="872"/>
    </row>
  </sheetData>
  <sheetProtection formatColumns="0" formatRows="0" autoFilter="0"/>
  <mergeCells count="6">
    <mergeCell ref="L14:L15"/>
    <mergeCell ref="M14:M15"/>
    <mergeCell ref="N14:N15"/>
    <mergeCell ref="U14:U15"/>
    <mergeCell ref="L73:U73"/>
    <mergeCell ref="L74:U74"/>
  </mergeCells>
  <dataValidations count="2">
    <dataValidation type="textLength" operator="lessThanOrEqual" allowBlank="1" showInputMessage="1" showErrorMessage="1" errorTitle="Ошибка" error="Допускается ввод не более 900 символов!" sqref="U17 U19 U21 U23 U25 U27:U29 U31 U33 U35 U37 U39 U41:U43 U45 U47 U49 U51 U53 U55:U57 U59 U61 U63 U65 U69:U71 U67">
      <formula1>900</formula1>
    </dataValidation>
    <dataValidation type="decimal" allowBlank="1" showErrorMessage="1" errorTitle="Ошибка" error="Допускается ввод только неотрицательных чисел!" sqref="O27:T29 O41:T43 O55:T57 O69:T71">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85"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85"/>
      <c r="E4" s="1"/>
      <c r="F4" s="1"/>
      <c r="G4" s="56" t="s">
        <v>1012</v>
      </c>
      <c r="H4" s="124"/>
      <c r="I4" s="290"/>
    </row>
    <row r="5" spans="1:27" s="53" customFormat="1" ht="15" customHeight="1">
      <c r="C5" s="316"/>
      <c r="D5" s="585"/>
      <c r="E5" s="1"/>
      <c r="F5" s="1"/>
      <c r="G5" s="56" t="s">
        <v>248</v>
      </c>
      <c r="H5" s="126"/>
      <c r="I5" s="290"/>
    </row>
    <row r="6" spans="1:27" s="53" customFormat="1" ht="15" customHeight="1">
      <c r="C6" s="316"/>
      <c r="D6" s="585"/>
      <c r="E6" s="1"/>
      <c r="F6" s="1"/>
      <c r="G6" s="56" t="s">
        <v>249</v>
      </c>
      <c r="H6" s="126"/>
      <c r="I6" s="290"/>
    </row>
    <row r="7" spans="1:27" s="53" customFormat="1" ht="15" customHeight="1">
      <c r="C7" s="316"/>
      <c r="D7" s="585"/>
      <c r="E7" s="1"/>
      <c r="F7" s="1"/>
      <c r="G7" s="56" t="s">
        <v>250</v>
      </c>
      <c r="H7" s="124"/>
      <c r="I7" s="291"/>
    </row>
    <row r="8" spans="1:27" s="53" customFormat="1" ht="15" customHeight="1">
      <c r="C8" s="316"/>
      <c r="D8" s="585"/>
      <c r="E8" s="1"/>
      <c r="F8" s="1"/>
      <c r="G8" s="127" t="str">
        <f>IF(H3="Водоотведение","Вид сточных вод","Вид воды")</f>
        <v>Вид воды</v>
      </c>
      <c r="H8" s="126"/>
      <c r="I8" s="290"/>
    </row>
    <row r="9" spans="1:27" s="53" customFormat="1" ht="15" customHeight="1">
      <c r="C9" s="316"/>
      <c r="D9" s="585"/>
      <c r="E9" s="1"/>
      <c r="F9" s="1"/>
      <c r="G9" s="127" t="s">
        <v>829</v>
      </c>
      <c r="H9" s="508"/>
      <c r="I9" s="290"/>
    </row>
    <row r="10" spans="1:27" s="53" customFormat="1" ht="15" customHeight="1">
      <c r="B10" s="53" t="b">
        <f t="shared" ref="B10:B15" si="0">org_declaration="Заявление организации"</f>
        <v>1</v>
      </c>
      <c r="C10" s="316"/>
      <c r="D10" s="585"/>
      <c r="E10" s="1"/>
      <c r="F10" s="1"/>
      <c r="G10" s="56" t="s">
        <v>251</v>
      </c>
      <c r="H10" s="366"/>
      <c r="I10" s="290"/>
    </row>
    <row r="11" spans="1:27" s="53" customFormat="1" ht="15" customHeight="1">
      <c r="B11" s="53" t="b">
        <f t="shared" si="0"/>
        <v>1</v>
      </c>
      <c r="C11" s="316"/>
      <c r="D11" s="585"/>
      <c r="E11" s="1"/>
      <c r="F11" s="1"/>
      <c r="G11" s="56" t="s">
        <v>252</v>
      </c>
      <c r="H11" s="516"/>
      <c r="I11" s="290"/>
    </row>
    <row r="12" spans="1:27" s="53" customFormat="1" ht="15" customHeight="1">
      <c r="B12" s="53" t="b">
        <f t="shared" si="0"/>
        <v>1</v>
      </c>
      <c r="C12" s="316"/>
      <c r="D12" s="585"/>
      <c r="E12" s="1"/>
      <c r="F12" s="1"/>
      <c r="G12" s="56" t="s">
        <v>967</v>
      </c>
      <c r="H12" s="366"/>
      <c r="I12" s="290"/>
    </row>
    <row r="13" spans="1:27" s="53" customFormat="1" ht="15" customHeight="1">
      <c r="B13" s="53" t="b">
        <f t="shared" si="0"/>
        <v>1</v>
      </c>
      <c r="C13" s="316"/>
      <c r="D13" s="585"/>
      <c r="E13" s="1"/>
      <c r="F13" s="1"/>
      <c r="G13" s="56" t="s">
        <v>253</v>
      </c>
      <c r="H13" s="517"/>
      <c r="I13" s="290"/>
    </row>
    <row r="14" spans="1:27" s="53" customFormat="1" ht="25.5" customHeight="1">
      <c r="B14" s="53" t="b">
        <f t="shared" si="0"/>
        <v>1</v>
      </c>
      <c r="C14" s="316"/>
      <c r="D14" s="585"/>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85"/>
      <c r="E15" s="1"/>
      <c r="F15" s="1"/>
      <c r="G15" s="56" t="s">
        <v>255</v>
      </c>
      <c r="H15" s="317"/>
      <c r="I15" s="290"/>
    </row>
    <row r="16" spans="1:27">
      <c r="A16" s="134" t="s">
        <v>1256</v>
      </c>
    </row>
    <row r="17" spans="1:10" s="53" customFormat="1" ht="15.95" customHeight="1">
      <c r="C17" s="316"/>
      <c r="D17" s="135" t="s">
        <v>268</v>
      </c>
      <c r="E17" s="591" t="s">
        <v>212</v>
      </c>
      <c r="F17" s="591"/>
      <c r="G17" s="591"/>
      <c r="H17" s="518"/>
      <c r="I17" s="54"/>
      <c r="J17" s="55"/>
    </row>
    <row r="18" spans="1:10">
      <c r="A18" s="134" t="s">
        <v>1264</v>
      </c>
    </row>
    <row r="19" spans="1:10">
      <c r="A19" s="134" t="s">
        <v>1265</v>
      </c>
    </row>
    <row r="20" spans="1:10">
      <c r="A20" s="134" t="s">
        <v>1266</v>
      </c>
    </row>
    <row r="21" spans="1:10" s="53" customFormat="1" ht="15.95" customHeight="1">
      <c r="C21" s="316"/>
      <c r="D21" s="135" t="s">
        <v>268</v>
      </c>
      <c r="E21" s="590" t="s">
        <v>215</v>
      </c>
      <c r="F21" s="589" t="s">
        <v>216</v>
      </c>
      <c r="G21" s="589"/>
      <c r="H21" s="330"/>
      <c r="I21" s="54"/>
    </row>
    <row r="22" spans="1:10" s="53" customFormat="1" ht="15.95" customHeight="1">
      <c r="C22" s="316"/>
      <c r="E22" s="590"/>
      <c r="F22" s="589" t="s">
        <v>217</v>
      </c>
      <c r="G22" s="589"/>
      <c r="H22" s="315"/>
      <c r="I22" s="54"/>
    </row>
    <row r="23" spans="1:10" s="53" customFormat="1" ht="15.95" customHeight="1">
      <c r="C23" s="316"/>
      <c r="E23" s="590"/>
      <c r="F23" s="589" t="s">
        <v>218</v>
      </c>
      <c r="G23" s="589"/>
      <c r="H23" s="330"/>
      <c r="I23" s="54"/>
    </row>
    <row r="24" spans="1:10" s="53" customFormat="1" ht="15.95" customHeight="1">
      <c r="C24" s="316"/>
      <c r="E24" s="590"/>
      <c r="F24" s="589" t="s">
        <v>219</v>
      </c>
      <c r="G24" s="589"/>
      <c r="H24" s="129"/>
      <c r="I24" s="54"/>
    </row>
    <row r="25" spans="1:10" s="53" customFormat="1" ht="15.95" customHeight="1">
      <c r="C25" s="316"/>
      <c r="E25" s="590"/>
      <c r="F25" s="591" t="s">
        <v>220</v>
      </c>
      <c r="G25" s="591"/>
      <c r="H25" s="518"/>
      <c r="I25" s="54"/>
      <c r="J25" s="55"/>
    </row>
    <row r="26" spans="1:10">
      <c r="A26" s="134" t="s">
        <v>1267</v>
      </c>
    </row>
    <row r="27" spans="1:10">
      <c r="A27" s="134" t="s">
        <v>1268</v>
      </c>
    </row>
    <row r="28" spans="1:10" s="53" customFormat="1" ht="15.95" customHeight="1">
      <c r="C28" s="316"/>
      <c r="D28" s="135" t="s">
        <v>268</v>
      </c>
      <c r="E28" s="590" t="s">
        <v>215</v>
      </c>
      <c r="F28" s="589" t="s">
        <v>216</v>
      </c>
      <c r="G28" s="589"/>
      <c r="H28" s="330"/>
      <c r="I28" s="54"/>
    </row>
    <row r="29" spans="1:10" s="53" customFormat="1" ht="15.95" customHeight="1">
      <c r="C29" s="316"/>
      <c r="E29" s="590"/>
      <c r="F29" s="589" t="s">
        <v>217</v>
      </c>
      <c r="G29" s="589"/>
      <c r="H29" s="315"/>
      <c r="I29" s="54"/>
    </row>
    <row r="30" spans="1:10" s="53" customFormat="1" ht="15.95" customHeight="1">
      <c r="C30" s="316"/>
      <c r="E30" s="590"/>
      <c r="F30" s="589" t="s">
        <v>218</v>
      </c>
      <c r="G30" s="589"/>
      <c r="H30" s="330"/>
      <c r="I30" s="54"/>
    </row>
    <row r="31" spans="1:10" s="53" customFormat="1" ht="15.95" customHeight="1">
      <c r="C31" s="316"/>
      <c r="E31" s="590"/>
      <c r="F31" s="589" t="s">
        <v>219</v>
      </c>
      <c r="G31" s="589"/>
      <c r="H31" s="129"/>
      <c r="I31" s="54"/>
    </row>
    <row r="32" spans="1:10" s="53" customFormat="1" ht="15.95" customHeight="1">
      <c r="C32" s="316"/>
      <c r="E32" s="590"/>
      <c r="F32" s="589" t="s">
        <v>223</v>
      </c>
      <c r="G32" s="589"/>
      <c r="H32" s="129"/>
      <c r="I32" s="54"/>
    </row>
    <row r="33" spans="1:27" s="53" customFormat="1" ht="15.95" customHeight="1">
      <c r="C33" s="316"/>
      <c r="E33" s="590"/>
      <c r="F33" s="589" t="s">
        <v>224</v>
      </c>
      <c r="G33" s="589"/>
      <c r="H33" s="129"/>
      <c r="I33" s="54"/>
    </row>
    <row r="34" spans="1:27">
      <c r="A34" s="134" t="s">
        <v>1269</v>
      </c>
    </row>
    <row r="35" spans="1:27" s="53" customFormat="1" ht="15.95" customHeight="1">
      <c r="C35" s="316"/>
      <c r="D35" s="135" t="s">
        <v>268</v>
      </c>
      <c r="E35" s="590" t="s">
        <v>215</v>
      </c>
      <c r="F35" s="589" t="s">
        <v>216</v>
      </c>
      <c r="G35" s="589"/>
      <c r="H35" s="330"/>
      <c r="I35" s="54"/>
    </row>
    <row r="36" spans="1:27" s="53" customFormat="1" ht="15.95" customHeight="1">
      <c r="C36" s="316"/>
      <c r="E36" s="590"/>
      <c r="F36" s="589" t="s">
        <v>217</v>
      </c>
      <c r="G36" s="589"/>
      <c r="H36" s="541"/>
      <c r="I36" s="54"/>
    </row>
    <row r="37" spans="1:27" s="53" customFormat="1" ht="15.95" customHeight="1">
      <c r="C37" s="316"/>
      <c r="E37" s="590"/>
      <c r="F37" s="589" t="s">
        <v>218</v>
      </c>
      <c r="G37" s="589"/>
      <c r="H37" s="330"/>
      <c r="I37" s="54"/>
    </row>
    <row r="38" spans="1:27" s="53" customFormat="1" ht="15.95" customHeight="1">
      <c r="C38" s="316"/>
      <c r="E38" s="590"/>
      <c r="F38" s="589" t="s">
        <v>219</v>
      </c>
      <c r="G38" s="589"/>
      <c r="H38" s="129"/>
      <c r="I38" s="54"/>
    </row>
    <row r="39" spans="1:27" s="53" customFormat="1" ht="15.95" customHeight="1">
      <c r="C39" s="316"/>
      <c r="E39" s="590"/>
      <c r="F39" s="589" t="s">
        <v>225</v>
      </c>
      <c r="G39" s="589"/>
      <c r="H39" s="129"/>
      <c r="I39" s="54"/>
    </row>
    <row r="40" spans="1:27" s="53" customFormat="1" ht="15.95" customHeight="1">
      <c r="C40" s="316"/>
      <c r="E40" s="590"/>
      <c r="F40" s="589" t="s">
        <v>938</v>
      </c>
      <c r="G40" s="589"/>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сведения'!$J$110:$J$162,MATCH($A46,'Общие сведения'!$D$110:$D$162,0))</f>
        <v>Тариф 1 (Водоснабжение) - тариф на питьевую воду (Жадовское городское поселение)</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сведения'!$J$110:$J$162,MATCH($A54,'Общие сведения'!$D$110:$D$162,0))</f>
        <v>Тариф 1 (Водоснабжение) - тариф на питьевую воду (Жадовское городское поселение)</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7"/>
      <c r="P61" s="598"/>
      <c r="Q61" s="598"/>
      <c r="R61" s="598"/>
      <c r="S61" s="599"/>
    </row>
    <row r="62" spans="1:27">
      <c r="A62" s="134" t="s">
        <v>840</v>
      </c>
    </row>
    <row r="63" spans="1:27" s="67" customFormat="1" ht="15" customHeight="1">
      <c r="A63" s="544" t="s">
        <v>17</v>
      </c>
      <c r="L63" s="150" t="str">
        <f>INDEX('Общие сведения'!$J$110:$J$162,MATCH($A63,'Общие сведения'!$D$110:$D$162,0))</f>
        <v>Тариф 1 (Водоснабжение) - тариф на питьевую воду (Жадовское городское поселение)</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7"/>
      <c r="P68" s="598"/>
      <c r="Q68" s="598"/>
      <c r="R68" s="598"/>
      <c r="S68" s="599"/>
    </row>
    <row r="69" spans="1:27">
      <c r="A69" s="134" t="s">
        <v>842</v>
      </c>
    </row>
    <row r="70" spans="1:27" s="70" customFormat="1" ht="14.25">
      <c r="A70" s="546"/>
      <c r="K70" s="135" t="s">
        <v>268</v>
      </c>
      <c r="L70" s="152">
        <v>1</v>
      </c>
      <c r="M70" s="159"/>
      <c r="N70" s="160"/>
      <c r="O70" s="594"/>
      <c r="P70" s="594"/>
      <c r="Q70" s="594"/>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сведения'!$J$110:$J$162,MATCH($A76,'Общие сведения'!$D$110:$D$162,0))</f>
        <v>Тариф 1 (Водоснабжение) - тариф на питьевую воду (Жадовское городское поселение)</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сведения'!$J$110:$J$162,MATCH($A97,'Общие сведения'!$D$110:$D$162,0))</f>
        <v>Тариф 1 (Водоснабжение) - тариф на питьевую воду (Жадовское городское поселение)</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сведения'!$K$110:$K$162,MATCH($A98,'Общие сведения'!$D$110:$D$162,0))</f>
        <v>питьевая вода</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сведения'!$J$110:$J$162,MATCH($A136,'Общие сведения'!$D$110:$D$162,0))</f>
        <v>Тариф 1 (Водоснабжение) - тариф на питьевую воду (Жадовское городское поселение)</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сведения'!$K$110:$K$162,MATCH($A137,'Общие сведения'!$D$110:$D$162,0))</f>
        <v>питьевая вода</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сведения'!$J$110:$J$162,MATCH($A153,'Общие сведения'!$D$110:$D$162,0))</f>
        <v>Тариф 1 (Водоснабжение) - тариф на питьевую воду (Жадовское городское поселение)</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сведения'!$K$110:$K$162,MATCH($A154,'Общие сведения'!$D$110:$D$162,0))</f>
        <v>питьевая вода</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сведения'!$J$110:$J$162,MATCH($A182,'Общие сведения'!$D$110:$D$162,0))</f>
        <v>Тариф 1 (Водоснабжение) - тариф на питьевую воду (Жадовское городское поселение)</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сведения'!$K$110:$K$162,MATCH($A183,'Общие сведения'!$D$110:$D$162,0))</f>
        <v>питьевая вода</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сведения'!$J$110:$J$162,MATCH($A199,'Общие сведения'!$D$110:$D$162,0))</f>
        <v>Тариф 1 (Водоснабжение) - тариф на питьевую воду (Жадовское городское поселение)</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сведения'!$J$110:$J$162,MATCH($A208,'Общие сведения'!$D$110:$D$162,0))</f>
        <v>Тариф 1 (Водоснабжение) - тариф на питьевую воду (Жадовское городское поселение)</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600"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600"/>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600"/>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600"/>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600"/>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600"/>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600"/>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600"/>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600"/>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600"/>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600"/>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600"/>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600"/>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сведения'!$J$110:$J$162,MATCH($A236,'Общие сведения'!$D$110:$D$162,0))</f>
        <v>Тариф 1 (Водоснабжение) - тариф на питьевую воду (Жадовское городское поселение)</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сведения'!$J$110:$J$162,MATCH($A288,'Общие сведения'!$D$110:$D$162,0))</f>
        <v>Тариф 1 (Водоснабжение) - тариф на питьевую воду (Жадовское городское поселение)</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сведения'!$J$110:$J$162,MATCH($A299,'Общие сведения'!$D$110:$D$162,0))</f>
        <v>Тариф 1 (Водоснабжение) - тариф на питьевую воду (Жадовское городское поселение)</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6"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6"/>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6"/>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6"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6"/>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6"/>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6"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6"/>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6"/>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6"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6"/>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6"/>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6"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6"/>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6"/>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сведения'!$J$110:$J$162,MATCH($A341,'Общие сведения'!$D$110:$D$162,0))</f>
        <v>Тариф 1 (Водоснабжение) - тариф на питьевую воду (Жадовское городское поселение)</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сведения'!$J$110:$J$162,MATCH($A359,'Общие сведения'!$D$110:$D$162,0))</f>
        <v>Тариф 1 (Водоснабжение) - тариф на питьевую воду (Жадовское городское поселение)</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сведения'!$J$110:$J$162,MATCH($A386,'Общие сведения'!$D$110:$D$162,0))</f>
        <v>Тариф 1 (Водоснабжение) - тариф на питьевую воду (Жадовское городское поселение)</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источники'!$R$17:$R$137,'ИП + источники'!$A$17:$A$137,$A387,'ИП + источники'!$L$17:$L$137,"1.4.2")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источники'!$R$17:$R$137,'ИП + источники'!$A$17:$A$137,$A388,'ИП + источники'!$L$17:$L$137,"1.4.3")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сведения'!$N$110:$N$162,MATCH($A392,'Общие сведения'!$D$110:$D$162,0))</f>
        <v>одноставочный</v>
      </c>
      <c r="L392" s="150" t="str">
        <f>INDEX('Общие сведения'!$J$110:$J$162,MATCH($A392,'Общие сведения'!$D$110:$D$162,0))</f>
        <v>Тариф 1 (Водоснабжение) - тариф на питьевую воду (Жадовское городское поселение)</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1046.5615281795981</v>
      </c>
      <c r="P393" s="464">
        <f>P394+P398+P408+P409+P412+P413+P414</f>
        <v>1046.5615281795981</v>
      </c>
      <c r="Q393" s="464">
        <f>Q394+Q398+Q408+Q409+Q412+Q413+Q414</f>
        <v>1031.7254400000002</v>
      </c>
      <c r="R393" s="464">
        <f t="shared" ref="R393:R445" si="77">Q393-P393</f>
        <v>-14.836088179597937</v>
      </c>
      <c r="S393" s="464">
        <f>S394+S398+S408+S409+S412+S413+S414</f>
        <v>1227.3240628844892</v>
      </c>
      <c r="T393" s="464">
        <f>T394+T398+T408+T409+T412+T413+T414</f>
        <v>1311.6583861991573</v>
      </c>
      <c r="U393" s="464">
        <f>U394+U398+U408+U409+U412+U413+U414</f>
        <v>1311.658229959708</v>
      </c>
      <c r="V393" s="465">
        <f t="shared" ref="V393:V418" si="78">IF(S393=0,0,(U393-S393)/S393*100)</f>
        <v>6.8713854494968878</v>
      </c>
      <c r="W393" s="436"/>
      <c r="X393" s="436"/>
      <c r="Y393" s="436"/>
    </row>
    <row r="394" spans="1:27" s="479" customFormat="1" ht="22.5" outlineLevel="1">
      <c r="A394" s="550" t="str">
        <f t="shared" ref="A394:A466" si="79">A393</f>
        <v>1</v>
      </c>
      <c r="L394" s="469" t="s">
        <v>154</v>
      </c>
      <c r="M394" s="519" t="s">
        <v>1127</v>
      </c>
      <c r="N394" s="520" t="s">
        <v>355</v>
      </c>
      <c r="O394" s="464">
        <f>SUM(O395:O397)</f>
        <v>40.840000000000003</v>
      </c>
      <c r="P394" s="464">
        <f>SUM(P395:P397)</f>
        <v>40.840000000000003</v>
      </c>
      <c r="Q394" s="464">
        <f>SUM(Q395:Q397)</f>
        <v>0</v>
      </c>
      <c r="R394" s="464">
        <f t="shared" si="77"/>
        <v>-40.840000000000003</v>
      </c>
      <c r="S394" s="464">
        <f>SUM(S395:S397)</f>
        <v>40.869999999999997</v>
      </c>
      <c r="T394" s="464">
        <f>SUM(T395:T397)</f>
        <v>0</v>
      </c>
      <c r="U394" s="464">
        <f>SUM(U395:U397)</f>
        <v>0</v>
      </c>
      <c r="V394" s="464">
        <f t="shared" si="78"/>
        <v>-100</v>
      </c>
      <c r="W394" s="478"/>
      <c r="X394" s="478"/>
      <c r="Y394" s="478"/>
    </row>
    <row r="395" spans="1:27" s="459" customFormat="1" ht="15" outlineLevel="1">
      <c r="A395" s="549" t="str">
        <f t="shared" si="79"/>
        <v>1</v>
      </c>
      <c r="L395" s="466" t="s">
        <v>397</v>
      </c>
      <c r="M395" s="487" t="s">
        <v>1128</v>
      </c>
      <c r="N395" s="460" t="s">
        <v>355</v>
      </c>
      <c r="O395" s="486">
        <f>SUMIFS(Реагенты!O$15:O$32,Реагенты!$A$15:$A$32,$A395,Реагенты!$M$15:$M$32,"Всего по тарифу")</f>
        <v>40.840000000000003</v>
      </c>
      <c r="P395" s="486">
        <f>SUMIFS(Реагенты!P$15:P$32,Реагенты!$A$15:$A$32,$A395,Реагенты!$M$15:$M$32,"Всего по тарифу")</f>
        <v>40.840000000000003</v>
      </c>
      <c r="Q395" s="486">
        <f>SUMIFS(Реагенты!Q$15:Q$32,Реагенты!$A$15:$A$32,$A395,Реагенты!$M$15:$M$32,"Всего по тарифу")</f>
        <v>0</v>
      </c>
      <c r="R395" s="465">
        <f t="shared" si="77"/>
        <v>-40.840000000000003</v>
      </c>
      <c r="S395" s="486">
        <f>SUMIFS(Реагенты!R$15:R$32,Реагенты!$A$15:$A$32,$A395,Реагенты!$M$15:$M$32,"Всего по тарифу")</f>
        <v>40.869999999999997</v>
      </c>
      <c r="T395" s="486">
        <f>SUMIFS(Реагенты!S$15:S$32,Реагенты!$A$15:$A$32,$A395,Реагенты!$M$15:$M$32,"Всего по тарифу")</f>
        <v>0</v>
      </c>
      <c r="U395" s="486">
        <f>SUMIFS(Реагенты!T$15:T$32,Реагенты!$A$15:$A$32,$A395,Реагенты!$M$15:$M$32,"Всего по тарифу")</f>
        <v>0</v>
      </c>
      <c r="V395" s="465">
        <f t="shared" si="78"/>
        <v>-100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515.66999999999996</v>
      </c>
      <c r="P398" s="464">
        <f>SUM(P399:P407)</f>
        <v>515.66999999999996</v>
      </c>
      <c r="Q398" s="464">
        <f>SUM(Q399:Q407)</f>
        <v>515.66999999999996</v>
      </c>
      <c r="R398" s="464">
        <f t="shared" si="77"/>
        <v>0</v>
      </c>
      <c r="S398" s="464">
        <f>SUM(S399:S407)</f>
        <v>670.4</v>
      </c>
      <c r="T398" s="464">
        <f>SUM(T399:T407)</f>
        <v>744</v>
      </c>
      <c r="U398" s="464">
        <f>SUM(U399:U407)</f>
        <v>744</v>
      </c>
      <c r="V398" s="464">
        <f t="shared" si="78"/>
        <v>10.978520286396185</v>
      </c>
      <c r="W398" s="478"/>
      <c r="X398" s="478"/>
      <c r="Y398" s="478"/>
    </row>
    <row r="399" spans="1:27" s="459" customFormat="1" ht="15" outlineLevel="1">
      <c r="A399" s="549" t="str">
        <f t="shared" si="79"/>
        <v>1</v>
      </c>
      <c r="L399" s="466" t="s">
        <v>454</v>
      </c>
      <c r="M399" s="487" t="s">
        <v>1130</v>
      </c>
      <c r="N399" s="460" t="s">
        <v>355</v>
      </c>
      <c r="O399" s="486">
        <f>SUMIFS(ЭЭ!O$15:O$60,ЭЭ!$A$15:$A$60,$A399,ЭЭ!$M$15:$M$60,"Всего по тарифу")</f>
        <v>515.66999999999996</v>
      </c>
      <c r="P399" s="486">
        <f>SUMIFS(ЭЭ!P$15:P$60,ЭЭ!$A$15:$A$60,$A399,ЭЭ!$M$15:$M$60,"Всего по тарифу")</f>
        <v>515.66999999999996</v>
      </c>
      <c r="Q399" s="486">
        <f>SUMIFS(ЭЭ!Q$15:Q$60,ЭЭ!$A$15:$A$60,$A399,ЭЭ!$M$15:$M$60,"Всего по тарифу")</f>
        <v>515.66999999999996</v>
      </c>
      <c r="R399" s="465">
        <f t="shared" si="77"/>
        <v>0</v>
      </c>
      <c r="S399" s="486">
        <f>SUMIFS(ЭЭ!R$15:R$60,ЭЭ!$A$15:$A$60,$A399,ЭЭ!$M$15:$M$60,"Всего по тарифу")</f>
        <v>670.4</v>
      </c>
      <c r="T399" s="486">
        <f>SUMIFS(ЭЭ!S$15:S$60,ЭЭ!$A$15:$A$60,$A399,ЭЭ!$M$15:$M$60,"Всего по тарифу")</f>
        <v>744</v>
      </c>
      <c r="U399" s="486">
        <f>SUMIFS(ЭЭ!T$15:T$60,ЭЭ!$A$15:$A$60,$A399,ЭЭ!$M$15:$M$60,"Всего по тарифу")</f>
        <v>744</v>
      </c>
      <c r="V399" s="465">
        <f t="shared" si="78"/>
        <v>10.978520286396185</v>
      </c>
      <c r="W399" s="436"/>
      <c r="X399" s="436"/>
      <c r="Y399" s="436"/>
    </row>
    <row r="400" spans="1:27" s="459" customFormat="1" ht="15" outlineLevel="1">
      <c r="A400" s="549" t="str">
        <f t="shared" si="79"/>
        <v>1</v>
      </c>
      <c r="B400" s="459" t="s">
        <v>411</v>
      </c>
      <c r="L400" s="466" t="s">
        <v>457</v>
      </c>
      <c r="M400" s="487" t="s">
        <v>1131</v>
      </c>
      <c r="N400" s="460" t="s">
        <v>355</v>
      </c>
      <c r="O400" s="486">
        <f>SUMIFS(Покупка!O$15:O$72,Покупка!$A$15:$A$72,$A400,Покупка!$M$15:$M$72,$B400)</f>
        <v>0</v>
      </c>
      <c r="P400" s="486">
        <f>SUMIFS(Покупка!P$15:P$72,Покупка!$A$15:$A$72,$A400,Покупка!$M$15:$M$72,$B400)</f>
        <v>0</v>
      </c>
      <c r="Q400" s="486">
        <f>SUMIFS(Покупка!Q$15:Q$72,Покупка!$A$15:$A$72,$A400,Покупка!$M$15:$M$72,$B400)</f>
        <v>0</v>
      </c>
      <c r="R400" s="465">
        <f t="shared" si="77"/>
        <v>0</v>
      </c>
      <c r="S400" s="486">
        <f>SUMIFS(Покупка!R$15:R$72,Покупка!$A$15:$A$72,$A400,Покупка!$M$15:$M$72,$B400)</f>
        <v>0</v>
      </c>
      <c r="T400" s="486">
        <f>SUMIFS(Покупка!S$15:S$72,Покупка!$A$15:$A$72,$A400,Покупка!$M$15:$M$72,$B400)</f>
        <v>0</v>
      </c>
      <c r="U400" s="486">
        <f>SUMIFS(Покупка!T$15:T$72,Покупка!$A$15:$A$72,$A400,Покупка!$M$15:$M$72,$B400)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SUMIFS(Покупка!O$15:O$72,Покупка!$A$15:$A$72,$A401,Покупка!$M$15:$M$72,$B401)</f>
        <v>0</v>
      </c>
      <c r="P401" s="486">
        <f>SUMIFS(Покупка!P$15:P$72,Покупка!$A$15:$A$72,$A401,Покупка!$M$15:$M$72,$B401)</f>
        <v>0</v>
      </c>
      <c r="Q401" s="486">
        <f>SUMIFS(Покупка!Q$15:Q$72,Покупка!$A$15:$A$72,$A401,Покупка!$M$15:$M$72,$B401)</f>
        <v>0</v>
      </c>
      <c r="R401" s="465">
        <f t="shared" si="77"/>
        <v>0</v>
      </c>
      <c r="S401" s="486">
        <f>SUMIFS(Покупка!R$15:R$72,Покупка!$A$15:$A$72,$A401,Покупка!$M$15:$M$72,$B401)</f>
        <v>0</v>
      </c>
      <c r="T401" s="486">
        <f>SUMIFS(Покупка!S$15:S$72,Покупка!$A$15:$A$72,$A401,Покупка!$M$15:$M$72,$B401)</f>
        <v>0</v>
      </c>
      <c r="U401" s="486">
        <f>SUMIFS(Покупка!T$15:T$72,Покупка!$A$15:$A$72,$A401,Покупка!$M$15:$M$72,$B401)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SUMIFS(Покупка!O$15:O$72,Покупка!$A$15:$A$72,$A403,Покупка!$M$15:$M$72,$B403)</f>
        <v>0</v>
      </c>
      <c r="P403" s="486">
        <f>SUMIFS(Покупка!P$15:P$72,Покупка!$A$15:$A$72,$A403,Покупка!$M$15:$M$72,$B403)</f>
        <v>0</v>
      </c>
      <c r="Q403" s="486">
        <f>SUMIFS(Покупка!Q$15:Q$72,Покупка!$A$15:$A$72,$A403,Покупка!$M$15:$M$72,$B403)</f>
        <v>0</v>
      </c>
      <c r="R403" s="465">
        <f t="shared" si="77"/>
        <v>0</v>
      </c>
      <c r="S403" s="486">
        <f>SUMIFS(Покупка!R$15:R$72,Покупка!$A$15:$A$72,$A403,Покупка!$M$15:$M$72,$B403)</f>
        <v>0</v>
      </c>
      <c r="T403" s="486">
        <f>SUMIFS(Покупка!S$15:S$72,Покупка!$A$15:$A$72,$A403,Покупка!$M$15:$M$72,$B403)</f>
        <v>0</v>
      </c>
      <c r="U403" s="486">
        <f>SUMIFS(Покупка!T$15:T$72,Покупка!$A$15:$A$72,$A403,Покупка!$M$15:$M$72,$B403)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SUMIFS(Покупка!O$15:O$72,Покупка!$A$15:$A$72,$A404,Покупка!$M$15:$M$72,$B404)</f>
        <v>0</v>
      </c>
      <c r="P404" s="486">
        <f>SUMIFS(Покупка!P$15:P$72,Покупка!$A$15:$A$72,$A404,Покупка!$M$15:$M$72,$B404)</f>
        <v>0</v>
      </c>
      <c r="Q404" s="486">
        <f>SUMIFS(Покупка!Q$15:Q$72,Покупка!$A$15:$A$72,$A404,Покупка!$M$15:$M$72,$B404)</f>
        <v>0</v>
      </c>
      <c r="R404" s="465">
        <f>Q404-P404</f>
        <v>0</v>
      </c>
      <c r="S404" s="486">
        <f>SUMIFS(Покупка!R$15:R$72,Покупка!$A$15:$A$72,$A404,Покупка!$M$15:$M$72,$B404)</f>
        <v>0</v>
      </c>
      <c r="T404" s="486">
        <f>SUMIFS(Покупка!S$15:S$72,Покупка!$A$15:$A$72,$A404,Покупка!$M$15:$M$72,$B404)</f>
        <v>0</v>
      </c>
      <c r="U404" s="486">
        <f>SUMIFS(Покупка!T$15:T$72,Покупка!$A$15:$A$72,$A404,Покупка!$M$15:$M$72,$B404)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SUMIFS(Покупка!O$15:O$72,Покупка!$A$15:$A$72,$A405,Покупка!$M$15:$M$72,$B405)</f>
        <v>0</v>
      </c>
      <c r="P405" s="486">
        <f>SUMIFS(Покупка!P$15:P$72,Покупка!$A$15:$A$72,$A405,Покупка!$M$15:$M$72,$B405)</f>
        <v>0</v>
      </c>
      <c r="Q405" s="486">
        <f>SUMIFS(Покупка!Q$15:Q$72,Покупка!$A$15:$A$72,$A405,Покупка!$M$15:$M$72,$B405)</f>
        <v>0</v>
      </c>
      <c r="R405" s="465">
        <f>Q405-P405</f>
        <v>0</v>
      </c>
      <c r="S405" s="486">
        <f>SUMIFS(Покупка!R$15:R$72,Покупка!$A$15:$A$72,$A405,Покупка!$M$15:$M$72,$B405)</f>
        <v>0</v>
      </c>
      <c r="T405" s="486">
        <f>SUMIFS(Покупка!S$15:S$72,Покупка!$A$15:$A$72,$A405,Покупка!$M$15:$M$72,$B405)</f>
        <v>0</v>
      </c>
      <c r="U405" s="486">
        <f>SUMIFS(Покупка!T$15:T$72,Покупка!$A$15:$A$72,$A405,Покупка!$M$15:$M$72,$B405)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SUMIFS(Покупка!O$15:O$72,Покупка!$A$15:$A$72,$A406,Покупка!$M$15:$M$72,$B406)</f>
        <v>0</v>
      </c>
      <c r="P406" s="486">
        <f>SUMIFS(Покупка!P$15:P$72,Покупка!$A$15:$A$72,$A406,Покупка!$M$15:$M$72,$B406)</f>
        <v>0</v>
      </c>
      <c r="Q406" s="486">
        <f>SUMIFS(Покупка!Q$15:Q$72,Покупка!$A$15:$A$72,$A406,Покупка!$M$15:$M$72,$B406)</f>
        <v>0</v>
      </c>
      <c r="R406" s="465">
        <f>Q406-P406</f>
        <v>0</v>
      </c>
      <c r="S406" s="486">
        <f>SUMIFS(Покупка!R$15:R$72,Покупка!$A$15:$A$72,$A406,Покупка!$M$15:$M$72,$B406)</f>
        <v>0</v>
      </c>
      <c r="T406" s="486">
        <f>SUMIFS(Покупка!S$15:S$72,Покупка!$A$15:$A$72,$A406,Покупка!$M$15:$M$72,$B406)</f>
        <v>0</v>
      </c>
      <c r="U406" s="486">
        <f>SUMIFS(Покупка!T$15:T$72,Покупка!$A$15:$A$72,$A406,Покупка!$M$15:$M$72,$B406)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SUMIFS(Покупка!O$15:O$72,Покупка!$A$15:$A$72,$A407,Покупка!$M$15:$M$72,$B407)</f>
        <v>0</v>
      </c>
      <c r="P407" s="486">
        <f>SUMIFS(Покупка!P$15:P$72,Покупка!$A$15:$A$72,$A407,Покупка!$M$15:$M$72,$B407)</f>
        <v>0</v>
      </c>
      <c r="Q407" s="486">
        <f>SUMIFS(Покупка!Q$15:Q$72,Покупка!$A$15:$A$72,$A407,Покупка!$M$15:$M$72,$B407)</f>
        <v>0</v>
      </c>
      <c r="R407" s="465">
        <f>Q407-P407</f>
        <v>0</v>
      </c>
      <c r="S407" s="486">
        <f>SUMIFS(Покупка!R$15:R$72,Покупка!$A$15:$A$72,$A407,Покупка!$M$15:$M$72,$B407)</f>
        <v>0</v>
      </c>
      <c r="T407" s="486">
        <f>SUMIFS(Покупка!S$15:S$72,Покупка!$A$15:$A$72,$A407,Покупка!$M$15:$M$72,$B407)</f>
        <v>0</v>
      </c>
      <c r="U407" s="486">
        <f>SUMIFS(Покупка!T$15:T$72,Покупка!$A$15:$A$72,$A407,Покупка!$M$15:$M$72,$B407)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490.05152817959811</v>
      </c>
      <c r="P409" s="501">
        <f>P410+P411</f>
        <v>490.05152817959811</v>
      </c>
      <c r="Q409" s="501">
        <f>Q410+Q411</f>
        <v>516.05544000000009</v>
      </c>
      <c r="R409" s="464">
        <f t="shared" si="77"/>
        <v>26.003911820401981</v>
      </c>
      <c r="S409" s="501">
        <f>S410+S411</f>
        <v>516.0540628844891</v>
      </c>
      <c r="T409" s="501">
        <f>T410+T411</f>
        <v>567.65838619915735</v>
      </c>
      <c r="U409" s="501">
        <f>U410+U411</f>
        <v>567.65822995970802</v>
      </c>
      <c r="V409" s="464">
        <f t="shared" si="78"/>
        <v>9.9997598675566941</v>
      </c>
      <c r="W409" s="478"/>
      <c r="X409" s="478"/>
      <c r="Y409" s="478"/>
    </row>
    <row r="410" spans="1:25" s="459" customFormat="1" ht="15" outlineLevel="1">
      <c r="A410" s="549" t="str">
        <f t="shared" si="79"/>
        <v>1</v>
      </c>
      <c r="B410" s="488" t="s">
        <v>1178</v>
      </c>
      <c r="L410" s="466" t="s">
        <v>467</v>
      </c>
      <c r="M410" s="487" t="s">
        <v>1137</v>
      </c>
      <c r="N410" s="460" t="s">
        <v>355</v>
      </c>
      <c r="O410" s="486">
        <f>SUMIFS(ФОТ!O$15:O$97,ФОТ!$A$15:$A$97,$A410,ФОТ!$B$15:$B$97,$B410)</f>
        <v>384.81119999999993</v>
      </c>
      <c r="P410" s="486">
        <f>SUMIFS(ФОТ!P$15:P$97,ФОТ!$A$15:$A$97,$A410,ФОТ!$B$15:$B$97,$B410)</f>
        <v>384.81119999999993</v>
      </c>
      <c r="Q410" s="486">
        <f>SUMIFS(ФОТ!Q$15:Q$97,ФОТ!$A$15:$A$97,$A410,ФОТ!$B$15:$B$97,$B410)</f>
        <v>396.35544000000004</v>
      </c>
      <c r="R410" s="465">
        <f t="shared" si="77"/>
        <v>11.544240000000116</v>
      </c>
      <c r="S410" s="486">
        <f>SUMIFS(ФОТ!R$15:R$97,ФОТ!$A$15:$A$97,$A410,ФОТ!$B$15:$B$97,$B410)</f>
        <v>396.35544000000004</v>
      </c>
      <c r="T410" s="486">
        <f>SUMIFS(ФОТ!S$15:S$97,ФОТ!$A$15:$A$97,$A410,ФОТ!$B$15:$B$97,$B410)</f>
        <v>435.99107999999995</v>
      </c>
      <c r="U410" s="486">
        <f>SUMIFS(ФОТ!T$15:T$97,ФОТ!$A$15:$A$97,$A410,ФОТ!$B$15:$B$97,$B410)</f>
        <v>435.99096000000003</v>
      </c>
      <c r="V410" s="465">
        <f t="shared" si="78"/>
        <v>9.9999939448289101</v>
      </c>
      <c r="W410" s="436"/>
      <c r="X410" s="436"/>
      <c r="Y410" s="436"/>
    </row>
    <row r="411" spans="1:25" s="459" customFormat="1" ht="22.5" outlineLevel="1">
      <c r="A411" s="549" t="str">
        <f t="shared" si="79"/>
        <v>1</v>
      </c>
      <c r="B411" s="488" t="s">
        <v>1179</v>
      </c>
      <c r="L411" s="466" t="s">
        <v>474</v>
      </c>
      <c r="M411" s="487" t="s">
        <v>1138</v>
      </c>
      <c r="N411" s="460" t="s">
        <v>355</v>
      </c>
      <c r="O411" s="486">
        <f>SUMIFS(ФОТ!O$15:O$97,ФОТ!$A$15:$A$97,$A411,ФОТ!$B$15:$B$97,$B411)</f>
        <v>105.24032817959819</v>
      </c>
      <c r="P411" s="486">
        <f>SUMIFS(ФОТ!P$15:P$97,ФОТ!$A$15:$A$97,$A411,ФОТ!$B$15:$B$97,$B411)</f>
        <v>105.24032817959819</v>
      </c>
      <c r="Q411" s="486">
        <f>SUMIFS(ФОТ!Q$15:Q$97,ФОТ!$A$15:$A$97,$A411,ФОТ!$B$15:$B$97,$B411)</f>
        <v>119.7</v>
      </c>
      <c r="R411" s="465">
        <f t="shared" si="77"/>
        <v>14.459671820401809</v>
      </c>
      <c r="S411" s="486">
        <f>SUMIFS(ФОТ!R$15:R$97,ФОТ!$A$15:$A$97,$A411,ФОТ!$B$15:$B$97,$B411)</f>
        <v>119.69862288448903</v>
      </c>
      <c r="T411" s="486">
        <f>SUMIFS(ФОТ!S$15:S$97,ФОТ!$A$15:$A$97,$A411,ФОТ!$B$15:$B$97,$B411)</f>
        <v>131.66730619915745</v>
      </c>
      <c r="U411" s="486">
        <f>SUMIFS(ФОТ!T$15:T$97,ФОТ!$A$15:$A$97,$A411,ФОТ!$B$15:$B$97,$B411)</f>
        <v>131.66726995970794</v>
      </c>
      <c r="V411" s="465">
        <f t="shared" si="78"/>
        <v>9.9989847725891003</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SUMIFS(ФОТ!O$15:O$97,ФОТ!$A$15:$A$97,$A423,ФОТ!$B$15:$B$97,$B423)</f>
        <v>0</v>
      </c>
      <c r="P423" s="486">
        <f>SUMIFS(ФОТ!P$15:P$97,ФОТ!$A$15:$A$97,$A423,ФОТ!$B$15:$B$97,$B423)</f>
        <v>0</v>
      </c>
      <c r="Q423" s="486">
        <f>SUMIFS(ФОТ!Q$15:Q$97,ФОТ!$A$15:$A$97,$A423,ФОТ!$B$15:$B$97,$B423)</f>
        <v>0</v>
      </c>
      <c r="R423" s="465">
        <f t="shared" si="77"/>
        <v>0</v>
      </c>
      <c r="S423" s="486">
        <f>SUMIFS(ФОТ!R$15:R$97,ФОТ!$A$15:$A$97,$A423,ФОТ!$B$15:$B$97,$B423)</f>
        <v>0</v>
      </c>
      <c r="T423" s="486">
        <f>SUMIFS(ФОТ!S$15:S$97,ФОТ!$A$15:$A$97,$A423,ФОТ!$B$15:$B$97,$B423)</f>
        <v>0</v>
      </c>
      <c r="U423" s="486">
        <f>SUMIFS(ФОТ!T$15:T$97,ФОТ!$A$15:$A$97,$A423,ФОТ!$B$15:$B$97,$B423)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SUMIFS(ФОТ!O$15:O$97,ФОТ!$A$15:$A$97,$A424,ФОТ!$B$15:$B$97,$B424)</f>
        <v>0</v>
      </c>
      <c r="P424" s="486">
        <f>SUMIFS(ФОТ!P$15:P$97,ФОТ!$A$15:$A$97,$A424,ФОТ!$B$15:$B$97,$B424)</f>
        <v>0</v>
      </c>
      <c r="Q424" s="486">
        <f>SUMIFS(ФОТ!Q$15:Q$97,ФОТ!$A$15:$A$97,$A424,ФОТ!$B$15:$B$97,$B424)</f>
        <v>0</v>
      </c>
      <c r="R424" s="465">
        <f t="shared" si="77"/>
        <v>0</v>
      </c>
      <c r="S424" s="486">
        <f>SUMIFS(ФОТ!R$15:R$97,ФОТ!$A$15:$A$97,$A424,ФОТ!$B$15:$B$97,$B424)</f>
        <v>0</v>
      </c>
      <c r="T424" s="486">
        <f>SUMIFS(ФОТ!S$15:S$97,ФОТ!$A$15:$A$97,$A424,ФОТ!$B$15:$B$97,$B424)</f>
        <v>0</v>
      </c>
      <c r="U424" s="486">
        <f>SUMIFS(ФОТ!T$15:T$97,ФОТ!$A$15:$A$97,$A424,ФОТ!$B$15:$B$97,$B424)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483.01632000000001</v>
      </c>
      <c r="P425" s="501">
        <f>P426+P427+P430+P431+P432+P433+P434</f>
        <v>483.01632000000001</v>
      </c>
      <c r="Q425" s="501">
        <f>Q426+Q427+Q430+Q431+Q432+Q433+Q434</f>
        <v>483.01632000000001</v>
      </c>
      <c r="R425" s="464">
        <f t="shared" si="77"/>
        <v>0</v>
      </c>
      <c r="S425" s="501">
        <f>S426+S427+S430+S431+S432+S433+S434</f>
        <v>495.03040000000004</v>
      </c>
      <c r="T425" s="501">
        <f>T426+T427+T430+T431+T432+T433+T434</f>
        <v>544.54144000000008</v>
      </c>
      <c r="U425" s="501">
        <f>U426+U427+U430+U431+U432+U433+U434</f>
        <v>544.54144000000008</v>
      </c>
      <c r="V425" s="464">
        <f t="shared" si="81"/>
        <v>10.001616062367086</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SUMIFS(Административные!O$15:O$92,Административные!$A$15:$A$92,$A426,Административные!$B$15:$B$92,$B426)</f>
        <v>11</v>
      </c>
      <c r="P426" s="486">
        <f>SUMIFS(Административные!P$15:P$92,Административные!$A$15:$A$92,$A426,Административные!$B$15:$B$92,$B426)</f>
        <v>11</v>
      </c>
      <c r="Q426" s="486">
        <f>SUMIFS(Административные!Q$15:Q$92,Административные!$A$15:$A$92,$A426,Административные!$B$15:$B$92,$B426)</f>
        <v>11</v>
      </c>
      <c r="R426" s="465">
        <f t="shared" si="77"/>
        <v>0</v>
      </c>
      <c r="S426" s="486">
        <f>SUMIFS(Административные!R$15:R$92,Административные!$A$15:$A$92,$A426,Административные!$B$15:$B$92,$B426)</f>
        <v>0</v>
      </c>
      <c r="T426" s="486">
        <f>SUMIFS(Административные!S$15:S$92,Административные!$A$15:$A$92,$A426,Административные!$B$15:$B$92,$B426)</f>
        <v>0</v>
      </c>
      <c r="U426" s="486">
        <f>SUMIFS(Административные!T$15:T$92,Административные!$A$15:$A$92,$A426,Административные!$B$15:$B$92,$B426)</f>
        <v>0</v>
      </c>
      <c r="V426" s="465">
        <f t="shared" si="81"/>
        <v>0</v>
      </c>
      <c r="W426" s="436"/>
      <c r="X426" s="436"/>
      <c r="Y426" s="436"/>
    </row>
    <row r="427" spans="1:25" s="459" customFormat="1" ht="33.75" outlineLevel="1">
      <c r="A427" s="549" t="str">
        <f t="shared" si="79"/>
        <v>1</v>
      </c>
      <c r="L427" s="466" t="s">
        <v>159</v>
      </c>
      <c r="M427" s="467" t="s">
        <v>1216</v>
      </c>
      <c r="N427" s="470" t="s">
        <v>355</v>
      </c>
      <c r="O427" s="486">
        <f>O428+O429</f>
        <v>472.01632000000001</v>
      </c>
      <c r="P427" s="486">
        <f>P428+P429</f>
        <v>472.01632000000001</v>
      </c>
      <c r="Q427" s="486">
        <f>Q428+Q429</f>
        <v>472.01632000000001</v>
      </c>
      <c r="R427" s="465">
        <f t="shared" si="77"/>
        <v>0</v>
      </c>
      <c r="S427" s="486">
        <f>S428+S429</f>
        <v>495.03040000000004</v>
      </c>
      <c r="T427" s="486">
        <f>T428+T429</f>
        <v>544.54144000000008</v>
      </c>
      <c r="U427" s="486">
        <f>U428+U429</f>
        <v>544.54144000000008</v>
      </c>
      <c r="V427" s="465">
        <f t="shared" si="81"/>
        <v>10.001616062367086</v>
      </c>
      <c r="W427" s="436"/>
      <c r="X427" s="436"/>
      <c r="Y427" s="436"/>
    </row>
    <row r="428" spans="1:25" s="459" customFormat="1" ht="22.5" outlineLevel="1">
      <c r="A428" s="549" t="str">
        <f t="shared" si="79"/>
        <v>1</v>
      </c>
      <c r="L428" s="466" t="s">
        <v>845</v>
      </c>
      <c r="M428" s="487" t="s">
        <v>1217</v>
      </c>
      <c r="N428" s="470" t="s">
        <v>355</v>
      </c>
      <c r="O428" s="486">
        <f>SUMIFS(ФОТ!O$15:O$97,ФОТ!$A$15:$A$97,$A428,ФОТ!$B$15:$B$97,"АУП")</f>
        <v>369.13632000000001</v>
      </c>
      <c r="P428" s="486">
        <f>SUMIFS(ФОТ!P$15:P$97,ФОТ!$A$15:$A$97,$A428,ФОТ!$B$15:$B$97,"АУП")</f>
        <v>369.13632000000001</v>
      </c>
      <c r="Q428" s="486">
        <f>SUMIFS(ФОТ!Q$15:Q$97,ФОТ!$A$15:$A$97,$A428,ФОТ!$B$15:$B$97,"АУП")</f>
        <v>369.13632000000001</v>
      </c>
      <c r="R428" s="465">
        <f>Q428-P428</f>
        <v>0</v>
      </c>
      <c r="S428" s="486">
        <f>SUMIFS(ФОТ!R$15:R$97,ФОТ!$A$15:$A$97,$A428,ФОТ!$B$15:$B$97,"АУП")</f>
        <v>380.21040000000005</v>
      </c>
      <c r="T428" s="486">
        <f>SUMIFS(ФОТ!S$15:S$97,ФОТ!$A$15:$A$97,$A428,ФОТ!$B$15:$B$97,"АУП")</f>
        <v>418.23144000000008</v>
      </c>
      <c r="U428" s="486">
        <f>SUMIFS(ФОТ!T$15:T$97,ФОТ!$A$15:$A$97,$A428,ФОТ!$B$15:$B$97,"АУП")</f>
        <v>418.23144000000008</v>
      </c>
      <c r="V428" s="465">
        <f t="shared" si="81"/>
        <v>10.000000000000005</v>
      </c>
      <c r="W428" s="436"/>
      <c r="X428" s="436"/>
      <c r="Y428" s="436"/>
    </row>
    <row r="429" spans="1:25" s="459" customFormat="1" ht="22.5" outlineLevel="1">
      <c r="A429" s="549" t="str">
        <f t="shared" si="79"/>
        <v>1</v>
      </c>
      <c r="L429" s="466" t="s">
        <v>846</v>
      </c>
      <c r="M429" s="487" t="s">
        <v>1218</v>
      </c>
      <c r="N429" s="470" t="s">
        <v>355</v>
      </c>
      <c r="O429" s="486">
        <f>SUMIFS(ФОТ!O$15:O$97,ФОТ!$A$15:$A$97,$A429,ФОТ!$B$15:$B$97,"СОЦ_АУП")</f>
        <v>102.88</v>
      </c>
      <c r="P429" s="486">
        <f>SUMIFS(ФОТ!P$15:P$97,ФОТ!$A$15:$A$97,$A429,ФОТ!$B$15:$B$97,"СОЦ_АУП")</f>
        <v>102.88</v>
      </c>
      <c r="Q429" s="486">
        <f>SUMIFS(ФОТ!Q$15:Q$97,ФОТ!$A$15:$A$97,$A429,ФОТ!$B$15:$B$97,"СОЦ_АУП")</f>
        <v>102.88</v>
      </c>
      <c r="R429" s="465">
        <f>Q429-P429</f>
        <v>0</v>
      </c>
      <c r="S429" s="486">
        <f>SUMIFS(ФОТ!R$15:R$97,ФОТ!$A$15:$A$97,$A429,ФОТ!$B$15:$B$97,"СОЦ_АУП")</f>
        <v>114.82</v>
      </c>
      <c r="T429" s="486">
        <f>SUMIFS(ФОТ!S$15:S$97,ФОТ!$A$15:$A$97,$A429,ФОТ!$B$15:$B$97,"СОЦ_АУП")</f>
        <v>126.31</v>
      </c>
      <c r="U429" s="486">
        <f>SUMIFS(ФОТ!T$15:T$97,ФОТ!$A$15:$A$97,$A429,ФОТ!$B$15:$B$97,"СОЦ_АУП")</f>
        <v>126.31</v>
      </c>
      <c r="V429" s="465">
        <f t="shared" si="81"/>
        <v>10.006967427277488</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SUMIFS(Административные!O$15:O$92,Административные!$A$15:$A$92,$A430,Административные!$B$15:$B$92,$B430)</f>
        <v>0</v>
      </c>
      <c r="P430" s="486">
        <f>SUMIFS(Административные!P$15:P$92,Административные!$A$15:$A$92,$A430,Административные!$B$15:$B$92,$B430)</f>
        <v>0</v>
      </c>
      <c r="Q430" s="486">
        <f>SUMIFS(Административные!Q$15:Q$92,Административные!$A$15:$A$92,$A430,Административные!$B$15:$B$92,$B430)</f>
        <v>0</v>
      </c>
      <c r="R430" s="465">
        <f t="shared" si="77"/>
        <v>0</v>
      </c>
      <c r="S430" s="486">
        <f>SUMIFS(Административные!R$15:R$92,Административные!$A$15:$A$92,$A430,Административные!$B$15:$B$92,$B430)</f>
        <v>0</v>
      </c>
      <c r="T430" s="486">
        <f>SUMIFS(Административные!S$15:S$92,Административные!$A$15:$A$92,$A430,Административные!$B$15:$B$92,$B430)</f>
        <v>0</v>
      </c>
      <c r="U430" s="486">
        <f>SUMIFS(Административные!T$15:T$92,Административные!$A$15:$A$92,$A430,Административные!$B$15:$B$92,$B430)</f>
        <v>0</v>
      </c>
      <c r="V430" s="465">
        <f t="shared" si="81"/>
        <v>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SUMIFS(Административные!O$15:O$92,Административные!$A$15:$A$92,$A431,Административные!$B$15:$B$92,$B431)</f>
        <v>0</v>
      </c>
      <c r="P431" s="486">
        <f>SUMIFS(Административные!P$15:P$92,Административные!$A$15:$A$92,$A431,Административные!$B$15:$B$92,$B431)</f>
        <v>0</v>
      </c>
      <c r="Q431" s="486">
        <f>SUMIFS(Административные!Q$15:Q$92,Административные!$A$15:$A$92,$A431,Административные!$B$15:$B$92,$B431)</f>
        <v>0</v>
      </c>
      <c r="R431" s="465">
        <f t="shared" si="77"/>
        <v>0</v>
      </c>
      <c r="S431" s="486">
        <f>SUMIFS(Административные!R$15:R$92,Административные!$A$15:$A$92,$A431,Административные!$B$15:$B$92,$B431)</f>
        <v>0</v>
      </c>
      <c r="T431" s="486">
        <f>SUMIFS(Административные!S$15:S$92,Административные!$A$15:$A$92,$A431,Административные!$B$15:$B$92,$B431)</f>
        <v>0</v>
      </c>
      <c r="U431" s="486">
        <f>SUMIFS(Административные!T$15:T$92,Административные!$A$15:$A$92,$A431,Административные!$B$15:$B$92,$B431)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SUMIFS(Административные!O$15:O$92,Административные!$A$15:$A$92,$A432,Административные!$B$15:$B$92,$B432)</f>
        <v>0</v>
      </c>
      <c r="P432" s="486">
        <f>SUMIFS(Административные!P$15:P$92,Административные!$A$15:$A$92,$A432,Административные!$B$15:$B$92,$B432)</f>
        <v>0</v>
      </c>
      <c r="Q432" s="486">
        <f>SUMIFS(Административные!Q$15:Q$92,Административные!$A$15:$A$92,$A432,Административные!$B$15:$B$92,$B432)</f>
        <v>0</v>
      </c>
      <c r="R432" s="465">
        <f t="shared" si="77"/>
        <v>0</v>
      </c>
      <c r="S432" s="486">
        <f>SUMIFS(Административные!R$15:R$92,Административные!$A$15:$A$92,$A432,Административные!$B$15:$B$92,$B432)</f>
        <v>0</v>
      </c>
      <c r="T432" s="486">
        <f>SUMIFS(Административные!S$15:S$92,Административные!$A$15:$A$92,$A432,Административные!$B$15:$B$92,$B432)</f>
        <v>0</v>
      </c>
      <c r="U432" s="486">
        <f>SUMIFS(Административные!T$15:T$92,Административные!$A$15:$A$92,$A432,Административные!$B$15:$B$92,$B432)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SUMIFS(Административные!O$15:O$92,Административные!$A$15:$A$92,$A433,Административные!$B$15:$B$92,$B433)</f>
        <v>0</v>
      </c>
      <c r="P433" s="486">
        <f>SUMIFS(Административные!P$15:P$92,Административные!$A$15:$A$92,$A433,Административные!$B$15:$B$92,$B433)</f>
        <v>0</v>
      </c>
      <c r="Q433" s="486">
        <f>SUMIFS(Административные!Q$15:Q$92,Административные!$A$15:$A$92,$A433,Административные!$B$15:$B$92,$B433)</f>
        <v>0</v>
      </c>
      <c r="R433" s="465">
        <f t="shared" si="77"/>
        <v>0</v>
      </c>
      <c r="S433" s="486">
        <f>SUMIFS(Административные!R$15:R$92,Административные!$A$15:$A$92,$A433,Административные!$B$15:$B$92,$B433)</f>
        <v>0</v>
      </c>
      <c r="T433" s="486">
        <f>SUMIFS(Административные!S$15:S$92,Административные!$A$15:$A$92,$A433,Административные!$B$15:$B$92,$B433)</f>
        <v>0</v>
      </c>
      <c r="U433" s="486">
        <f>SUMIFS(Административные!T$15:T$92,Административные!$A$15:$A$92,$A433,Административные!$B$15:$B$92,$B433)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SUMIFS(Административные!O$15:O$92,Административные!$A$15:$A$92,$A434,Административные!$B$15:$B$92,$B434)</f>
        <v>0</v>
      </c>
      <c r="P434" s="486">
        <f>SUMIFS(Административные!P$15:P$92,Административные!$A$15:$A$92,$A434,Административные!$B$15:$B$92,$B434)</f>
        <v>0</v>
      </c>
      <c r="Q434" s="486">
        <f>SUMIFS(Административные!Q$15:Q$92,Административные!$A$15:$A$92,$A434,Административные!$B$15:$B$92,$B434)</f>
        <v>0</v>
      </c>
      <c r="R434" s="465">
        <f t="shared" si="77"/>
        <v>0</v>
      </c>
      <c r="S434" s="486">
        <f>SUMIFS(Административные!R$15:R$92,Административные!$A$15:$A$92,$A434,Административные!$B$15:$B$92,$B434)</f>
        <v>0</v>
      </c>
      <c r="T434" s="486">
        <f>SUMIFS(Административные!S$15:S$92,Административные!$A$15:$A$92,$A434,Административные!$B$15:$B$92,$B434)</f>
        <v>0</v>
      </c>
      <c r="U434" s="486">
        <f>SUMIFS(Административные!T$15:T$92,Административные!$A$15:$A$92,$A434,Административные!$B$15:$B$92,$B434)</f>
        <v>0</v>
      </c>
      <c r="V434" s="465">
        <f t="shared" si="81"/>
        <v>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SUMIFS(Административные!O$15:O$92,Административные!$A$15:$A$92,$A435,Административные!$B$15:$B$92,$B435)</f>
        <v>0</v>
      </c>
      <c r="P435" s="486">
        <f>SUMIFS(Административные!P$15:P$92,Административные!$A$15:$A$92,$A435,Административные!$B$15:$B$92,$B435)</f>
        <v>0</v>
      </c>
      <c r="Q435" s="486">
        <f>SUMIFS(Административные!Q$15:Q$92,Административные!$A$15:$A$92,$A435,Административные!$B$15:$B$92,$B435)</f>
        <v>0</v>
      </c>
      <c r="R435" s="465">
        <f t="shared" si="77"/>
        <v>0</v>
      </c>
      <c r="S435" s="486">
        <f>SUMIFS(Административные!R$15:R$92,Административные!$A$15:$A$92,$A435,Административные!$B$15:$B$92,$B435)</f>
        <v>0</v>
      </c>
      <c r="T435" s="486">
        <f>SUMIFS(Административные!S$15:S$92,Административные!$A$15:$A$92,$A435,Административные!$B$15:$B$92,$B435)</f>
        <v>0</v>
      </c>
      <c r="U435" s="486">
        <f>SUMIFS(Административные!T$15:T$92,Административные!$A$15:$A$92,$A435,Административные!$B$15:$B$92,$B435)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SUMIFS(Административные!O$15:O$92,Административные!$A$15:$A$92,$A436,Административные!$B$15:$B$92,$B436)</f>
        <v>0</v>
      </c>
      <c r="P436" s="486">
        <f>SUMIFS(Административные!P$15:P$92,Административные!$A$15:$A$92,$A436,Административные!$B$15:$B$92,$B436)</f>
        <v>0</v>
      </c>
      <c r="Q436" s="486">
        <f>SUMIFS(Административные!Q$15:Q$92,Административные!$A$15:$A$92,$A436,Административные!$B$15:$B$92,$B436)</f>
        <v>0</v>
      </c>
      <c r="R436" s="465">
        <f t="shared" si="77"/>
        <v>0</v>
      </c>
      <c r="S436" s="486">
        <f>SUMIFS(Административные!R$15:R$92,Административные!$A$15:$A$92,$A436,Административные!$B$15:$B$92,$B436)</f>
        <v>0</v>
      </c>
      <c r="T436" s="486">
        <f>SUMIFS(Административные!S$15:S$92,Административные!$A$15:$A$92,$A436,Административные!$B$15:$B$92,$B436)</f>
        <v>0</v>
      </c>
      <c r="U436" s="486">
        <f>SUMIFS(Административные!T$15:T$92,Административные!$A$15:$A$92,$A436,Административные!$B$15:$B$92,$B436)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SUMIFS(Административные!O$15:O$92,Административные!$A$15:$A$92,$A437,Административные!$B$15:$B$92,$B437)</f>
        <v>0</v>
      </c>
      <c r="P437" s="486">
        <f>SUMIFS(Административные!P$15:P$92,Административные!$A$15:$A$92,$A437,Административные!$B$15:$B$92,$B437)</f>
        <v>0</v>
      </c>
      <c r="Q437" s="486">
        <f>SUMIFS(Административные!Q$15:Q$92,Административные!$A$15:$A$92,$A437,Административные!$B$15:$B$92,$B437)</f>
        <v>0</v>
      </c>
      <c r="R437" s="465">
        <f>Q437-P437</f>
        <v>0</v>
      </c>
      <c r="S437" s="486">
        <f>SUMIFS(Административные!R$15:R$92,Административные!$A$15:$A$92,$A437,Административные!$B$15:$B$92,$B437)</f>
        <v>0</v>
      </c>
      <c r="T437" s="486">
        <f>SUMIFS(Административные!S$15:S$92,Административные!$A$15:$A$92,$A437,Административные!$B$15:$B$92,$B437)</f>
        <v>0</v>
      </c>
      <c r="U437" s="486">
        <f>SUMIFS(Административные!T$15:T$92,Административные!$A$15:$A$92,$A437,Административные!$B$15:$B$92,$B437)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ГО'!O$15:O$60,'Сбытовые расходы ГО'!$A$15:$A$60,$A438,'Сбытовые расходы ГО'!$B$15:$B$60,"ITOG")</f>
        <v>0</v>
      </c>
      <c r="P438" s="501">
        <f>SUMIFS('Сбытовые расходы ГО'!P$15:P$60,'Сбытовые расходы ГО'!$A$15:$A$60,$A438,'Сбытовые расходы ГО'!$B$15:$B$60,"ITOG")</f>
        <v>0</v>
      </c>
      <c r="Q438" s="501">
        <f>SUMIFS('Сбытовые расходы ГО'!Q$15:Q$60,'Сбытовые расходы ГО'!$A$15:$A$60,$A438,'Сбытовые расходы ГО'!$B$15:$B$60,"ITOG")</f>
        <v>0</v>
      </c>
      <c r="R438" s="464">
        <f t="shared" si="77"/>
        <v>0</v>
      </c>
      <c r="S438" s="501">
        <f>SUMIFS('Сбытовые расходы ГО'!R$15:R$60,'Сбытовые расходы ГО'!$A$15:$A$60,$A438,'Сбытовые расходы ГО'!$B$15:$B$60,"ITOG")</f>
        <v>0</v>
      </c>
      <c r="T438" s="501">
        <f>SUMIFS('Сбытовые расходы ГО'!S$15:S$60,'Сбытовые расходы ГО'!$A$15:$A$60,$A438,'Сбытовые расходы ГО'!$B$15:$B$60,"ITOG")</f>
        <v>0</v>
      </c>
      <c r="U438" s="501">
        <f>SUMIFS('Сбытовые расходы ГО'!T$15:T$60,'Сбытовые расходы ГО'!$A$15:$A$60,$A438,'Сбытовые расходы ГО'!$B$15:$B$60,"ITOG")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SUMIFS(Амортизация!O$15:O$212,Амортизация!$A$15:$A$212,$A439,Амортизация!$M$15:$M$212,"Сумма амортизационных отчислений")</f>
        <v>0</v>
      </c>
      <c r="P439" s="501">
        <f>SUMIFS(Амортизация!P$15:P$212,Амортизация!$A$15:$A$212,$A439,Амортизация!$M$15:$M$212,"Сумма амортизационных отчислений")</f>
        <v>0</v>
      </c>
      <c r="Q439" s="501">
        <f>SUMIFS(Амортизация!Q$15:Q$212,Амортизация!$A$15:$A$212,$A439,Амортизация!$M$15:$M$212,"Сумма амортизационных отчислений")</f>
        <v>0</v>
      </c>
      <c r="R439" s="464">
        <f t="shared" si="77"/>
        <v>0</v>
      </c>
      <c r="S439" s="501">
        <f>SUMIFS(Амортизация!R$15:R$212,Амортизация!$A$15:$A$212,$A439,Амортизация!$M$15:$M$212,"Сумма амортизационных отчислений")</f>
        <v>0</v>
      </c>
      <c r="T439" s="501">
        <f>SUMIFS(Амортизация!S$15:S$212,Амортизация!$A$15:$A$212,$A439,Амортизация!$M$15:$M$212,"Сумма амортизационных отчислений")</f>
        <v>0</v>
      </c>
      <c r="U439" s="501">
        <f>SUMIFS(Амортизация!T$15:T$212,Амортизация!$A$15:$A$212,$A439,Амортизация!$M$15:$M$212,"Сумма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источники'!P$15:P$137,'ИП + источники'!$A$15:$A$137,$A440,'ИП + источники'!$M$15:$M$137,"Амортизационные отчисления")+SUMIFS('ИП + источники'!P$15:P$137,'ИП + источники'!$A$15:$A$137,$A440,'ИП + источники'!$M$15:$M$137,"погашение займов и кредитов из амортизации")</f>
        <v>0</v>
      </c>
      <c r="P440" s="468">
        <f>SUMIFS('ИП + источники'!Q$15:Q$137,'ИП + источники'!$A$15:$A$137,$A440,'ИП + источники'!$M$15:$M$137,"Амортизационные отчисления")+SUMIFS('ИП + источники'!Q$15:Q$137,'ИП + источники'!$A$15:$A$137,$A440,'ИП + источники'!$M$15:$M$137,"погашение займов и кредитов из амортизации")</f>
        <v>0</v>
      </c>
      <c r="Q440" s="468">
        <f>SUMIFS('ИП + источники'!R$15:R$137,'ИП + источники'!$A$15:$A$137,$A440,'ИП + источники'!$M$15:$M$137,"Амортизационные отчисления")+SUMIFS('ИП + источники'!R$15:R$137,'ИП + источники'!$A$15:$A$137,$A440,'ИП + источники'!$M$15:$M$137,"погашение займов и кредитов из амортизации")</f>
        <v>0</v>
      </c>
      <c r="R440" s="465">
        <f t="shared" si="77"/>
        <v>0</v>
      </c>
      <c r="S440" s="468">
        <f>SUMIFS('ИП + источники'!T$15:T$137,'ИП + источники'!$A$15:$A$137,$A440,'ИП + источники'!$M$15:$M$137,"Амортизационные отчисления")+SUMIFS('ИП + источники'!T$15:T$137,'ИП + источники'!$A$15:$A$137,$A440,'ИП + источники'!$M$15:$M$137,"погашение займов и кредитов из амортизации")</f>
        <v>0</v>
      </c>
      <c r="T440" s="468">
        <f>SUMIFS('ИП + источники'!U$15:U$137,'ИП + источники'!$A$15:$A$137,$A440,'ИП + источники'!$M$15:$M$137,"Амортизационные отчисления")+SUMIFS('ИП + источники'!U$15:U$137,'ИП + источники'!$A$15:$A$137,$A440,'ИП + источники'!$M$15:$M$137,"погашение займов и кредитов из амортизации")</f>
        <v>0</v>
      </c>
      <c r="U440" s="468">
        <f>SUMIFS('ИП + источники'!V$15:V$137,'ИП + источники'!$A$15:$A$137,$A440,'ИП + источники'!$M$15:$M$137,"Амортизационные отчисления")+SUMIFS('ИП + источники'!V$15:V$137,'ИП + источники'!$A$15:$A$137,$A440,'ИП + источники'!$M$15:$M$137,"погашение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SUMIFS(Аренда!O$15:O$48,Аренда!$A$15:$A$48,$A441,Аренда!$M$15:$M$48,"Арендная и концессионная плата. Лизинговые платежи")</f>
        <v>0</v>
      </c>
      <c r="P441" s="501">
        <f>SUMIFS(Аренда!P$15:P$48,Аренда!$A$15:$A$48,$A441,Аренда!$M$15:$M$48,"Арендная и концессионная плата. Лизинговые платежи")</f>
        <v>0</v>
      </c>
      <c r="Q441" s="501">
        <f>SUMIFS(Аренда!Q$15:Q$48,Аренда!$A$15:$A$48,$A441,Аренда!$M$15:$M$48,"Арендная и концессионная плата. Лизинговые платежи")</f>
        <v>0</v>
      </c>
      <c r="R441" s="464">
        <f t="shared" si="77"/>
        <v>0</v>
      </c>
      <c r="S441" s="501">
        <f>SUMIFS(Аренда!R$15:R$48,Аренда!$A$15:$A$48,$A441,Аренда!$M$15:$M$48,"Арендная и концессионная плата. Лизинговые платежи")</f>
        <v>0</v>
      </c>
      <c r="T441" s="501">
        <f>SUMIFS(Аренда!S$15:S$48,Аренда!$A$15:$A$48,$A441,Аренда!$M$15:$M$48,"Арендная и концессионная плата. Лизинговые платежи")</f>
        <v>0</v>
      </c>
      <c r="U441" s="501">
        <f>SUMIFS(Аренда!T$15:T$48,Аренда!$A$15:$A$48,$A441,Аренда!$M$15:$M$48,"Арендная и концессионная плата. Лизинговые платежи")</f>
        <v>0</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SUMIFS(Налоги!O$15:O$64,Налоги!$A$15:$A$64,$A442,Налоги!$M$15:$M$64,"Налоги и платежи, относимые на указанный вид деятельности")</f>
        <v>34.450000000000003</v>
      </c>
      <c r="P442" s="501">
        <f>SUMIFS(Налоги!P$15:P$64,Налоги!$A$15:$A$64,$A442,Налоги!$M$15:$M$64,"Налоги и платежи, относимые на указанный вид деятельности")</f>
        <v>34.450000000000003</v>
      </c>
      <c r="Q442" s="501">
        <f>SUMIFS(Налоги!Q$15:Q$64,Налоги!$A$15:$A$64,$A442,Налоги!$M$15:$M$64,"Налоги и платежи, относимые на указанный вид деятельности")</f>
        <v>34.450000000000003</v>
      </c>
      <c r="R442" s="464">
        <f t="shared" si="77"/>
        <v>0</v>
      </c>
      <c r="S442" s="501">
        <f>SUMIFS(Налоги!R$15:R$64,Налоги!$A$15:$A$64,$A442,Налоги!$M$15:$M$64,"Налоги и платежи, относимые на указанный вид деятельности")</f>
        <v>23.630000000000003</v>
      </c>
      <c r="T442" s="501">
        <f>SUMIFS(Налоги!S$15:S$64,Налоги!$A$15:$A$64,$A442,Налоги!$M$15:$M$64,"Налоги и платежи, относимые на указанный вид деятельности")</f>
        <v>22.4</v>
      </c>
      <c r="U442" s="501">
        <f>SUMIFS(Налоги!T$15:T$64,Налоги!$A$15:$A$64,$A442,Налоги!$M$15:$M$64,"Налоги и платежи, относимые на указанный вид деятельности")</f>
        <v>22.4</v>
      </c>
      <c r="V442" s="464">
        <f t="shared" si="81"/>
        <v>-5.2052475666525764</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источники'!P$15:P$137,'ИП + источники'!$A$15:$A$137,$A444,'ИП + источники'!$M$15:$M$137,"погашение займов и кредитов из нормативной прибыли")+SUMIFS('ИП + источники'!P$15:P$137,'ИП + источники'!$A$15:$A$137,$A444,'ИП + источники'!$M$15:$M$137,"уплата процентов по кредитам из нормативной прибыли")</f>
        <v>0</v>
      </c>
      <c r="P444" s="468">
        <f>SUMIFS('ИП + источники'!Q$15:Q$137,'ИП + источники'!$A$15:$A$137,$A444,'ИП + источники'!$M$15:$M$137,"погашение займов и кредитов из нормативной прибыли")+SUMIFS('ИП + источники'!Q$15:Q$137,'ИП + источники'!$A$15:$A$137,$A444,'ИП + источники'!$M$15:$M$137,"уплата процентов по кредитам из нормативной прибыли")</f>
        <v>0</v>
      </c>
      <c r="Q444" s="468">
        <f>SUMIFS('ИП + источники'!R$15:R$137,'ИП + источники'!$A$15:$A$137,$A444,'ИП + источники'!$M$15:$M$137,"погашение займов и кредитов из нормативной прибыли")+SUMIFS('ИП + источники'!R$15:R$137,'ИП + источники'!$A$15:$A$137,$A444,'ИП + источники'!$M$15:$M$137,"уплата процентов по кредитам из нормативной прибыли")</f>
        <v>0</v>
      </c>
      <c r="R444" s="465">
        <f t="shared" si="77"/>
        <v>0</v>
      </c>
      <c r="S444" s="468">
        <f>SUMIFS('ИП + источники'!T$15:T$137,'ИП + источники'!$A$15:$A$137,$A444,'ИП + источники'!$M$15:$M$137,"погашение займов и кредитов из нормативной прибыли")+SUMIFS('ИП + источники'!T$15:T$137,'ИП + источники'!$A$15:$A$137,$A444,'ИП + источники'!$M$15:$M$137,"уплата процентов по кредитам из нормативной прибыли")</f>
        <v>0</v>
      </c>
      <c r="T444" s="468">
        <f>SUMIFS('ИП + источники'!U$15:U$137,'ИП + источники'!$A$15:$A$137,$A444,'ИП + источники'!$M$15:$M$137,"погашение займов и кредитов из нормативной прибыли")+SUMIFS('ИП + источники'!U$15:U$137,'ИП + источники'!$A$15:$A$137,$A444,'ИП + источники'!$M$15:$M$137,"уплата процентов по кредитам из нормативной прибыли")</f>
        <v>0</v>
      </c>
      <c r="U444" s="468">
        <f>SUMIFS('ИП + источники'!V$15:V$137,'ИП + источники'!$A$15:$A$137,$A444,'ИП + источники'!$M$15:$M$137,"погашение займов и кредитов из нормативной прибыли")+SUMIFS('ИП + источники'!V$15:V$137,'ИП + источники'!$A$15:$A$137,$A444,'ИП + источники'!$M$15:$M$137,"уплата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источники'!P$15:P$137,'ИП + источники'!$A$15:$A$137,$A445,'ИП + источники'!$M$15:$M$137,"Прибыль на капвложения")</f>
        <v>0</v>
      </c>
      <c r="P445" s="468">
        <f>SUMIFS('ИП + источники'!Q$15:Q$137,'ИП + источники'!$A$15:$A$137,$A445,'ИП + источники'!$M$15:$M$137,"Прибыль на капвложения")</f>
        <v>0</v>
      </c>
      <c r="Q445" s="468">
        <f>SUMIFS('ИП + источники'!R$15:R$137,'ИП + источники'!$A$15:$A$137,$A445,'ИП + источники'!$M$15:$M$137,"Прибыль на капвложения")</f>
        <v>0</v>
      </c>
      <c r="R445" s="465">
        <f t="shared" si="77"/>
        <v>0</v>
      </c>
      <c r="S445" s="468">
        <f>SUMIFS('ИП + источники'!T$15:T$137,'ИП + источники'!$A$15:$A$137,$A445,'ИП + источники'!$M$15:$M$137,"Прибыль на капвложения")</f>
        <v>0</v>
      </c>
      <c r="T445" s="468">
        <f>SUMIFS('ИП + источники'!U$15:U$137,'ИП + источники'!$A$15:$A$137,$A445,'ИП + источники'!$M$15:$M$137,"Прибыль на капвложения")</f>
        <v>0</v>
      </c>
      <c r="U445" s="468">
        <f>SUMIFS('ИП + источники'!V$15:V$137,'ИП + источники'!$A$15:$A$137,$A445,'ИП + источники'!$M$15:$M$137,"Прибыль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0</v>
      </c>
      <c r="L449" s="466" t="s">
        <v>128</v>
      </c>
      <c r="M449" s="482" t="s">
        <v>965</v>
      </c>
      <c r="N449" s="460" t="s">
        <v>355</v>
      </c>
      <c r="O449" s="468"/>
      <c r="P449" s="468"/>
      <c r="Q449" s="468"/>
      <c r="R449" s="465">
        <f t="shared" ref="R449:R466" si="82">Q449-P449</f>
        <v>0</v>
      </c>
      <c r="S449" s="468"/>
      <c r="T449" s="468"/>
      <c r="U449" s="355">
        <f>IFERROR( SUMIFS('Плата за негативное возд'!$V$14:$V$15,'Плата за негативное возд'!$A$14:$A$15,A449,'Плата за негативное возд'!$L$14:$L$15,"1"),0)</f>
        <v>0</v>
      </c>
      <c r="V449" s="465">
        <f t="shared" si="81"/>
        <v>0</v>
      </c>
      <c r="W449" s="436"/>
      <c r="X449" s="436"/>
      <c r="Y449" s="436"/>
    </row>
    <row r="450" spans="1:25" s="459" customFormat="1" ht="67.5" outlineLevel="1">
      <c r="A450" s="549" t="str">
        <f t="shared" si="79"/>
        <v>1</v>
      </c>
      <c r="C450" s="72" t="b">
        <f>ISERR(SEARCH("Водоснабжение",L392))</f>
        <v>0</v>
      </c>
      <c r="L450" s="466" t="s">
        <v>129</v>
      </c>
      <c r="M450" s="482" t="s">
        <v>480</v>
      </c>
      <c r="N450" s="460" t="s">
        <v>355</v>
      </c>
      <c r="O450" s="468"/>
      <c r="P450" s="468"/>
      <c r="Q450" s="468"/>
      <c r="R450" s="465">
        <f t="shared" si="82"/>
        <v>0</v>
      </c>
      <c r="S450" s="468"/>
      <c r="T450" s="468"/>
      <c r="U450" s="355">
        <f>IFERROR( SUMIFS('Плата за негативное возд'!$V$14:$V$15,'Плата за негативное возд'!$A$14:$A$15,A450,'Плата за негативное возд'!$L$14:$L$15,"2"),0)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1564.0278481795981</v>
      </c>
      <c r="P457" s="476">
        <f>P393+P420+P425+P438+P439+P441+P442+P443+P447+P448-P449-P450+P451-P452+P455+P456</f>
        <v>1564.0278481795981</v>
      </c>
      <c r="Q457" s="476">
        <f>Q393+Q420+Q425+Q438+Q439+Q441+Q442+Q443+Q447+Q448-Q449-Q450+Q451-Q452+Q455+Q456</f>
        <v>1549.1917600000002</v>
      </c>
      <c r="R457" s="464">
        <f>Q457-P457</f>
        <v>-14.836088179597937</v>
      </c>
      <c r="S457" s="476">
        <f>S393+S420+S425+S438+S439+S441+S442+S443+S447+S448-S449-S450+S451-S452+S455+S456</f>
        <v>1745.9844628844894</v>
      </c>
      <c r="T457" s="476">
        <f>T393+T420+T425+T438+T439+T441+T442+T443+T447+T448-T449-T450+T451-T452+T455+T456</f>
        <v>1878.5998261991576</v>
      </c>
      <c r="U457" s="476">
        <f>U393+U420+U425+U438+U439+U441+U442+U443+U447+U448-U449-U450+U451-U452+U455+U456</f>
        <v>1878.5996699597081</v>
      </c>
      <c r="V457" s="464">
        <f t="shared" si="81"/>
        <v>7.5954402742008948</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SUMIFS(Баланс!O$16:O$181,Баланс!$A$16:$A$181,$A460,Баланс!$B$16:$B$181,"ПО")</f>
        <v>46.7</v>
      </c>
      <c r="P460" s="503">
        <f>SUMIFS(Баланс!P$16:P$181,Баланс!$A$16:$A$181,$A460,Баланс!$B$16:$B$181,"ПО")</f>
        <v>46.7</v>
      </c>
      <c r="Q460" s="503">
        <f>SUMIFS(Баланс!Q$16:Q$181,Баланс!$A$16:$A$181,$A460,Баланс!$B$16:$B$181,"ПО")</f>
        <v>46.7</v>
      </c>
      <c r="R460" s="503">
        <f>Q460-P460</f>
        <v>0</v>
      </c>
      <c r="S460" s="503">
        <f>SUMIFS(Баланс!R$16:R$181,Баланс!$A$16:$A$181,$A460,Баланс!$B$16:$B$181,"ПО")</f>
        <v>46.7</v>
      </c>
      <c r="T460" s="503">
        <f>SUMIFS(Баланс!S$16:S$181,Баланс!$A$16:$A$181,$A460,Баланс!$B$16:$B$181,"ПО")</f>
        <v>46.7</v>
      </c>
      <c r="U460" s="503">
        <f>SUMIFS(Баланс!T$16:T$181,Баланс!$A$16:$A$181,$A460,Баланс!$B$16:$B$181,"ПО")</f>
        <v>46.7</v>
      </c>
      <c r="V460" s="502"/>
      <c r="W460" s="478"/>
      <c r="X460" s="478"/>
      <c r="Y460" s="478"/>
    </row>
    <row r="461" spans="1:25" s="459" customFormat="1" ht="15" outlineLevel="1">
      <c r="A461" s="549" t="str">
        <f t="shared" si="79"/>
        <v>1</v>
      </c>
      <c r="B461" s="103" t="s">
        <v>988</v>
      </c>
      <c r="L461" s="466" t="s">
        <v>1008</v>
      </c>
      <c r="M461" s="467" t="s">
        <v>926</v>
      </c>
      <c r="N461" s="470" t="s">
        <v>314</v>
      </c>
      <c r="O461" s="504">
        <f>O460/2</f>
        <v>23.35</v>
      </c>
      <c r="P461" s="504">
        <f>P460/2</f>
        <v>23.35</v>
      </c>
      <c r="Q461" s="504">
        <f>Q460/2</f>
        <v>23.35</v>
      </c>
      <c r="R461" s="505">
        <f t="shared" si="82"/>
        <v>0</v>
      </c>
      <c r="S461" s="504">
        <f>S460/2</f>
        <v>23.35</v>
      </c>
      <c r="T461" s="504">
        <f>T460/2</f>
        <v>23.35</v>
      </c>
      <c r="U461" s="504">
        <f>U460/2</f>
        <v>23.35</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23.35</v>
      </c>
      <c r="P463" s="505">
        <f>P460-P461</f>
        <v>23.35</v>
      </c>
      <c r="Q463" s="505">
        <f>Q460-Q461</f>
        <v>23.35</v>
      </c>
      <c r="R463" s="505">
        <f t="shared" si="82"/>
        <v>0</v>
      </c>
      <c r="S463" s="505">
        <f>S460-S461</f>
        <v>23.35</v>
      </c>
      <c r="T463" s="505">
        <f>T460-T461</f>
        <v>23.35</v>
      </c>
      <c r="U463" s="505">
        <f>U460-U461</f>
        <v>23.35</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66.981920692916404</v>
      </c>
      <c r="P464" s="468">
        <f>IF(P463=0,0,(P457-P461*P462)/P463)</f>
        <v>66.981920692916404</v>
      </c>
      <c r="Q464" s="468">
        <f>IF(Q463=0,0,(Q457-Q461*Q462)/Q463)</f>
        <v>66.346542184154174</v>
      </c>
      <c r="R464" s="465">
        <f t="shared" si="82"/>
        <v>-0.6353785087622299</v>
      </c>
      <c r="S464" s="468">
        <f>IF(S463=0,0,(S457-S461*S462)/S463)</f>
        <v>74.774495198479201</v>
      </c>
      <c r="T464" s="468">
        <f>IF(T463=0,0,(T457-T461*T462)/T463)</f>
        <v>80.453954012811892</v>
      </c>
      <c r="U464" s="468">
        <f>IF(U463=0,0,(U457-U461*U462)/U463)</f>
        <v>80.453947321614905</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33.490960346458202</v>
      </c>
      <c r="P466" s="468">
        <f>IF(P460=0,0,P457/P460)</f>
        <v>33.490960346458202</v>
      </c>
      <c r="Q466" s="468">
        <f>IF(Q460=0,0,Q457/Q460)</f>
        <v>33.173271092077087</v>
      </c>
      <c r="R466" s="465">
        <f t="shared" si="82"/>
        <v>-0.31768925438111495</v>
      </c>
      <c r="S466" s="468">
        <f>IF(S460=0,0,S457/S460)</f>
        <v>37.387247599239601</v>
      </c>
      <c r="T466" s="468">
        <f>IF(T460=0,0,T457/T460)</f>
        <v>40.226977006405946</v>
      </c>
      <c r="U466" s="468">
        <f>IF(U460=0,0,U457/U460)</f>
        <v>40.226973660807452</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1463.5549671402234</v>
      </c>
      <c r="P467" s="476">
        <f>IF(P460=0,0,P457/P460*P468)</f>
        <v>1463.5549671402234</v>
      </c>
      <c r="Q467" s="476">
        <f>IF(Q460=0,0,Q457/Q460*Q468)</f>
        <v>1449.6719467237688</v>
      </c>
      <c r="R467" s="476">
        <f>R469*R470+R471*R472</f>
        <v>0</v>
      </c>
      <c r="S467" s="476">
        <f>IF(S460=0,0,S457/S460*S468)</f>
        <v>1633.8227200867707</v>
      </c>
      <c r="T467" s="476">
        <f>IF(T460=0,0,T457/T460*T468)</f>
        <v>1757.9188951799399</v>
      </c>
      <c r="U467" s="476">
        <f>IF(U460=0,0,U457/U460*U468)</f>
        <v>1757.9187489772858</v>
      </c>
      <c r="V467" s="464">
        <f>IF(S467=0,0,(U467-S467)/S467*100)</f>
        <v>7.5954402742008913</v>
      </c>
      <c r="W467" s="478"/>
      <c r="X467" s="478"/>
      <c r="Y467" s="478"/>
    </row>
    <row r="468" spans="1:27" s="479" customFormat="1" ht="15" outlineLevel="1">
      <c r="A468" s="550" t="str">
        <f t="shared" si="83"/>
        <v>1</v>
      </c>
      <c r="B468" s="103" t="s">
        <v>993</v>
      </c>
      <c r="L468" s="469" t="s">
        <v>139</v>
      </c>
      <c r="M468" s="474" t="s">
        <v>489</v>
      </c>
      <c r="N468" s="473" t="s">
        <v>314</v>
      </c>
      <c r="O468" s="503">
        <f>SUMIFS(Баланс!O$16:O$181,Баланс!$A$16:$A$181,$A468,Баланс!$B$16:$B$181,"население")</f>
        <v>43.7</v>
      </c>
      <c r="P468" s="503">
        <f>SUMIFS(Баланс!P$16:P$181,Баланс!$A$16:$A$181,$A468,Баланс!$B$16:$B$181,"население")</f>
        <v>43.7</v>
      </c>
      <c r="Q468" s="503">
        <f>SUMIFS(Баланс!Q$16:Q$181,Баланс!$A$16:$A$181,$A468,Баланс!$B$16:$B$181,"население")</f>
        <v>43.7</v>
      </c>
      <c r="R468" s="503">
        <f>Q468-P468</f>
        <v>0</v>
      </c>
      <c r="S468" s="503">
        <f>SUMIFS(Баланс!R$16:R$181,Баланс!$A$16:$A$181,$A468,Баланс!$B$16:$B$181,"население")</f>
        <v>43.7</v>
      </c>
      <c r="T468" s="503">
        <f>SUMIFS(Баланс!S$16:S$181,Баланс!$A$16:$A$181,$A468,Баланс!$B$16:$B$181,"население")</f>
        <v>43.7</v>
      </c>
      <c r="U468" s="503">
        <f>SUMIFS(Баланс!T$16:T$181,Баланс!$A$16:$A$181,$A468,Баланс!$B$16:$B$181,"население")</f>
        <v>43.7</v>
      </c>
      <c r="V468" s="502"/>
      <c r="W468" s="478"/>
      <c r="X468" s="478"/>
      <c r="Y468" s="478"/>
    </row>
    <row r="469" spans="1:27" s="459" customFormat="1" ht="15" outlineLevel="1">
      <c r="A469" s="549" t="str">
        <f t="shared" si="83"/>
        <v>1</v>
      </c>
      <c r="B469" s="103" t="s">
        <v>990</v>
      </c>
      <c r="L469" s="466" t="s">
        <v>1174</v>
      </c>
      <c r="M469" s="467" t="s">
        <v>976</v>
      </c>
      <c r="N469" s="470" t="s">
        <v>314</v>
      </c>
      <c r="O469" s="504">
        <f>O468/2</f>
        <v>21.85</v>
      </c>
      <c r="P469" s="504">
        <f>P468/2</f>
        <v>21.85</v>
      </c>
      <c r="Q469" s="504">
        <f>Q468/2</f>
        <v>21.85</v>
      </c>
      <c r="R469" s="505">
        <f>Q469-P469</f>
        <v>0</v>
      </c>
      <c r="S469" s="504">
        <f>S468/2</f>
        <v>21.85</v>
      </c>
      <c r="T469" s="504">
        <f>T468/2</f>
        <v>21.85</v>
      </c>
      <c r="U469" s="504">
        <f>U468/2</f>
        <v>21.85</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21.85</v>
      </c>
      <c r="P471" s="505">
        <f>P468-P469</f>
        <v>21.85</v>
      </c>
      <c r="Q471" s="505">
        <f>Q468-Q469</f>
        <v>21.85</v>
      </c>
      <c r="R471" s="505">
        <f>Q471-P471</f>
        <v>0</v>
      </c>
      <c r="S471" s="505">
        <f>S468-S469</f>
        <v>21.85</v>
      </c>
      <c r="T471" s="505">
        <f>T468-T469</f>
        <v>21.85</v>
      </c>
      <c r="U471" s="505">
        <f>U468-U469</f>
        <v>21.85</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66.981920692916404</v>
      </c>
      <c r="P472" s="468">
        <f>IF(P468=0,0,P464*IF(plat_nds="да",1.2,1) )</f>
        <v>66.981920692916404</v>
      </c>
      <c r="Q472" s="468">
        <f>IF(Q468=0,0,Q464*IF(plat_nds="да",1.2,1) )</f>
        <v>66.346542184154174</v>
      </c>
      <c r="R472" s="465">
        <f>Q472-P472</f>
        <v>-0.6353785087622299</v>
      </c>
      <c r="S472" s="468">
        <f>IF(S468=0,0,S464*IF(plat_nds="да",1.2,1) )</f>
        <v>74.774495198479201</v>
      </c>
      <c r="T472" s="468">
        <f>IF(T468=0,0,T464*IF(plat_nds="да",1.2,1) )</f>
        <v>80.453954012811892</v>
      </c>
      <c r="U472" s="468">
        <f>IF(U468=0,0,U464*IF(plat_nds="да",1.2,1) )</f>
        <v>80.453947321614905</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сведения'!$N$110:$N$162,MATCH($A478,'Общие сведения'!$D$110:$D$162,0))</f>
        <v>одноставочный</v>
      </c>
      <c r="G478" s="282"/>
      <c r="L478" s="608" t="s">
        <v>15</v>
      </c>
      <c r="M478" s="609"/>
      <c r="N478" s="334" t="str">
        <f>"Тариф " &amp; A478</f>
        <v>Тариф 1</v>
      </c>
      <c r="O478" s="335"/>
      <c r="P478" s="533"/>
    </row>
    <row r="479" spans="1:27" s="281" customFormat="1" outlineLevel="1">
      <c r="A479" s="539" t="str">
        <f>A478</f>
        <v>1</v>
      </c>
      <c r="L479" s="602" t="s">
        <v>491</v>
      </c>
      <c r="M479" s="603"/>
      <c r="N479" s="334" t="str">
        <f>INDEX('Общие сведения'!$K$110:$K$162,MATCH($A479,'Общие сведения'!$D$110:$D$162,0))</f>
        <v>питьевая вода</v>
      </c>
      <c r="O479" s="336"/>
      <c r="P479" s="534"/>
    </row>
    <row r="480" spans="1:27" s="281" customFormat="1" outlineLevel="1">
      <c r="A480" s="539" t="str">
        <f t="shared" ref="A480:A517" si="84">A479</f>
        <v>1</v>
      </c>
      <c r="L480" s="602" t="s">
        <v>492</v>
      </c>
      <c r="M480" s="603"/>
      <c r="N480" s="334" t="str">
        <f>INDEX('Общие сведения'!$L$110:$L$162,MATCH($A480,'Общие сведения'!$D$110:$D$162,0))</f>
        <v>тариф на питьевую воду</v>
      </c>
      <c r="O480" s="336"/>
      <c r="P480" s="534"/>
    </row>
    <row r="481" spans="1:16" s="281" customFormat="1" outlineLevel="1">
      <c r="A481" s="539" t="str">
        <f t="shared" si="84"/>
        <v>1</v>
      </c>
      <c r="L481" s="602" t="s">
        <v>267</v>
      </c>
      <c r="M481" s="603"/>
      <c r="N481" s="334" t="str">
        <f>INDEX('Общие сведения'!$M$110:$M$162,MATCH($A481,'Общие сведения'!$D$110:$D$162,0))</f>
        <v>Жадовское городское поселение</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SUMIFS(INDEX(Калькуляция!$T$15:$AM$338,,MATCH(N$3,Калькуляция!$T$3:$AM$3,0)),Калькуляция!$A$15:$A$338,$A483,Калькуляция!$B$15:$B$338,$B483)</f>
        <v>#N/A</v>
      </c>
      <c r="O483" s="343" t="e">
        <f>SUMIFS(INDEX(Калькуляция!$T$15:$AM$338,,MATCH(O$3,Калькуляция!$T$3:$AM$3,0)),Калькуляция!$A$15:$A$338,$A483,Калькуляция!$B$15:$B$338,$B483)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SUMIFS(INDEX(Калькуляция!$T$15:$AM$338,,MATCH(N$3,Калькуляция!$T$3:$AM$3,0)),Калькуляция!$A$15:$A$338,$A484,Калькуляция!$B$15:$B$338,$B484)</f>
        <v>#N/A</v>
      </c>
      <c r="O484" s="343" t="e">
        <f>SUMIFS(INDEX(Калькуляция!$T$15:$AM$338,,MATCH(O$3,Калькуляция!$T$3:$AM$3,0)),Калькуляция!$A$15:$A$338,$A484,Калькуляция!$B$15:$B$338,$B484)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SUMIFS(INDEX(Калькуляция!$T$15:$AM$338,,MATCH(N$3,Калькуляция!$T$3:$AM$3,0)),Калькуляция!$A$15:$A$338,$A486,Калькуляция!$B$15:$B$338,$B486)</f>
        <v>#N/A</v>
      </c>
      <c r="O486" s="529" t="e">
        <f>SUMIFS(INDEX(Калькуляция!$T$15:$AM$338,,MATCH(O$3,Калькуляция!$T$3:$AM$3,0)),Калькуляция!$A$15:$A$338,$A486,Калькуляция!$B$15:$B$338,$B486)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SUMIFS(INDEX(Калькуляция!$T$15:$AM$338,,MATCH(N$3,Калькуляция!$T$3:$AM$3,0)),Калькуляция!$A$15:$A$338,$A487,Калькуляция!$B$15:$B$338,$B487)</f>
        <v>#N/A</v>
      </c>
      <c r="O487" s="343" t="e">
        <f>SUMIFS(INDEX(Калькуляция!$T$15:$AM$338,,MATCH(O$3,Калькуляция!$T$3:$AM$3,0)),Калькуляция!$A$15:$A$338,$A487,Калькуляция!$B$15:$B$338,$B487)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SUMIFS(INDEX(Калькуляция!$T$15:$AM$338,,MATCH(N$3,Калькуляция!$T$3:$AM$3,0)),Калькуляция!$A$15:$A$338,$A488,Калькуляция!$B$15:$B$338,$B488)</f>
        <v>#N/A</v>
      </c>
      <c r="O488" s="343" t="e">
        <f>SUMIFS(INDEX(Калькуляция!$T$15:$AM$338,,MATCH(O$3,Калькуляция!$T$3:$AM$3,0)),Калькуляция!$A$15:$A$338,$A488,Калькуляция!$B$15:$B$338,$B488)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SUMIFS(INDEX(Калькуляция!$T$15:$AM$338,,MATCH(N$3,Калькуляция!$T$3:$AM$3,0)),Калькуляция!$A$15:$A$338,$A490,Калькуляция!$B$15:$B$338,$B490)</f>
        <v>#N/A</v>
      </c>
      <c r="O490" s="529" t="e">
        <f>SUMIFS(INDEX(Калькуляция!$T$15:$AM$338,,MATCH(O$3,Калькуляция!$T$3:$AM$3,0)),Калькуляция!$A$15:$A$338,$A490,Калькуляция!$B$15:$B$338,$B490)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SUMIFS(INDEX(Калькуляция!$T$15:$AM$338,,MATCH(N$3,Калькуляция!$T$3:$AM$3,0)),Калькуляция!$A$15:$A$338,$A496,Калькуляция!$B$15:$B$338,$B496)</f>
        <v>#N/A</v>
      </c>
      <c r="O496" s="529" t="e">
        <f>SUMIFS(INDEX(Калькуляция!$T$15:$AM$338,,MATCH(O$3,Калькуляция!$T$3:$AM$3,0)),Калькуляция!$A$15:$A$338,$A496,Калькуляция!$B$15:$B$338,$B496)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SUMIFS(INDEX(Калькуляция!$T$15:$AM$338,,MATCH(N$3,Калькуляция!$T$3:$AM$3,0)),Калькуляция!$A$15:$A$338,$A502,Калькуляция!$B$15:$B$338,$B502)</f>
        <v>#N/A</v>
      </c>
      <c r="O502" s="529" t="e">
        <f>SUMIFS(INDEX(Калькуляция!$T$15:$AM$338,,MATCH(O$3,Калькуляция!$T$3:$AM$3,0)),Калькуляция!$A$15:$A$338,$A502,Калькуляция!$B$15:$B$338,$B502)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SUMIFS(INDEX(Калькуляция!$T$15:$AM$338,,MATCH(N$3,Калькуляция!$T$3:$AM$3,0)),Калькуляция!$A$15:$A$338,$A508,Калькуляция!$B$15:$B$338,$B508)</f>
        <v>#N/A</v>
      </c>
      <c r="O508" s="529" t="e">
        <f>SUMIFS(INDEX(Калькуляция!$T$15:$AM$338,,MATCH(O$3,Калькуляция!$T$3:$AM$3,0)),Калькуляция!$A$15:$A$338,$A508,Калькуляция!$B$15:$B$338,$B508)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SUMIFS(INDEX(Калькуляция!$T$15:$AM$338,,MATCH(N$3,Калькуляция!$T$3:$AM$3,0)),Калькуляция!$A$15:$A$338,$A514,Калькуляция!$B$15:$B$338,$B514)</f>
        <v>#N/A</v>
      </c>
      <c r="O514" s="529" t="e">
        <f>SUMIFS(INDEX(Калькуляция!$T$15:$AM$338,,MATCH(O$3,Калькуляция!$T$3:$AM$3,0)),Калькуляция!$A$15:$A$338,$A514,Калькуляция!$B$15:$B$338,$B514)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10" t="s">
        <v>15</v>
      </c>
      <c r="M519" s="611"/>
      <c r="N519" s="334" t="str">
        <f>"Тариф " &amp; A519</f>
        <v>Тариф 1</v>
      </c>
      <c r="O519" s="335"/>
      <c r="P519" s="533"/>
    </row>
    <row r="520" spans="1:16" s="281" customFormat="1" outlineLevel="1">
      <c r="A520" s="539" t="str">
        <f t="shared" ref="A520:A526" si="85">A519</f>
        <v>1</v>
      </c>
      <c r="L520" s="602" t="s">
        <v>491</v>
      </c>
      <c r="M520" s="603"/>
      <c r="N520" s="334" t="str">
        <f>INDEX('Общие сведения'!$K$110:$K$162,MATCH($A520,'Общие сведения'!$D$110:$D$162,0))</f>
        <v>питьевая вода</v>
      </c>
      <c r="O520" s="336"/>
      <c r="P520" s="534"/>
    </row>
    <row r="521" spans="1:16" s="281" customFormat="1" outlineLevel="1">
      <c r="A521" s="539" t="str">
        <f t="shared" si="85"/>
        <v>1</v>
      </c>
      <c r="L521" s="602" t="s">
        <v>492</v>
      </c>
      <c r="M521" s="603"/>
      <c r="N521" s="334" t="str">
        <f>INDEX('Общие сведения'!$L$110:$L$162,MATCH($A521,'Общие сведения'!$D$110:$D$162,0))</f>
        <v>тариф на питьевую воду</v>
      </c>
      <c r="O521" s="336"/>
      <c r="P521" s="534"/>
    </row>
    <row r="522" spans="1:16" s="281" customFormat="1" outlineLevel="1">
      <c r="A522" s="539" t="str">
        <f t="shared" si="85"/>
        <v>1</v>
      </c>
      <c r="L522" s="604" t="s">
        <v>267</v>
      </c>
      <c r="M522" s="605"/>
      <c r="N522" s="334" t="str">
        <f>INDEX('Общие сведения'!$M$110:$M$162,MATCH($A522,'Общие сведения'!$D$110:$D$162,0))</f>
        <v>Жадовское городское поселение</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07"/>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07"/>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07"/>
      <c r="K531" s="135" t="s">
        <v>268</v>
      </c>
      <c r="L531" s="540"/>
      <c r="M531" s="536"/>
      <c r="N531" s="537"/>
      <c r="O531" s="538"/>
      <c r="P531" s="538"/>
    </row>
    <row r="532" spans="1:27" s="281" customFormat="1" ht="22.5" outlineLevel="1">
      <c r="A532" s="539" t="str">
        <f t="shared" ca="1" si="86"/>
        <v>et_List16_line_d</v>
      </c>
      <c r="G532" s="281">
        <f t="shared" ca="1" si="87"/>
        <v>0</v>
      </c>
      <c r="J532" s="607"/>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07"/>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07"/>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07"/>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07"/>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сведения'!$J$110:$J$162,MATCH($A542,'Общие сведения'!$D$110:$D$162,0))</f>
        <v>Тариф 1 (Водоснабжение) - тариф на питьевую воду (Жадовское городское поселение)</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O543*SUMIFS(INDEX(Сценарии!$O$15:$Y$89,,MATCH(O$3,Сценарии!$O$3:$Y$3,0)),Сценарии!$A$15:$A$89,$A546,Сценарии!$B$15:$B$89,"СВФОТ")/100</f>
        <v>#N/A</v>
      </c>
      <c r="P546" s="490" t="e">
        <f>P543*SUMIFS(INDEX(Сценарии!$O$15:$Y$89,,MATCH(P$3,Сценарии!$O$3:$Y$3,0)),Сценарии!$A$15:$A$89,$A546,Сценарии!$B$15:$B$89,"СВФОТ")/100</f>
        <v>#N/A</v>
      </c>
      <c r="Q546" s="490" t="e">
        <f>Q543*SUMIFS(INDEX(Сценарии!$O$15:$Y$89,,MATCH(Q$3,Сценарии!$O$3:$Y$3,0)),Сценарии!$A$15:$A$89,$A546,Сценарии!$B$15:$B$89,"СВФОТ")/100</f>
        <v>#N/A</v>
      </c>
      <c r="R546" s="490" t="e">
        <f>R543*SUMIFS(INDEX(Сценарии!$O$15:$Y$89,,MATCH(R$3,Сценарии!$O$3:$Y$3,0)),Сценарии!$A$15:$A$89,$A546,Сценарии!$B$15:$B$89,"СВФОТ")/100</f>
        <v>#N/A</v>
      </c>
      <c r="S546" s="490" t="e">
        <f>S543*SUMIFS(INDEX(Сценарии!$O$15:$Y$89,,MATCH(S$3,Сценарии!$O$3:$Y$3,0)),Сценарии!$A$15:$A$89,$A546,Сценарии!$B$15:$B$89,"СВФОТ")/100</f>
        <v>#N/A</v>
      </c>
      <c r="T546" s="490" t="e">
        <f>T543*SUMIFS(INDEX(Сценарии!$O$15:$Y$89,,MATCH(T$3,Сценарии!$O$3:$Y$3,0)),Сценарии!$A$15:$A$89,$A546,Сценарии!$B$15:$B$89,"СВФОТ")/100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O547*SUMIFS(INDEX(Сценарии!$O$15:$Y$89,,MATCH(O$3,Сценарии!$O$3:$Y$3,0)),Сценарии!$A$15:$A$89,$A550,Сценарии!$B$15:$B$89,"СВФОТ")/100</f>
        <v>#N/A</v>
      </c>
      <c r="P550" s="490" t="e">
        <f>P547*SUMIFS(INDEX(Сценарии!$O$15:$Y$89,,MATCH(P$3,Сценарии!$O$3:$Y$3,0)),Сценарии!$A$15:$A$89,$A550,Сценарии!$B$15:$B$89,"СВФОТ")/100</f>
        <v>#N/A</v>
      </c>
      <c r="Q550" s="490" t="e">
        <f>Q547*SUMIFS(INDEX(Сценарии!$O$15:$Y$89,,MATCH(Q$3,Сценарии!$O$3:$Y$3,0)),Сценарии!$A$15:$A$89,$A550,Сценарии!$B$15:$B$89,"СВФОТ")/100</f>
        <v>#N/A</v>
      </c>
      <c r="R550" s="490" t="e">
        <f>R547*SUMIFS(INDEX(Сценарии!$O$15:$Y$89,,MATCH(R$3,Сценарии!$O$3:$Y$3,0)),Сценарии!$A$15:$A$89,$A550,Сценарии!$B$15:$B$89,"СВФОТ")/100</f>
        <v>#N/A</v>
      </c>
      <c r="S550" s="490" t="e">
        <f>S547*SUMIFS(INDEX(Сценарии!$O$15:$Y$89,,MATCH(S$3,Сценарии!$O$3:$Y$3,0)),Сценарии!$A$15:$A$89,$A550,Сценарии!$B$15:$B$89,"СВФОТ")/100</f>
        <v>#N/A</v>
      </c>
      <c r="T550" s="490" t="e">
        <f>T547*SUMIFS(INDEX(Сценарии!$O$15:$Y$89,,MATCH(T$3,Сценарии!$O$3:$Y$3,0)),Сценарии!$A$15:$A$89,$A550,Сценарии!$B$15:$B$89,"СВФОТ")/100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O551*SUMIFS(INDEX(Сценарии!$O$15:$Y$89,,MATCH(O$3,Сценарии!$O$3:$Y$3,0)),Сценарии!$A$15:$A$89,$A554,Сценарии!$B$15:$B$89,"СВФОТ")/100</f>
        <v>#N/A</v>
      </c>
      <c r="P554" s="490" t="e">
        <f>P551*SUMIFS(INDEX(Сценарии!$O$15:$Y$89,,MATCH(P$3,Сценарии!$O$3:$Y$3,0)),Сценарии!$A$15:$A$89,$A554,Сценарии!$B$15:$B$89,"СВФОТ")/100</f>
        <v>#N/A</v>
      </c>
      <c r="Q554" s="490" t="e">
        <f>Q551*SUMIFS(INDEX(Сценарии!$O$15:$Y$89,,MATCH(Q$3,Сценарии!$O$3:$Y$3,0)),Сценарии!$A$15:$A$89,$A554,Сценарии!$B$15:$B$89,"СВФОТ")/100</f>
        <v>#N/A</v>
      </c>
      <c r="R554" s="490" t="e">
        <f>R551*SUMIFS(INDEX(Сценарии!$O$15:$Y$89,,MATCH(R$3,Сценарии!$O$3:$Y$3,0)),Сценарии!$A$15:$A$89,$A554,Сценарии!$B$15:$B$89,"СВФОТ")/100</f>
        <v>#N/A</v>
      </c>
      <c r="S554" s="490" t="e">
        <f>S551*SUMIFS(INDEX(Сценарии!$O$15:$Y$89,,MATCH(S$3,Сценарии!$O$3:$Y$3,0)),Сценарии!$A$15:$A$89,$A554,Сценарии!$B$15:$B$89,"СВФОТ")/100</f>
        <v>#N/A</v>
      </c>
      <c r="T554" s="490" t="e">
        <f>T551*SUMIFS(INDEX(Сценарии!$O$15:$Y$89,,MATCH(T$3,Сценарии!$O$3:$Y$3,0)),Сценарии!$A$15:$A$89,$A554,Сценарии!$B$15:$B$89,"СВФОТ")/100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O555*SUMIFS(INDEX(Сценарии!$O$15:$Y$89,,MATCH(O$3,Сценарии!$O$3:$Y$3,0)),Сценарии!$A$15:$A$89,$A558,Сценарии!$B$15:$B$89,"СВФОТ")/100</f>
        <v>#N/A</v>
      </c>
      <c r="P558" s="490" t="e">
        <f>P555*SUMIFS(INDEX(Сценарии!$O$15:$Y$89,,MATCH(P$3,Сценарии!$O$3:$Y$3,0)),Сценарии!$A$15:$A$89,$A558,Сценарии!$B$15:$B$89,"СВФОТ")/100</f>
        <v>#N/A</v>
      </c>
      <c r="Q558" s="490" t="e">
        <f>Q555*SUMIFS(INDEX(Сценарии!$O$15:$Y$89,,MATCH(Q$3,Сценарии!$O$3:$Y$3,0)),Сценарии!$A$15:$A$89,$A558,Сценарии!$B$15:$B$89,"СВФОТ")/100</f>
        <v>#N/A</v>
      </c>
      <c r="R558" s="490" t="e">
        <f>R555*SUMIFS(INDEX(Сценарии!$O$15:$Y$89,,MATCH(R$3,Сценарии!$O$3:$Y$3,0)),Сценарии!$A$15:$A$89,$A558,Сценарии!$B$15:$B$89,"СВФОТ")/100</f>
        <v>#N/A</v>
      </c>
      <c r="S558" s="490" t="e">
        <f>S555*SUMIFS(INDEX(Сценарии!$O$15:$Y$89,,MATCH(S$3,Сценарии!$O$3:$Y$3,0)),Сценарии!$A$15:$A$89,$A558,Сценарии!$B$15:$B$89,"СВФОТ")/100</f>
        <v>#N/A</v>
      </c>
      <c r="T558" s="490" t="e">
        <f>T555*SUMIFS(INDEX(Сценарии!$O$15:$Y$89,,MATCH(T$3,Сценарии!$O$3:$Y$3,0)),Сценарии!$A$15:$A$89,$A558,Сценарии!$B$15:$B$89,"СВФОТ")/100</f>
        <v>#N/A</v>
      </c>
      <c r="U558" s="492"/>
    </row>
    <row r="559" spans="1:21">
      <c r="A559" s="178" t="s">
        <v>1101</v>
      </c>
      <c r="U559" s="496"/>
    </row>
    <row r="560" spans="1:21" s="409" customFormat="1" ht="14.25" outlineLevel="1">
      <c r="A560" s="146" t="str">
        <f ca="1">OFFSET(A560,-1,0)</f>
        <v>et_List12_dolj</v>
      </c>
      <c r="J560" s="601"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601"/>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601"/>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сведения'!$J$110:$J$162,MATCH($A566,'Общие сведения'!$D$110:$D$162,0))</f>
        <v>Тариф 1 (Водоснабжение) - тариф на питьевую воду (Жадовское городское поселение)</v>
      </c>
      <c r="M566" s="145"/>
      <c r="N566" s="145"/>
      <c r="O566" s="365">
        <f t="shared" ref="O566:T566" si="90">O567+O568+O569+O577+O578+O579+O580+O581</f>
        <v>472.01632000000001</v>
      </c>
      <c r="P566" s="365">
        <f t="shared" si="90"/>
        <v>472.01632000000001</v>
      </c>
      <c r="Q566" s="365">
        <f t="shared" si="90"/>
        <v>472.01632000000001</v>
      </c>
      <c r="R566" s="365">
        <f t="shared" si="90"/>
        <v>495.03040000000004</v>
      </c>
      <c r="S566" s="365">
        <f t="shared" si="90"/>
        <v>544.54144000000008</v>
      </c>
      <c r="T566" s="365">
        <f t="shared" si="90"/>
        <v>544.54144000000008</v>
      </c>
      <c r="U566" s="202"/>
    </row>
    <row r="567" spans="1:27" s="415" customFormat="1" ht="22.5" outlineLevel="1">
      <c r="A567" s="552" t="str">
        <f>A566</f>
        <v>1</v>
      </c>
      <c r="L567" s="444">
        <v>1</v>
      </c>
      <c r="M567" s="410" t="s">
        <v>1087</v>
      </c>
      <c r="N567" s="424" t="s">
        <v>355</v>
      </c>
      <c r="O567" s="446">
        <f>SUMIFS(ФОТ!O$15:O$97,ФОТ!$A$15:$A$97,$A567,ФОТ!$M$15:$M$97,$M567)</f>
        <v>369.13632000000001</v>
      </c>
      <c r="P567" s="446">
        <f>SUMIFS(ФОТ!P$15:P$97,ФОТ!$A$15:$A$97,$A567,ФОТ!$M$15:$M$97,$M567)</f>
        <v>369.13632000000001</v>
      </c>
      <c r="Q567" s="446">
        <f>SUMIFS(ФОТ!Q$15:Q$97,ФОТ!$A$15:$A$97,$A567,ФОТ!$M$15:$M$97,$M567)</f>
        <v>369.13632000000001</v>
      </c>
      <c r="R567" s="446">
        <f>SUMIFS(ФОТ!R$15:R$97,ФОТ!$A$15:$A$97,$A567,ФОТ!$M$15:$M$97,$M567)</f>
        <v>380.21040000000005</v>
      </c>
      <c r="S567" s="446">
        <f>SUMIFS(ФОТ!S$15:S$97,ФОТ!$A$15:$A$97,$A567,ФОТ!$M$15:$M$97,$M567)</f>
        <v>418.23144000000008</v>
      </c>
      <c r="T567" s="446">
        <f>SUMIFS(ФОТ!T$15:T$97,ФОТ!$A$15:$A$97,$A567,ФОТ!$M$15:$M$97,$M567)</f>
        <v>418.23144000000008</v>
      </c>
      <c r="U567" s="495"/>
    </row>
    <row r="568" spans="1:27" s="415" customFormat="1" ht="22.5" outlineLevel="1">
      <c r="A568" s="552" t="str">
        <f t="shared" ref="A568:A584" si="91">A567</f>
        <v>1</v>
      </c>
      <c r="L568" s="444" t="s">
        <v>101</v>
      </c>
      <c r="M568" s="410" t="s">
        <v>1088</v>
      </c>
      <c r="N568" s="424" t="s">
        <v>355</v>
      </c>
      <c r="O568" s="446">
        <f>SUMIFS(ФОТ!O$15:O$97,ФОТ!$A$15:$A$97,$A568,ФОТ!$M$15:$M$97,$M568)</f>
        <v>102.88</v>
      </c>
      <c r="P568" s="446">
        <f>SUMIFS(ФОТ!P$15:P$97,ФОТ!$A$15:$A$97,$A568,ФОТ!$M$15:$M$97,$M568)</f>
        <v>102.88</v>
      </c>
      <c r="Q568" s="446">
        <f>SUMIFS(ФОТ!Q$15:Q$97,ФОТ!$A$15:$A$97,$A568,ФОТ!$M$15:$M$97,$M568)</f>
        <v>102.88</v>
      </c>
      <c r="R568" s="446">
        <f>SUMIFS(ФОТ!R$15:R$97,ФОТ!$A$15:$A$97,$A568,ФОТ!$M$15:$M$97,$M568)</f>
        <v>114.82</v>
      </c>
      <c r="S568" s="446">
        <f>SUMIFS(ФОТ!S$15:S$97,ФОТ!$A$15:$A$97,$A568,ФОТ!$M$15:$M$97,$M568)</f>
        <v>126.31</v>
      </c>
      <c r="T568" s="446">
        <f>SUMIFS(ФОТ!T$15:T$97,ФОТ!$A$15:$A$97,$A568,ФОТ!$M$15:$M$97,$M568)</f>
        <v>126.31</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сведения'!$J$110:$J$162,MATCH($A590,'Общие сведения'!$D$110:$D$162,0))</f>
        <v>Тариф 1 (Водоснабжение) - тариф на питьевую воду (Жадовское городское поселение)</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SUMIFS(ФОТ!O$15:O$97,ФОТ!$A$15:$A$97,$A594,ФОТ!$B$15:$B$97,"СП")+SUMIFS(ФОТ!O$15:O$97,ФОТ!$A$15:$A$97,$A594,ФОТ!$B$15:$B$97,"СОЦ_СП")</f>
        <v>0</v>
      </c>
      <c r="P594" s="515">
        <f>SUMIFS(ФОТ!P$15:P$97,ФОТ!$A$15:$A$97,$A594,ФОТ!$B$15:$B$97,"СП")+SUMIFS(ФОТ!P$15:P$97,ФОТ!$A$15:$A$97,$A594,ФОТ!$B$15:$B$97,"СОЦ_СП")</f>
        <v>0</v>
      </c>
      <c r="Q594" s="515">
        <f>SUMIFS(ФОТ!Q$15:Q$97,ФОТ!$A$15:$A$97,$A594,ФОТ!$B$15:$B$97,"СП")+SUMIFS(ФОТ!Q$15:Q$97,ФОТ!$A$15:$A$97,$A594,ФОТ!$B$15:$B$97,"СОЦ_СП")</f>
        <v>0</v>
      </c>
      <c r="R594" s="515">
        <f>SUMIFS(ФОТ!R$15:R$97,ФОТ!$A$15:$A$97,$A594,ФОТ!$B$15:$B$97,"СП")+SUMIFS(ФОТ!R$15:R$97,ФОТ!$A$15:$A$97,$A594,ФОТ!$B$15:$B$97,"СОЦ_СП")</f>
        <v>0</v>
      </c>
      <c r="S594" s="515">
        <f>SUMIFS(ФОТ!S$15:S$97,ФОТ!$A$15:$A$97,$A594,ФОТ!$B$15:$B$97,"СП")+SUMIFS(ФОТ!S$15:S$97,ФОТ!$A$15:$A$97,$A594,ФОТ!$B$15:$B$97,"СОЦ_СП")</f>
        <v>0</v>
      </c>
      <c r="T594" s="515">
        <f>SUMIFS(ФОТ!T$15:T$97,ФОТ!$A$15:$A$97,$A594,ФОТ!$B$15:$B$97,"СП")+SUMIFS(ФОТ!T$15:T$97,ФОТ!$A$15:$A$97,$A594,ФОТ!$B$15:$B$97,"СОЦ_СП")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17:G17"/>
    <mergeCell ref="E21:E25"/>
    <mergeCell ref="F21:G21"/>
    <mergeCell ref="F22:G22"/>
    <mergeCell ref="F23:G23"/>
    <mergeCell ref="F24:G24"/>
    <mergeCell ref="F25:G25"/>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J560:J562"/>
    <mergeCell ref="J215:J217"/>
    <mergeCell ref="L521:M521"/>
    <mergeCell ref="L522:M522"/>
    <mergeCell ref="J335:J337"/>
    <mergeCell ref="J528:J529"/>
    <mergeCell ref="J531:J536"/>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70"/>
  <sheetViews>
    <sheetView showGridLines="0" view="pageBreakPreview" topLeftCell="K54" zoomScale="60" zoomScaleNormal="100" workbookViewId="0">
      <selection activeCell="V70" sqref="V70"/>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890"/>
      <c r="B1" s="890"/>
      <c r="C1" s="890"/>
      <c r="D1" s="890"/>
      <c r="E1" s="890"/>
      <c r="F1" s="890"/>
      <c r="G1" s="890"/>
      <c r="H1" s="890"/>
      <c r="I1" s="890"/>
      <c r="J1" s="890"/>
      <c r="K1" s="890"/>
      <c r="L1" s="890"/>
      <c r="M1" s="890"/>
      <c r="N1" s="890"/>
      <c r="O1" s="890"/>
      <c r="P1" s="890"/>
      <c r="Q1" s="890"/>
      <c r="R1" s="890"/>
      <c r="S1" s="718">
        <v>2024</v>
      </c>
      <c r="T1" s="718">
        <v>2024</v>
      </c>
      <c r="U1" s="890"/>
    </row>
    <row r="2" spans="1:21" hidden="1">
      <c r="A2" s="890"/>
      <c r="B2" s="890"/>
      <c r="C2" s="890"/>
      <c r="D2" s="890"/>
      <c r="E2" s="890"/>
      <c r="F2" s="890"/>
      <c r="G2" s="890"/>
      <c r="H2" s="890"/>
      <c r="I2" s="890"/>
      <c r="J2" s="890"/>
      <c r="K2" s="890"/>
      <c r="L2" s="890"/>
      <c r="M2" s="890"/>
      <c r="N2" s="890"/>
      <c r="O2" s="890"/>
      <c r="P2" s="890"/>
      <c r="Q2" s="890"/>
      <c r="R2" s="890"/>
      <c r="S2" s="718"/>
      <c r="T2" s="718"/>
      <c r="U2" s="890"/>
    </row>
    <row r="3" spans="1:21" hidden="1">
      <c r="A3" s="890"/>
      <c r="B3" s="890"/>
      <c r="C3" s="890"/>
      <c r="D3" s="890"/>
      <c r="E3" s="890"/>
      <c r="F3" s="890"/>
      <c r="G3" s="890"/>
      <c r="H3" s="890"/>
      <c r="I3" s="890"/>
      <c r="J3" s="890"/>
      <c r="K3" s="890"/>
      <c r="L3" s="890"/>
      <c r="M3" s="890"/>
      <c r="N3" s="890"/>
      <c r="O3" s="890"/>
      <c r="P3" s="890"/>
      <c r="Q3" s="890"/>
      <c r="R3" s="890"/>
      <c r="S3" s="718"/>
      <c r="T3" s="718"/>
      <c r="U3" s="890"/>
    </row>
    <row r="4" spans="1:21" hidden="1">
      <c r="A4" s="890"/>
      <c r="B4" s="890"/>
      <c r="C4" s="890"/>
      <c r="D4" s="890"/>
      <c r="E4" s="890"/>
      <c r="F4" s="890"/>
      <c r="G4" s="890"/>
      <c r="H4" s="890"/>
      <c r="I4" s="890"/>
      <c r="J4" s="890"/>
      <c r="K4" s="890"/>
      <c r="L4" s="890"/>
      <c r="M4" s="890"/>
      <c r="N4" s="890"/>
      <c r="O4" s="890"/>
      <c r="P4" s="890"/>
      <c r="Q4" s="890"/>
      <c r="R4" s="890"/>
      <c r="S4" s="718"/>
      <c r="T4" s="718"/>
      <c r="U4" s="890"/>
    </row>
    <row r="5" spans="1:21" hidden="1">
      <c r="A5" s="890"/>
      <c r="B5" s="890"/>
      <c r="C5" s="890"/>
      <c r="D5" s="890"/>
      <c r="E5" s="890"/>
      <c r="F5" s="890"/>
      <c r="G5" s="890"/>
      <c r="H5" s="890"/>
      <c r="I5" s="890"/>
      <c r="J5" s="890"/>
      <c r="K5" s="890"/>
      <c r="L5" s="890"/>
      <c r="M5" s="890"/>
      <c r="N5" s="890"/>
      <c r="O5" s="890"/>
      <c r="P5" s="890"/>
      <c r="Q5" s="890"/>
      <c r="R5" s="890"/>
      <c r="S5" s="718"/>
      <c r="T5" s="718"/>
      <c r="U5" s="890"/>
    </row>
    <row r="6" spans="1:21" hidden="1">
      <c r="A6" s="890"/>
      <c r="B6" s="890"/>
      <c r="C6" s="890"/>
      <c r="D6" s="890"/>
      <c r="E6" s="890"/>
      <c r="F6" s="890"/>
      <c r="G6" s="890"/>
      <c r="H6" s="890"/>
      <c r="I6" s="890"/>
      <c r="J6" s="890"/>
      <c r="K6" s="890"/>
      <c r="L6" s="890"/>
      <c r="M6" s="890"/>
      <c r="N6" s="890"/>
      <c r="O6" s="890"/>
      <c r="P6" s="890"/>
      <c r="Q6" s="890"/>
      <c r="R6" s="890"/>
      <c r="S6" s="718"/>
      <c r="T6" s="718"/>
      <c r="U6" s="890"/>
    </row>
    <row r="7" spans="1:21" hidden="1">
      <c r="A7" s="890"/>
      <c r="B7" s="890"/>
      <c r="C7" s="890"/>
      <c r="D7" s="890"/>
      <c r="E7" s="890"/>
      <c r="F7" s="890"/>
      <c r="G7" s="890"/>
      <c r="H7" s="890"/>
      <c r="I7" s="890"/>
      <c r="J7" s="890"/>
      <c r="K7" s="890"/>
      <c r="L7" s="890"/>
      <c r="M7" s="890"/>
      <c r="N7" s="890"/>
      <c r="O7" s="718" t="b">
        <v>1</v>
      </c>
      <c r="P7" s="718" t="b">
        <v>1</v>
      </c>
      <c r="Q7" s="718" t="b">
        <v>1</v>
      </c>
      <c r="R7" s="718" t="b">
        <v>1</v>
      </c>
      <c r="S7" s="755"/>
      <c r="T7" s="755"/>
      <c r="U7" s="718"/>
    </row>
    <row r="8" spans="1:21" hidden="1">
      <c r="A8" s="890"/>
      <c r="B8" s="890"/>
      <c r="C8" s="890"/>
      <c r="D8" s="890"/>
      <c r="E8" s="890"/>
      <c r="F8" s="890"/>
      <c r="G8" s="890"/>
      <c r="H8" s="890"/>
      <c r="I8" s="890"/>
      <c r="J8" s="890"/>
      <c r="K8" s="890"/>
      <c r="L8" s="890"/>
      <c r="M8" s="890"/>
      <c r="N8" s="890"/>
      <c r="O8" s="890"/>
      <c r="P8" s="890"/>
      <c r="Q8" s="890"/>
      <c r="R8" s="890"/>
      <c r="S8" s="890"/>
      <c r="T8" s="890"/>
      <c r="U8" s="890"/>
    </row>
    <row r="9" spans="1:21" hidden="1">
      <c r="A9" s="890"/>
      <c r="B9" s="890"/>
      <c r="C9" s="890"/>
      <c r="D9" s="890"/>
      <c r="E9" s="890"/>
      <c r="F9" s="890"/>
      <c r="G9" s="890"/>
      <c r="H9" s="890"/>
      <c r="I9" s="890"/>
      <c r="J9" s="890"/>
      <c r="K9" s="890"/>
      <c r="L9" s="890"/>
      <c r="M9" s="890"/>
      <c r="N9" s="890"/>
      <c r="O9" s="890"/>
      <c r="P9" s="890"/>
      <c r="Q9" s="890"/>
      <c r="R9" s="890"/>
      <c r="S9" s="890"/>
      <c r="T9" s="890"/>
      <c r="U9" s="890"/>
    </row>
    <row r="10" spans="1:21" hidden="1">
      <c r="A10" s="890"/>
      <c r="B10" s="890"/>
      <c r="C10" s="890"/>
      <c r="D10" s="890"/>
      <c r="E10" s="890"/>
      <c r="F10" s="890"/>
      <c r="G10" s="890"/>
      <c r="H10" s="890"/>
      <c r="I10" s="890"/>
      <c r="J10" s="890"/>
      <c r="K10" s="890"/>
      <c r="L10" s="890"/>
      <c r="M10" s="890"/>
      <c r="N10" s="890"/>
      <c r="O10" s="890"/>
      <c r="P10" s="890"/>
      <c r="Q10" s="890"/>
      <c r="R10" s="890"/>
      <c r="S10" s="890"/>
      <c r="T10" s="890"/>
      <c r="U10" s="890"/>
    </row>
    <row r="11" spans="1:21" ht="15" hidden="1" customHeight="1">
      <c r="A11" s="890"/>
      <c r="B11" s="890"/>
      <c r="C11" s="890"/>
      <c r="D11" s="890"/>
      <c r="E11" s="890"/>
      <c r="F11" s="890"/>
      <c r="G11" s="890"/>
      <c r="H11" s="890"/>
      <c r="I11" s="890"/>
      <c r="J11" s="890"/>
      <c r="K11" s="890"/>
      <c r="L11" s="890"/>
      <c r="M11" s="698"/>
      <c r="N11" s="890"/>
      <c r="O11" s="890"/>
      <c r="P11" s="890"/>
      <c r="Q11" s="890"/>
      <c r="R11" s="890"/>
      <c r="S11" s="890"/>
      <c r="T11" s="890"/>
      <c r="U11" s="890"/>
    </row>
    <row r="12" spans="1:21" ht="20.100000000000001" customHeight="1">
      <c r="A12" s="890"/>
      <c r="B12" s="890"/>
      <c r="C12" s="890"/>
      <c r="D12" s="890"/>
      <c r="E12" s="890"/>
      <c r="F12" s="890"/>
      <c r="G12" s="890"/>
      <c r="H12" s="890"/>
      <c r="I12" s="890"/>
      <c r="J12" s="890"/>
      <c r="K12" s="890"/>
      <c r="L12" s="372" t="s">
        <v>1107</v>
      </c>
      <c r="M12" s="239"/>
      <c r="N12" s="239"/>
      <c r="O12" s="239"/>
      <c r="P12" s="239"/>
      <c r="Q12" s="239"/>
      <c r="R12" s="239"/>
      <c r="S12" s="239"/>
      <c r="T12" s="239"/>
      <c r="U12" s="240"/>
    </row>
    <row r="13" spans="1:21">
      <c r="A13" s="890"/>
      <c r="B13" s="890"/>
      <c r="C13" s="890"/>
      <c r="D13" s="890"/>
      <c r="E13" s="890"/>
      <c r="F13" s="890"/>
      <c r="G13" s="890"/>
      <c r="H13" s="890"/>
      <c r="I13" s="890"/>
      <c r="J13" s="890"/>
      <c r="K13" s="890"/>
      <c r="L13" s="890"/>
      <c r="M13" s="890"/>
      <c r="N13" s="890"/>
      <c r="O13" s="890"/>
      <c r="P13" s="890"/>
      <c r="Q13" s="890"/>
      <c r="R13" s="890"/>
      <c r="S13" s="890"/>
      <c r="T13" s="890"/>
      <c r="U13" s="890"/>
    </row>
    <row r="14" spans="1:21" s="82" customFormat="1" ht="15" customHeight="1">
      <c r="A14" s="797"/>
      <c r="B14" s="797"/>
      <c r="C14" s="797"/>
      <c r="D14" s="797"/>
      <c r="E14" s="797"/>
      <c r="F14" s="797"/>
      <c r="G14" s="797"/>
      <c r="H14" s="797"/>
      <c r="I14" s="797"/>
      <c r="J14" s="797"/>
      <c r="K14" s="797"/>
      <c r="L14" s="854" t="s">
        <v>15</v>
      </c>
      <c r="M14" s="854" t="s">
        <v>120</v>
      </c>
      <c r="N14" s="854" t="s">
        <v>270</v>
      </c>
      <c r="O14" s="808" t="s">
        <v>2455</v>
      </c>
      <c r="P14" s="808" t="s">
        <v>2455</v>
      </c>
      <c r="Q14" s="808" t="s">
        <v>2455</v>
      </c>
      <c r="R14" s="809" t="s">
        <v>2456</v>
      </c>
      <c r="S14" s="810" t="s">
        <v>2457</v>
      </c>
      <c r="T14" s="810" t="s">
        <v>2457</v>
      </c>
      <c r="U14" s="806" t="s">
        <v>308</v>
      </c>
    </row>
    <row r="15" spans="1:21" s="82" customFormat="1" ht="50.1" customHeight="1">
      <c r="A15" s="797"/>
      <c r="B15" s="797"/>
      <c r="C15" s="797"/>
      <c r="D15" s="797"/>
      <c r="E15" s="797"/>
      <c r="F15" s="797"/>
      <c r="G15" s="797"/>
      <c r="H15" s="797"/>
      <c r="I15" s="797"/>
      <c r="J15" s="797"/>
      <c r="K15" s="797"/>
      <c r="L15" s="854"/>
      <c r="M15" s="854"/>
      <c r="N15" s="854"/>
      <c r="O15" s="813" t="s">
        <v>271</v>
      </c>
      <c r="P15" s="813" t="s">
        <v>309</v>
      </c>
      <c r="Q15" s="813" t="s">
        <v>289</v>
      </c>
      <c r="R15" s="813" t="s">
        <v>271</v>
      </c>
      <c r="S15" s="810" t="s">
        <v>272</v>
      </c>
      <c r="T15" s="810" t="s">
        <v>271</v>
      </c>
      <c r="U15" s="806"/>
    </row>
    <row r="16" spans="1:21" s="82" customFormat="1">
      <c r="A16" s="814" t="s">
        <v>17</v>
      </c>
      <c r="B16" s="797"/>
      <c r="C16" s="797"/>
      <c r="D16" s="797"/>
      <c r="E16" s="797"/>
      <c r="F16" s="797"/>
      <c r="G16" s="797"/>
      <c r="H16" s="797"/>
      <c r="I16" s="797"/>
      <c r="J16" s="797"/>
      <c r="K16" s="797"/>
      <c r="L16" s="878" t="s">
        <v>2448</v>
      </c>
      <c r="M16" s="707"/>
      <c r="N16" s="707"/>
      <c r="O16" s="707"/>
      <c r="P16" s="707"/>
      <c r="Q16" s="707"/>
      <c r="R16" s="707"/>
      <c r="S16" s="707"/>
      <c r="T16" s="707"/>
      <c r="U16" s="707"/>
    </row>
    <row r="17" spans="1:21" s="82" customFormat="1" ht="22.5">
      <c r="A17" s="860">
        <v>1</v>
      </c>
      <c r="B17" s="797"/>
      <c r="C17" s="797"/>
      <c r="D17" s="797"/>
      <c r="E17" s="797"/>
      <c r="F17" s="797"/>
      <c r="G17" s="797"/>
      <c r="H17" s="797"/>
      <c r="I17" s="797"/>
      <c r="J17" s="797"/>
      <c r="K17" s="797"/>
      <c r="L17" s="891">
        <v>0</v>
      </c>
      <c r="M17" s="219" t="s">
        <v>414</v>
      </c>
      <c r="N17" s="220" t="s">
        <v>355</v>
      </c>
      <c r="O17" s="892">
        <v>34.450000000000003</v>
      </c>
      <c r="P17" s="892">
        <v>34.450000000000003</v>
      </c>
      <c r="Q17" s="892">
        <v>34.450000000000003</v>
      </c>
      <c r="R17" s="892">
        <v>23.630000000000003</v>
      </c>
      <c r="S17" s="892">
        <v>22.4</v>
      </c>
      <c r="T17" s="892">
        <v>22.4</v>
      </c>
      <c r="U17" s="851"/>
    </row>
    <row r="18" spans="1:21" s="82" customFormat="1">
      <c r="A18" s="860">
        <v>1</v>
      </c>
      <c r="B18" s="797"/>
      <c r="C18" s="797"/>
      <c r="D18" s="797"/>
      <c r="E18" s="797"/>
      <c r="F18" s="797"/>
      <c r="G18" s="797"/>
      <c r="H18" s="797"/>
      <c r="I18" s="797"/>
      <c r="J18" s="797"/>
      <c r="K18" s="797"/>
      <c r="L18" s="893" t="s">
        <v>17</v>
      </c>
      <c r="M18" s="252" t="s">
        <v>415</v>
      </c>
      <c r="N18" s="223" t="s">
        <v>355</v>
      </c>
      <c r="O18" s="894"/>
      <c r="P18" s="895"/>
      <c r="Q18" s="895"/>
      <c r="R18" s="895"/>
      <c r="S18" s="895"/>
      <c r="T18" s="895"/>
      <c r="U18" s="851"/>
    </row>
    <row r="19" spans="1:21" s="82" customFormat="1">
      <c r="A19" s="860">
        <v>1</v>
      </c>
      <c r="B19" s="797"/>
      <c r="C19" s="797"/>
      <c r="D19" s="797"/>
      <c r="E19" s="797"/>
      <c r="F19" s="797"/>
      <c r="G19" s="797"/>
      <c r="H19" s="797"/>
      <c r="I19" s="797"/>
      <c r="J19" s="797"/>
      <c r="K19" s="797"/>
      <c r="L19" s="893" t="s">
        <v>101</v>
      </c>
      <c r="M19" s="252" t="s">
        <v>416</v>
      </c>
      <c r="N19" s="223" t="s">
        <v>355</v>
      </c>
      <c r="O19" s="894"/>
      <c r="P19" s="895"/>
      <c r="Q19" s="895"/>
      <c r="R19" s="895"/>
      <c r="S19" s="895"/>
      <c r="T19" s="895"/>
      <c r="U19" s="851"/>
    </row>
    <row r="20" spans="1:21" s="82" customFormat="1" ht="22.5">
      <c r="A20" s="860">
        <v>1</v>
      </c>
      <c r="B20" s="797"/>
      <c r="C20" s="797"/>
      <c r="D20" s="797"/>
      <c r="E20" s="797"/>
      <c r="F20" s="797"/>
      <c r="G20" s="797"/>
      <c r="H20" s="797"/>
      <c r="I20" s="797"/>
      <c r="J20" s="797"/>
      <c r="K20" s="797"/>
      <c r="L20" s="893" t="s">
        <v>102</v>
      </c>
      <c r="M20" s="252" t="s">
        <v>1242</v>
      </c>
      <c r="N20" s="223" t="s">
        <v>355</v>
      </c>
      <c r="O20" s="894">
        <v>16.93</v>
      </c>
      <c r="P20" s="895">
        <v>16.93</v>
      </c>
      <c r="Q20" s="895">
        <v>16.93</v>
      </c>
      <c r="R20" s="895">
        <v>1.7</v>
      </c>
      <c r="S20" s="895">
        <v>1.7</v>
      </c>
      <c r="T20" s="895">
        <v>1.7</v>
      </c>
      <c r="U20" s="851"/>
    </row>
    <row r="21" spans="1:21">
      <c r="A21" s="860">
        <v>1</v>
      </c>
      <c r="B21" s="890"/>
      <c r="C21" s="890"/>
      <c r="D21" s="890"/>
      <c r="E21" s="890"/>
      <c r="F21" s="890"/>
      <c r="G21" s="890"/>
      <c r="H21" s="890"/>
      <c r="I21" s="890"/>
      <c r="J21" s="890"/>
      <c r="K21" s="890"/>
      <c r="L21" s="896">
        <v>4</v>
      </c>
      <c r="M21" s="252" t="s">
        <v>417</v>
      </c>
      <c r="N21" s="223" t="s">
        <v>355</v>
      </c>
      <c r="O21" s="897"/>
      <c r="P21" s="897"/>
      <c r="Q21" s="897"/>
      <c r="R21" s="897"/>
      <c r="S21" s="897"/>
      <c r="T21" s="897"/>
      <c r="U21" s="851"/>
    </row>
    <row r="22" spans="1:21" s="82" customFormat="1">
      <c r="A22" s="860">
        <v>1</v>
      </c>
      <c r="B22" s="797"/>
      <c r="C22" s="797"/>
      <c r="D22" s="797"/>
      <c r="E22" s="797"/>
      <c r="F22" s="797"/>
      <c r="G22" s="797"/>
      <c r="H22" s="797"/>
      <c r="I22" s="797"/>
      <c r="J22" s="797"/>
      <c r="K22" s="797"/>
      <c r="L22" s="893" t="s">
        <v>119</v>
      </c>
      <c r="M22" s="252" t="s">
        <v>418</v>
      </c>
      <c r="N22" s="223" t="s">
        <v>355</v>
      </c>
      <c r="O22" s="894">
        <v>17.52</v>
      </c>
      <c r="P22" s="894">
        <v>17.52</v>
      </c>
      <c r="Q22" s="894">
        <v>17.52</v>
      </c>
      <c r="R22" s="894">
        <v>2.7</v>
      </c>
      <c r="S22" s="894">
        <v>2.7</v>
      </c>
      <c r="T22" s="894">
        <v>2.7</v>
      </c>
      <c r="U22" s="851"/>
    </row>
    <row r="23" spans="1:21" s="82" customFormat="1">
      <c r="A23" s="860">
        <v>1</v>
      </c>
      <c r="B23" s="797"/>
      <c r="C23" s="797"/>
      <c r="D23" s="797"/>
      <c r="E23" s="797"/>
      <c r="F23" s="797"/>
      <c r="G23" s="797"/>
      <c r="H23" s="797"/>
      <c r="I23" s="797"/>
      <c r="J23" s="797"/>
      <c r="K23" s="797"/>
      <c r="L23" s="893" t="s">
        <v>123</v>
      </c>
      <c r="M23" s="252" t="s">
        <v>136</v>
      </c>
      <c r="N23" s="223" t="s">
        <v>355</v>
      </c>
      <c r="O23" s="894"/>
      <c r="P23" s="894"/>
      <c r="Q23" s="894"/>
      <c r="R23" s="894"/>
      <c r="S23" s="894"/>
      <c r="T23" s="894"/>
      <c r="U23" s="851"/>
    </row>
    <row r="24" spans="1:21" s="82" customFormat="1">
      <c r="A24" s="860">
        <v>1</v>
      </c>
      <c r="B24" s="797"/>
      <c r="C24" s="797"/>
      <c r="D24" s="797"/>
      <c r="E24" s="797"/>
      <c r="F24" s="797"/>
      <c r="G24" s="797"/>
      <c r="H24" s="797"/>
      <c r="I24" s="797"/>
      <c r="J24" s="797"/>
      <c r="K24" s="797"/>
      <c r="L24" s="893" t="s">
        <v>124</v>
      </c>
      <c r="M24" s="252" t="s">
        <v>135</v>
      </c>
      <c r="N24" s="223" t="s">
        <v>355</v>
      </c>
      <c r="O24" s="894">
        <v>0</v>
      </c>
      <c r="P24" s="894">
        <v>0</v>
      </c>
      <c r="Q24" s="894">
        <v>0</v>
      </c>
      <c r="R24" s="894">
        <v>19.23</v>
      </c>
      <c r="S24" s="894">
        <v>18</v>
      </c>
      <c r="T24" s="894">
        <v>18</v>
      </c>
      <c r="U24" s="851"/>
    </row>
    <row r="25" spans="1:21" s="82" customFormat="1" ht="22.5">
      <c r="A25" s="860">
        <v>1</v>
      </c>
      <c r="B25" s="797"/>
      <c r="C25" s="797"/>
      <c r="D25" s="797"/>
      <c r="E25" s="797"/>
      <c r="F25" s="797"/>
      <c r="G25" s="797"/>
      <c r="H25" s="797"/>
      <c r="I25" s="797"/>
      <c r="J25" s="797"/>
      <c r="K25" s="797"/>
      <c r="L25" s="893" t="s">
        <v>125</v>
      </c>
      <c r="M25" s="252" t="s">
        <v>1243</v>
      </c>
      <c r="N25" s="223" t="s">
        <v>355</v>
      </c>
      <c r="O25" s="894"/>
      <c r="P25" s="894"/>
      <c r="Q25" s="894"/>
      <c r="R25" s="894"/>
      <c r="S25" s="894"/>
      <c r="T25" s="894"/>
      <c r="U25" s="851"/>
    </row>
    <row r="26" spans="1:21">
      <c r="A26" s="860">
        <v>1</v>
      </c>
      <c r="B26" s="890"/>
      <c r="C26" s="890"/>
      <c r="D26" s="890"/>
      <c r="E26" s="890"/>
      <c r="F26" s="890"/>
      <c r="G26" s="890"/>
      <c r="H26" s="890"/>
      <c r="I26" s="890"/>
      <c r="J26" s="890"/>
      <c r="K26" s="890"/>
      <c r="L26" s="896">
        <v>9</v>
      </c>
      <c r="M26" s="252" t="s">
        <v>419</v>
      </c>
      <c r="N26" s="223" t="s">
        <v>355</v>
      </c>
      <c r="O26" s="898">
        <v>0</v>
      </c>
      <c r="P26" s="898">
        <v>0</v>
      </c>
      <c r="Q26" s="898">
        <v>0</v>
      </c>
      <c r="R26" s="898">
        <v>0</v>
      </c>
      <c r="S26" s="898">
        <v>0</v>
      </c>
      <c r="T26" s="898">
        <v>0</v>
      </c>
      <c r="U26" s="851"/>
    </row>
    <row r="27" spans="1:21" ht="0.2" customHeight="1">
      <c r="A27" s="860">
        <v>1</v>
      </c>
      <c r="B27" s="890"/>
      <c r="C27" s="890"/>
      <c r="D27" s="890"/>
      <c r="E27" s="890"/>
      <c r="F27" s="890"/>
      <c r="G27" s="890"/>
      <c r="H27" s="890"/>
      <c r="I27" s="890"/>
      <c r="J27" s="890"/>
      <c r="K27" s="890"/>
      <c r="L27" s="896">
        <v>9</v>
      </c>
      <c r="M27" s="222"/>
      <c r="N27" s="223"/>
      <c r="O27" s="242"/>
      <c r="P27" s="242"/>
      <c r="Q27" s="242"/>
      <c r="R27" s="242"/>
      <c r="S27" s="242"/>
      <c r="T27" s="242"/>
      <c r="U27" s="243"/>
    </row>
    <row r="28" spans="1:21" s="82" customFormat="1">
      <c r="A28" s="814" t="s">
        <v>101</v>
      </c>
      <c r="B28" s="797"/>
      <c r="C28" s="797"/>
      <c r="D28" s="797"/>
      <c r="E28" s="797"/>
      <c r="F28" s="797"/>
      <c r="G28" s="797"/>
      <c r="H28" s="797"/>
      <c r="I28" s="797"/>
      <c r="J28" s="797"/>
      <c r="K28" s="797"/>
      <c r="L28" s="878" t="s">
        <v>2450</v>
      </c>
      <c r="M28" s="707"/>
      <c r="N28" s="707"/>
      <c r="O28" s="707"/>
      <c r="P28" s="707"/>
      <c r="Q28" s="707"/>
      <c r="R28" s="707"/>
      <c r="S28" s="707"/>
      <c r="T28" s="707"/>
      <c r="U28" s="707"/>
    </row>
    <row r="29" spans="1:21" s="82" customFormat="1" ht="22.5">
      <c r="A29" s="860">
        <v>2</v>
      </c>
      <c r="B29" s="797"/>
      <c r="C29" s="797"/>
      <c r="D29" s="797"/>
      <c r="E29" s="797"/>
      <c r="F29" s="797"/>
      <c r="G29" s="797"/>
      <c r="H29" s="797"/>
      <c r="I29" s="797"/>
      <c r="J29" s="797"/>
      <c r="K29" s="797"/>
      <c r="L29" s="891">
        <v>0</v>
      </c>
      <c r="M29" s="219" t="s">
        <v>414</v>
      </c>
      <c r="N29" s="220" t="s">
        <v>355</v>
      </c>
      <c r="O29" s="892">
        <v>69.400000000000006</v>
      </c>
      <c r="P29" s="892">
        <v>69.400000000000006</v>
      </c>
      <c r="Q29" s="892">
        <v>69.400000000000006</v>
      </c>
      <c r="R29" s="892">
        <v>71.81</v>
      </c>
      <c r="S29" s="892">
        <v>71.8</v>
      </c>
      <c r="T29" s="892">
        <v>71.8</v>
      </c>
      <c r="U29" s="851"/>
    </row>
    <row r="30" spans="1:21" s="82" customFormat="1">
      <c r="A30" s="860">
        <v>2</v>
      </c>
      <c r="B30" s="797"/>
      <c r="C30" s="797"/>
      <c r="D30" s="797"/>
      <c r="E30" s="797"/>
      <c r="F30" s="797"/>
      <c r="G30" s="797"/>
      <c r="H30" s="797"/>
      <c r="I30" s="797"/>
      <c r="J30" s="797"/>
      <c r="K30" s="797"/>
      <c r="L30" s="893" t="s">
        <v>17</v>
      </c>
      <c r="M30" s="252" t="s">
        <v>415</v>
      </c>
      <c r="N30" s="223" t="s">
        <v>355</v>
      </c>
      <c r="O30" s="894"/>
      <c r="P30" s="895"/>
      <c r="Q30" s="895"/>
      <c r="R30" s="895"/>
      <c r="S30" s="895"/>
      <c r="T30" s="895"/>
      <c r="U30" s="851"/>
    </row>
    <row r="31" spans="1:21" s="82" customFormat="1">
      <c r="A31" s="860">
        <v>2</v>
      </c>
      <c r="B31" s="797"/>
      <c r="C31" s="797"/>
      <c r="D31" s="797"/>
      <c r="E31" s="797"/>
      <c r="F31" s="797"/>
      <c r="G31" s="797"/>
      <c r="H31" s="797"/>
      <c r="I31" s="797"/>
      <c r="J31" s="797"/>
      <c r="K31" s="797"/>
      <c r="L31" s="893" t="s">
        <v>101</v>
      </c>
      <c r="M31" s="252" t="s">
        <v>416</v>
      </c>
      <c r="N31" s="223" t="s">
        <v>355</v>
      </c>
      <c r="O31" s="894"/>
      <c r="P31" s="895"/>
      <c r="Q31" s="895"/>
      <c r="R31" s="895"/>
      <c r="S31" s="895"/>
      <c r="T31" s="895"/>
      <c r="U31" s="851"/>
    </row>
    <row r="32" spans="1:21" s="82" customFormat="1" ht="22.5">
      <c r="A32" s="860">
        <v>2</v>
      </c>
      <c r="B32" s="797"/>
      <c r="C32" s="797"/>
      <c r="D32" s="797"/>
      <c r="E32" s="797"/>
      <c r="F32" s="797"/>
      <c r="G32" s="797"/>
      <c r="H32" s="797"/>
      <c r="I32" s="797"/>
      <c r="J32" s="797"/>
      <c r="K32" s="797"/>
      <c r="L32" s="893" t="s">
        <v>102</v>
      </c>
      <c r="M32" s="252" t="s">
        <v>1242</v>
      </c>
      <c r="N32" s="223" t="s">
        <v>355</v>
      </c>
      <c r="O32" s="894">
        <v>16.399999999999999</v>
      </c>
      <c r="P32" s="895">
        <v>16.399999999999999</v>
      </c>
      <c r="Q32" s="895">
        <v>16.399999999999999</v>
      </c>
      <c r="R32" s="895">
        <v>16.41</v>
      </c>
      <c r="S32" s="895">
        <v>16.399999999999999</v>
      </c>
      <c r="T32" s="895">
        <v>16.399999999999999</v>
      </c>
      <c r="U32" s="851"/>
    </row>
    <row r="33" spans="1:21">
      <c r="A33" s="860">
        <v>2</v>
      </c>
      <c r="B33" s="890"/>
      <c r="C33" s="890"/>
      <c r="D33" s="890"/>
      <c r="E33" s="890"/>
      <c r="F33" s="890"/>
      <c r="G33" s="890"/>
      <c r="H33" s="890"/>
      <c r="I33" s="890"/>
      <c r="J33" s="890"/>
      <c r="K33" s="890"/>
      <c r="L33" s="896">
        <v>4</v>
      </c>
      <c r="M33" s="252" t="s">
        <v>417</v>
      </c>
      <c r="N33" s="223" t="s">
        <v>355</v>
      </c>
      <c r="O33" s="897"/>
      <c r="P33" s="897"/>
      <c r="Q33" s="897"/>
      <c r="R33" s="897"/>
      <c r="S33" s="897"/>
      <c r="T33" s="897"/>
      <c r="U33" s="851"/>
    </row>
    <row r="34" spans="1:21" s="82" customFormat="1">
      <c r="A34" s="860">
        <v>2</v>
      </c>
      <c r="B34" s="797"/>
      <c r="C34" s="797"/>
      <c r="D34" s="797"/>
      <c r="E34" s="797"/>
      <c r="F34" s="797"/>
      <c r="G34" s="797"/>
      <c r="H34" s="797"/>
      <c r="I34" s="797"/>
      <c r="J34" s="797"/>
      <c r="K34" s="797"/>
      <c r="L34" s="893" t="s">
        <v>119</v>
      </c>
      <c r="M34" s="252" t="s">
        <v>418</v>
      </c>
      <c r="N34" s="223" t="s">
        <v>355</v>
      </c>
      <c r="O34" s="894">
        <v>21.8</v>
      </c>
      <c r="P34" s="894">
        <v>21.8</v>
      </c>
      <c r="Q34" s="894">
        <v>21.8</v>
      </c>
      <c r="R34" s="894">
        <v>22</v>
      </c>
      <c r="S34" s="894">
        <v>22</v>
      </c>
      <c r="T34" s="894">
        <v>22</v>
      </c>
      <c r="U34" s="851"/>
    </row>
    <row r="35" spans="1:21" s="82" customFormat="1">
      <c r="A35" s="860">
        <v>2</v>
      </c>
      <c r="B35" s="797"/>
      <c r="C35" s="797"/>
      <c r="D35" s="797"/>
      <c r="E35" s="797"/>
      <c r="F35" s="797"/>
      <c r="G35" s="797"/>
      <c r="H35" s="797"/>
      <c r="I35" s="797"/>
      <c r="J35" s="797"/>
      <c r="K35" s="797"/>
      <c r="L35" s="893" t="s">
        <v>123</v>
      </c>
      <c r="M35" s="252" t="s">
        <v>136</v>
      </c>
      <c r="N35" s="223" t="s">
        <v>355</v>
      </c>
      <c r="O35" s="894"/>
      <c r="P35" s="894"/>
      <c r="Q35" s="894"/>
      <c r="R35" s="894"/>
      <c r="S35" s="894"/>
      <c r="T35" s="894"/>
      <c r="U35" s="851"/>
    </row>
    <row r="36" spans="1:21" s="82" customFormat="1">
      <c r="A36" s="860">
        <v>2</v>
      </c>
      <c r="B36" s="797"/>
      <c r="C36" s="797"/>
      <c r="D36" s="797"/>
      <c r="E36" s="797"/>
      <c r="F36" s="797"/>
      <c r="G36" s="797"/>
      <c r="H36" s="797"/>
      <c r="I36" s="797"/>
      <c r="J36" s="797"/>
      <c r="K36" s="797"/>
      <c r="L36" s="893" t="s">
        <v>124</v>
      </c>
      <c r="M36" s="252" t="s">
        <v>135</v>
      </c>
      <c r="N36" s="223" t="s">
        <v>355</v>
      </c>
      <c r="O36" s="894">
        <v>31.2</v>
      </c>
      <c r="P36" s="894">
        <v>31.2</v>
      </c>
      <c r="Q36" s="894">
        <v>31.2</v>
      </c>
      <c r="R36" s="894">
        <v>33.4</v>
      </c>
      <c r="S36" s="894">
        <v>33.4</v>
      </c>
      <c r="T36" s="894">
        <v>33.4</v>
      </c>
      <c r="U36" s="851"/>
    </row>
    <row r="37" spans="1:21" s="82" customFormat="1" ht="22.5">
      <c r="A37" s="860">
        <v>2</v>
      </c>
      <c r="B37" s="797"/>
      <c r="C37" s="797"/>
      <c r="D37" s="797"/>
      <c r="E37" s="797"/>
      <c r="F37" s="797"/>
      <c r="G37" s="797"/>
      <c r="H37" s="797"/>
      <c r="I37" s="797"/>
      <c r="J37" s="797"/>
      <c r="K37" s="797"/>
      <c r="L37" s="893" t="s">
        <v>125</v>
      </c>
      <c r="M37" s="252" t="s">
        <v>1243</v>
      </c>
      <c r="N37" s="223" t="s">
        <v>355</v>
      </c>
      <c r="O37" s="894"/>
      <c r="P37" s="894"/>
      <c r="Q37" s="894"/>
      <c r="R37" s="894"/>
      <c r="S37" s="894"/>
      <c r="T37" s="894"/>
      <c r="U37" s="851"/>
    </row>
    <row r="38" spans="1:21">
      <c r="A38" s="860">
        <v>2</v>
      </c>
      <c r="B38" s="890"/>
      <c r="C38" s="890"/>
      <c r="D38" s="890"/>
      <c r="E38" s="890"/>
      <c r="F38" s="890"/>
      <c r="G38" s="890"/>
      <c r="H38" s="890"/>
      <c r="I38" s="890"/>
      <c r="J38" s="890"/>
      <c r="K38" s="890"/>
      <c r="L38" s="896">
        <v>9</v>
      </c>
      <c r="M38" s="252" t="s">
        <v>419</v>
      </c>
      <c r="N38" s="223" t="s">
        <v>355</v>
      </c>
      <c r="O38" s="898">
        <v>0</v>
      </c>
      <c r="P38" s="898">
        <v>0</v>
      </c>
      <c r="Q38" s="898">
        <v>0</v>
      </c>
      <c r="R38" s="898">
        <v>0</v>
      </c>
      <c r="S38" s="898">
        <v>0</v>
      </c>
      <c r="T38" s="898">
        <v>0</v>
      </c>
      <c r="U38" s="851"/>
    </row>
    <row r="39" spans="1:21" ht="0.2" customHeight="1">
      <c r="A39" s="860">
        <v>2</v>
      </c>
      <c r="B39" s="890"/>
      <c r="C39" s="890"/>
      <c r="D39" s="890"/>
      <c r="E39" s="890"/>
      <c r="F39" s="890"/>
      <c r="G39" s="890"/>
      <c r="H39" s="890"/>
      <c r="I39" s="890"/>
      <c r="J39" s="890"/>
      <c r="K39" s="890"/>
      <c r="L39" s="896">
        <v>9</v>
      </c>
      <c r="M39" s="222"/>
      <c r="N39" s="223"/>
      <c r="O39" s="242"/>
      <c r="P39" s="242"/>
      <c r="Q39" s="242"/>
      <c r="R39" s="242"/>
      <c r="S39" s="242"/>
      <c r="T39" s="242"/>
      <c r="U39" s="243"/>
    </row>
    <row r="40" spans="1:21" s="82" customFormat="1">
      <c r="A40" s="814" t="s">
        <v>102</v>
      </c>
      <c r="B40" s="797"/>
      <c r="C40" s="797"/>
      <c r="D40" s="797"/>
      <c r="E40" s="797"/>
      <c r="F40" s="797"/>
      <c r="G40" s="797"/>
      <c r="H40" s="797"/>
      <c r="I40" s="797"/>
      <c r="J40" s="797"/>
      <c r="K40" s="797"/>
      <c r="L40" s="878" t="s">
        <v>2452</v>
      </c>
      <c r="M40" s="707"/>
      <c r="N40" s="707"/>
      <c r="O40" s="707"/>
      <c r="P40" s="707"/>
      <c r="Q40" s="707"/>
      <c r="R40" s="707"/>
      <c r="S40" s="707"/>
      <c r="T40" s="707"/>
      <c r="U40" s="707"/>
    </row>
    <row r="41" spans="1:21" s="82" customFormat="1" ht="22.5">
      <c r="A41" s="860">
        <v>3</v>
      </c>
      <c r="B41" s="797"/>
      <c r="C41" s="797"/>
      <c r="D41" s="797"/>
      <c r="E41" s="797"/>
      <c r="F41" s="797"/>
      <c r="G41" s="797"/>
      <c r="H41" s="797"/>
      <c r="I41" s="797"/>
      <c r="J41" s="797"/>
      <c r="K41" s="797"/>
      <c r="L41" s="891">
        <v>0</v>
      </c>
      <c r="M41" s="219" t="s">
        <v>414</v>
      </c>
      <c r="N41" s="220" t="s">
        <v>355</v>
      </c>
      <c r="O41" s="892">
        <v>116.35</v>
      </c>
      <c r="P41" s="892">
        <v>116.35</v>
      </c>
      <c r="Q41" s="892">
        <v>116.35</v>
      </c>
      <c r="R41" s="892">
        <v>62.52</v>
      </c>
      <c r="S41" s="892">
        <v>63.82</v>
      </c>
      <c r="T41" s="892">
        <v>63.82</v>
      </c>
      <c r="U41" s="851"/>
    </row>
    <row r="42" spans="1:21" s="82" customFormat="1">
      <c r="A42" s="860">
        <v>3</v>
      </c>
      <c r="B42" s="797"/>
      <c r="C42" s="797"/>
      <c r="D42" s="797"/>
      <c r="E42" s="797"/>
      <c r="F42" s="797"/>
      <c r="G42" s="797"/>
      <c r="H42" s="797"/>
      <c r="I42" s="797"/>
      <c r="J42" s="797"/>
      <c r="K42" s="797"/>
      <c r="L42" s="893" t="s">
        <v>17</v>
      </c>
      <c r="M42" s="252" t="s">
        <v>415</v>
      </c>
      <c r="N42" s="223" t="s">
        <v>355</v>
      </c>
      <c r="O42" s="894"/>
      <c r="P42" s="895"/>
      <c r="Q42" s="895"/>
      <c r="R42" s="895"/>
      <c r="S42" s="895"/>
      <c r="T42" s="895"/>
      <c r="U42" s="851"/>
    </row>
    <row r="43" spans="1:21" s="82" customFormat="1">
      <c r="A43" s="860">
        <v>3</v>
      </c>
      <c r="B43" s="797"/>
      <c r="C43" s="797"/>
      <c r="D43" s="797"/>
      <c r="E43" s="797"/>
      <c r="F43" s="797"/>
      <c r="G43" s="797"/>
      <c r="H43" s="797"/>
      <c r="I43" s="797"/>
      <c r="J43" s="797"/>
      <c r="K43" s="797"/>
      <c r="L43" s="893" t="s">
        <v>101</v>
      </c>
      <c r="M43" s="252" t="s">
        <v>416</v>
      </c>
      <c r="N43" s="223" t="s">
        <v>355</v>
      </c>
      <c r="O43" s="894"/>
      <c r="P43" s="895"/>
      <c r="Q43" s="895"/>
      <c r="R43" s="895"/>
      <c r="S43" s="895"/>
      <c r="T43" s="895"/>
      <c r="U43" s="851"/>
    </row>
    <row r="44" spans="1:21" s="82" customFormat="1" ht="22.5">
      <c r="A44" s="860">
        <v>3</v>
      </c>
      <c r="B44" s="797"/>
      <c r="C44" s="797"/>
      <c r="D44" s="797"/>
      <c r="E44" s="797"/>
      <c r="F44" s="797"/>
      <c r="G44" s="797"/>
      <c r="H44" s="797"/>
      <c r="I44" s="797"/>
      <c r="J44" s="797"/>
      <c r="K44" s="797"/>
      <c r="L44" s="893" t="s">
        <v>102</v>
      </c>
      <c r="M44" s="252" t="s">
        <v>1242</v>
      </c>
      <c r="N44" s="223" t="s">
        <v>355</v>
      </c>
      <c r="O44" s="894">
        <v>12.45</v>
      </c>
      <c r="P44" s="895">
        <v>12.45</v>
      </c>
      <c r="Q44" s="895">
        <v>12.45</v>
      </c>
      <c r="R44" s="895">
        <v>12.82</v>
      </c>
      <c r="S44" s="895">
        <v>13</v>
      </c>
      <c r="T44" s="895">
        <v>13</v>
      </c>
      <c r="U44" s="851"/>
    </row>
    <row r="45" spans="1:21">
      <c r="A45" s="860">
        <v>3</v>
      </c>
      <c r="B45" s="890"/>
      <c r="C45" s="890"/>
      <c r="D45" s="890"/>
      <c r="E45" s="890"/>
      <c r="F45" s="890"/>
      <c r="G45" s="890"/>
      <c r="H45" s="890"/>
      <c r="I45" s="890"/>
      <c r="J45" s="890"/>
      <c r="K45" s="890"/>
      <c r="L45" s="896">
        <v>4</v>
      </c>
      <c r="M45" s="252" t="s">
        <v>417</v>
      </c>
      <c r="N45" s="223" t="s">
        <v>355</v>
      </c>
      <c r="O45" s="897"/>
      <c r="P45" s="897"/>
      <c r="Q45" s="897"/>
      <c r="R45" s="897"/>
      <c r="S45" s="897"/>
      <c r="T45" s="897"/>
      <c r="U45" s="851"/>
    </row>
    <row r="46" spans="1:21" s="82" customFormat="1">
      <c r="A46" s="860">
        <v>3</v>
      </c>
      <c r="B46" s="797"/>
      <c r="C46" s="797"/>
      <c r="D46" s="797"/>
      <c r="E46" s="797"/>
      <c r="F46" s="797"/>
      <c r="G46" s="797"/>
      <c r="H46" s="797"/>
      <c r="I46" s="797"/>
      <c r="J46" s="797"/>
      <c r="K46" s="797"/>
      <c r="L46" s="893" t="s">
        <v>119</v>
      </c>
      <c r="M46" s="252" t="s">
        <v>418</v>
      </c>
      <c r="N46" s="223" t="s">
        <v>355</v>
      </c>
      <c r="O46" s="894">
        <v>18.399999999999999</v>
      </c>
      <c r="P46" s="894">
        <v>18.399999999999999</v>
      </c>
      <c r="Q46" s="894">
        <v>18.399999999999999</v>
      </c>
      <c r="R46" s="894">
        <v>18.920000000000002</v>
      </c>
      <c r="S46" s="894">
        <v>18.920000000000002</v>
      </c>
      <c r="T46" s="894">
        <v>18.920000000000002</v>
      </c>
      <c r="U46" s="851"/>
    </row>
    <row r="47" spans="1:21" s="82" customFormat="1">
      <c r="A47" s="860">
        <v>3</v>
      </c>
      <c r="B47" s="797"/>
      <c r="C47" s="797"/>
      <c r="D47" s="797"/>
      <c r="E47" s="797"/>
      <c r="F47" s="797"/>
      <c r="G47" s="797"/>
      <c r="H47" s="797"/>
      <c r="I47" s="797"/>
      <c r="J47" s="797"/>
      <c r="K47" s="797"/>
      <c r="L47" s="893" t="s">
        <v>123</v>
      </c>
      <c r="M47" s="252" t="s">
        <v>136</v>
      </c>
      <c r="N47" s="223" t="s">
        <v>355</v>
      </c>
      <c r="O47" s="894"/>
      <c r="P47" s="894"/>
      <c r="Q47" s="894"/>
      <c r="R47" s="894"/>
      <c r="S47" s="894"/>
      <c r="T47" s="894"/>
      <c r="U47" s="851"/>
    </row>
    <row r="48" spans="1:21" s="82" customFormat="1">
      <c r="A48" s="860">
        <v>3</v>
      </c>
      <c r="B48" s="797"/>
      <c r="C48" s="797"/>
      <c r="D48" s="797"/>
      <c r="E48" s="797"/>
      <c r="F48" s="797"/>
      <c r="G48" s="797"/>
      <c r="H48" s="797"/>
      <c r="I48" s="797"/>
      <c r="J48" s="797"/>
      <c r="K48" s="797"/>
      <c r="L48" s="893" t="s">
        <v>124</v>
      </c>
      <c r="M48" s="252" t="s">
        <v>135</v>
      </c>
      <c r="N48" s="223" t="s">
        <v>355</v>
      </c>
      <c r="O48" s="894">
        <v>85.5</v>
      </c>
      <c r="P48" s="894">
        <v>85.5</v>
      </c>
      <c r="Q48" s="894">
        <v>85.5</v>
      </c>
      <c r="R48" s="894">
        <v>30.78</v>
      </c>
      <c r="S48" s="894">
        <v>31.9</v>
      </c>
      <c r="T48" s="894">
        <v>31.9</v>
      </c>
      <c r="U48" s="851"/>
    </row>
    <row r="49" spans="1:21" s="82" customFormat="1" ht="22.5">
      <c r="A49" s="860">
        <v>3</v>
      </c>
      <c r="B49" s="797"/>
      <c r="C49" s="797"/>
      <c r="D49" s="797"/>
      <c r="E49" s="797"/>
      <c r="F49" s="797"/>
      <c r="G49" s="797"/>
      <c r="H49" s="797"/>
      <c r="I49" s="797"/>
      <c r="J49" s="797"/>
      <c r="K49" s="797"/>
      <c r="L49" s="893" t="s">
        <v>125</v>
      </c>
      <c r="M49" s="252" t="s">
        <v>1243</v>
      </c>
      <c r="N49" s="223" t="s">
        <v>355</v>
      </c>
      <c r="O49" s="894"/>
      <c r="P49" s="894"/>
      <c r="Q49" s="894"/>
      <c r="R49" s="894"/>
      <c r="S49" s="894"/>
      <c r="T49" s="894"/>
      <c r="U49" s="851"/>
    </row>
    <row r="50" spans="1:21">
      <c r="A50" s="860">
        <v>3</v>
      </c>
      <c r="B50" s="890"/>
      <c r="C50" s="890"/>
      <c r="D50" s="890"/>
      <c r="E50" s="890"/>
      <c r="F50" s="890"/>
      <c r="G50" s="890"/>
      <c r="H50" s="890"/>
      <c r="I50" s="890"/>
      <c r="J50" s="890"/>
      <c r="K50" s="890"/>
      <c r="L50" s="896">
        <v>9</v>
      </c>
      <c r="M50" s="252" t="s">
        <v>419</v>
      </c>
      <c r="N50" s="223" t="s">
        <v>355</v>
      </c>
      <c r="O50" s="898">
        <v>0</v>
      </c>
      <c r="P50" s="898">
        <v>0</v>
      </c>
      <c r="Q50" s="898">
        <v>0</v>
      </c>
      <c r="R50" s="898">
        <v>0</v>
      </c>
      <c r="S50" s="898">
        <v>0</v>
      </c>
      <c r="T50" s="898">
        <v>0</v>
      </c>
      <c r="U50" s="851"/>
    </row>
    <row r="51" spans="1:21" ht="0.2" customHeight="1">
      <c r="A51" s="860">
        <v>3</v>
      </c>
      <c r="B51" s="890"/>
      <c r="C51" s="890"/>
      <c r="D51" s="890"/>
      <c r="E51" s="890"/>
      <c r="F51" s="890"/>
      <c r="G51" s="890"/>
      <c r="H51" s="890"/>
      <c r="I51" s="890"/>
      <c r="J51" s="890"/>
      <c r="K51" s="890"/>
      <c r="L51" s="896">
        <v>9</v>
      </c>
      <c r="M51" s="222"/>
      <c r="N51" s="223"/>
      <c r="O51" s="242"/>
      <c r="P51" s="242"/>
      <c r="Q51" s="242"/>
      <c r="R51" s="242"/>
      <c r="S51" s="242"/>
      <c r="T51" s="242"/>
      <c r="U51" s="243"/>
    </row>
    <row r="52" spans="1:21" s="82" customFormat="1">
      <c r="A52" s="814" t="s">
        <v>103</v>
      </c>
      <c r="B52" s="797"/>
      <c r="C52" s="797"/>
      <c r="D52" s="797"/>
      <c r="E52" s="797"/>
      <c r="F52" s="797"/>
      <c r="G52" s="797"/>
      <c r="H52" s="797"/>
      <c r="I52" s="797"/>
      <c r="J52" s="797"/>
      <c r="K52" s="797"/>
      <c r="L52" s="878" t="s">
        <v>2454</v>
      </c>
      <c r="M52" s="707"/>
      <c r="N52" s="707"/>
      <c r="O52" s="707"/>
      <c r="P52" s="707"/>
      <c r="Q52" s="707"/>
      <c r="R52" s="707"/>
      <c r="S52" s="707"/>
      <c r="T52" s="707"/>
      <c r="U52" s="707"/>
    </row>
    <row r="53" spans="1:21" s="82" customFormat="1" ht="22.5">
      <c r="A53" s="860">
        <v>4</v>
      </c>
      <c r="B53" s="797"/>
      <c r="C53" s="797"/>
      <c r="D53" s="797"/>
      <c r="E53" s="797"/>
      <c r="F53" s="797"/>
      <c r="G53" s="797"/>
      <c r="H53" s="797"/>
      <c r="I53" s="797"/>
      <c r="J53" s="797"/>
      <c r="K53" s="797"/>
      <c r="L53" s="891">
        <v>0</v>
      </c>
      <c r="M53" s="219" t="s">
        <v>414</v>
      </c>
      <c r="N53" s="220" t="s">
        <v>355</v>
      </c>
      <c r="O53" s="892">
        <v>77.97</v>
      </c>
      <c r="P53" s="892">
        <v>77.97</v>
      </c>
      <c r="Q53" s="892">
        <v>77.97</v>
      </c>
      <c r="R53" s="892">
        <v>7.2</v>
      </c>
      <c r="S53" s="892">
        <v>7.3</v>
      </c>
      <c r="T53" s="892">
        <v>7.3</v>
      </c>
      <c r="U53" s="851"/>
    </row>
    <row r="54" spans="1:21" s="82" customFormat="1">
      <c r="A54" s="860">
        <v>4</v>
      </c>
      <c r="B54" s="797"/>
      <c r="C54" s="797"/>
      <c r="D54" s="797"/>
      <c r="E54" s="797"/>
      <c r="F54" s="797"/>
      <c r="G54" s="797"/>
      <c r="H54" s="797"/>
      <c r="I54" s="797"/>
      <c r="J54" s="797"/>
      <c r="K54" s="797"/>
      <c r="L54" s="893" t="s">
        <v>17</v>
      </c>
      <c r="M54" s="252" t="s">
        <v>415</v>
      </c>
      <c r="N54" s="223" t="s">
        <v>355</v>
      </c>
      <c r="O54" s="894"/>
      <c r="P54" s="895"/>
      <c r="Q54" s="895"/>
      <c r="R54" s="895"/>
      <c r="S54" s="895"/>
      <c r="T54" s="895"/>
      <c r="U54" s="851"/>
    </row>
    <row r="55" spans="1:21" s="82" customFormat="1">
      <c r="A55" s="860">
        <v>4</v>
      </c>
      <c r="B55" s="797"/>
      <c r="C55" s="797"/>
      <c r="D55" s="797"/>
      <c r="E55" s="797"/>
      <c r="F55" s="797"/>
      <c r="G55" s="797"/>
      <c r="H55" s="797"/>
      <c r="I55" s="797"/>
      <c r="J55" s="797"/>
      <c r="K55" s="797"/>
      <c r="L55" s="893" t="s">
        <v>101</v>
      </c>
      <c r="M55" s="252" t="s">
        <v>416</v>
      </c>
      <c r="N55" s="223" t="s">
        <v>355</v>
      </c>
      <c r="O55" s="894"/>
      <c r="P55" s="895"/>
      <c r="Q55" s="895"/>
      <c r="R55" s="895"/>
      <c r="S55" s="895"/>
      <c r="T55" s="895"/>
      <c r="U55" s="851"/>
    </row>
    <row r="56" spans="1:21" s="82" customFormat="1" ht="22.5">
      <c r="A56" s="860">
        <v>4</v>
      </c>
      <c r="B56" s="797"/>
      <c r="C56" s="797"/>
      <c r="D56" s="797"/>
      <c r="E56" s="797"/>
      <c r="F56" s="797"/>
      <c r="G56" s="797"/>
      <c r="H56" s="797"/>
      <c r="I56" s="797"/>
      <c r="J56" s="797"/>
      <c r="K56" s="797"/>
      <c r="L56" s="893" t="s">
        <v>102</v>
      </c>
      <c r="M56" s="252" t="s">
        <v>1242</v>
      </c>
      <c r="N56" s="223" t="s">
        <v>355</v>
      </c>
      <c r="O56" s="894">
        <v>12.17</v>
      </c>
      <c r="P56" s="895">
        <v>12.17</v>
      </c>
      <c r="Q56" s="895">
        <v>12.17</v>
      </c>
      <c r="R56" s="895">
        <v>5</v>
      </c>
      <c r="S56" s="895">
        <v>5</v>
      </c>
      <c r="T56" s="895">
        <v>5</v>
      </c>
      <c r="U56" s="851"/>
    </row>
    <row r="57" spans="1:21">
      <c r="A57" s="860">
        <v>4</v>
      </c>
      <c r="B57" s="890"/>
      <c r="C57" s="890"/>
      <c r="D57" s="890"/>
      <c r="E57" s="890"/>
      <c r="F57" s="890"/>
      <c r="G57" s="890"/>
      <c r="H57" s="890"/>
      <c r="I57" s="890"/>
      <c r="J57" s="890"/>
      <c r="K57" s="890"/>
      <c r="L57" s="896">
        <v>4</v>
      </c>
      <c r="M57" s="252" t="s">
        <v>417</v>
      </c>
      <c r="N57" s="223" t="s">
        <v>355</v>
      </c>
      <c r="O57" s="897"/>
      <c r="P57" s="897"/>
      <c r="Q57" s="897"/>
      <c r="R57" s="897"/>
      <c r="S57" s="897"/>
      <c r="T57" s="897"/>
      <c r="U57" s="851"/>
    </row>
    <row r="58" spans="1:21" s="82" customFormat="1">
      <c r="A58" s="860">
        <v>4</v>
      </c>
      <c r="B58" s="797"/>
      <c r="C58" s="797"/>
      <c r="D58" s="797"/>
      <c r="E58" s="797"/>
      <c r="F58" s="797"/>
      <c r="G58" s="797"/>
      <c r="H58" s="797"/>
      <c r="I58" s="797"/>
      <c r="J58" s="797"/>
      <c r="K58" s="797"/>
      <c r="L58" s="893" t="s">
        <v>119</v>
      </c>
      <c r="M58" s="252" t="s">
        <v>418</v>
      </c>
      <c r="N58" s="223" t="s">
        <v>355</v>
      </c>
      <c r="O58" s="894">
        <v>12.4</v>
      </c>
      <c r="P58" s="894">
        <v>12.4</v>
      </c>
      <c r="Q58" s="894">
        <v>12.4</v>
      </c>
      <c r="R58" s="894">
        <v>2.2000000000000002</v>
      </c>
      <c r="S58" s="894">
        <v>2.2999999999999998</v>
      </c>
      <c r="T58" s="894">
        <v>2.2999999999999998</v>
      </c>
      <c r="U58" s="851"/>
    </row>
    <row r="59" spans="1:21" s="82" customFormat="1">
      <c r="A59" s="860">
        <v>4</v>
      </c>
      <c r="B59" s="797"/>
      <c r="C59" s="797"/>
      <c r="D59" s="797"/>
      <c r="E59" s="797"/>
      <c r="F59" s="797"/>
      <c r="G59" s="797"/>
      <c r="H59" s="797"/>
      <c r="I59" s="797"/>
      <c r="J59" s="797"/>
      <c r="K59" s="797"/>
      <c r="L59" s="893" t="s">
        <v>123</v>
      </c>
      <c r="M59" s="252" t="s">
        <v>136</v>
      </c>
      <c r="N59" s="223" t="s">
        <v>355</v>
      </c>
      <c r="O59" s="894"/>
      <c r="P59" s="894"/>
      <c r="Q59" s="894"/>
      <c r="R59" s="894"/>
      <c r="S59" s="894"/>
      <c r="T59" s="894"/>
      <c r="U59" s="851"/>
    </row>
    <row r="60" spans="1:21" s="82" customFormat="1">
      <c r="A60" s="860">
        <v>4</v>
      </c>
      <c r="B60" s="797"/>
      <c r="C60" s="797"/>
      <c r="D60" s="797"/>
      <c r="E60" s="797"/>
      <c r="F60" s="797"/>
      <c r="G60" s="797"/>
      <c r="H60" s="797"/>
      <c r="I60" s="797"/>
      <c r="J60" s="797"/>
      <c r="K60" s="797"/>
      <c r="L60" s="893" t="s">
        <v>124</v>
      </c>
      <c r="M60" s="252" t="s">
        <v>135</v>
      </c>
      <c r="N60" s="223" t="s">
        <v>355</v>
      </c>
      <c r="O60" s="894">
        <v>53.4</v>
      </c>
      <c r="P60" s="894">
        <v>53.4</v>
      </c>
      <c r="Q60" s="894">
        <v>53.4</v>
      </c>
      <c r="R60" s="894">
        <v>0</v>
      </c>
      <c r="S60" s="894">
        <v>0</v>
      </c>
      <c r="T60" s="894">
        <v>0</v>
      </c>
      <c r="U60" s="851"/>
    </row>
    <row r="61" spans="1:21" s="82" customFormat="1" ht="22.5">
      <c r="A61" s="860">
        <v>4</v>
      </c>
      <c r="B61" s="797"/>
      <c r="C61" s="797"/>
      <c r="D61" s="797"/>
      <c r="E61" s="797"/>
      <c r="F61" s="797"/>
      <c r="G61" s="797"/>
      <c r="H61" s="797"/>
      <c r="I61" s="797"/>
      <c r="J61" s="797"/>
      <c r="K61" s="797"/>
      <c r="L61" s="893" t="s">
        <v>125</v>
      </c>
      <c r="M61" s="252" t="s">
        <v>1243</v>
      </c>
      <c r="N61" s="223" t="s">
        <v>355</v>
      </c>
      <c r="O61" s="894"/>
      <c r="P61" s="894"/>
      <c r="Q61" s="894"/>
      <c r="R61" s="894"/>
      <c r="S61" s="894"/>
      <c r="T61" s="894"/>
      <c r="U61" s="851"/>
    </row>
    <row r="62" spans="1:21">
      <c r="A62" s="860">
        <v>4</v>
      </c>
      <c r="B62" s="890"/>
      <c r="C62" s="890"/>
      <c r="D62" s="890"/>
      <c r="E62" s="890"/>
      <c r="F62" s="890"/>
      <c r="G62" s="890"/>
      <c r="H62" s="890"/>
      <c r="I62" s="890"/>
      <c r="J62" s="890"/>
      <c r="K62" s="890"/>
      <c r="L62" s="896">
        <v>9</v>
      </c>
      <c r="M62" s="252" t="s">
        <v>419</v>
      </c>
      <c r="N62" s="223" t="s">
        <v>355</v>
      </c>
      <c r="O62" s="898">
        <v>0</v>
      </c>
      <c r="P62" s="898">
        <v>0</v>
      </c>
      <c r="Q62" s="898">
        <v>0</v>
      </c>
      <c r="R62" s="898">
        <v>0</v>
      </c>
      <c r="S62" s="898">
        <v>0</v>
      </c>
      <c r="T62" s="898">
        <v>0</v>
      </c>
      <c r="U62" s="851"/>
    </row>
    <row r="63" spans="1:21" ht="0.2" customHeight="1">
      <c r="A63" s="860">
        <v>4</v>
      </c>
      <c r="B63" s="890"/>
      <c r="C63" s="890"/>
      <c r="D63" s="890"/>
      <c r="E63" s="890"/>
      <c r="F63" s="890"/>
      <c r="G63" s="890"/>
      <c r="H63" s="890"/>
      <c r="I63" s="890"/>
      <c r="J63" s="890"/>
      <c r="K63" s="890"/>
      <c r="L63" s="896">
        <v>9</v>
      </c>
      <c r="M63" s="222"/>
      <c r="N63" s="223"/>
      <c r="O63" s="242"/>
      <c r="P63" s="242"/>
      <c r="Q63" s="242"/>
      <c r="R63" s="242"/>
      <c r="S63" s="242"/>
      <c r="T63" s="242"/>
      <c r="U63" s="243"/>
    </row>
    <row r="64" spans="1:21">
      <c r="A64" s="890"/>
      <c r="B64" s="890"/>
      <c r="C64" s="890"/>
      <c r="D64" s="890"/>
      <c r="E64" s="890"/>
      <c r="F64" s="890"/>
      <c r="G64" s="890"/>
      <c r="H64" s="890"/>
      <c r="I64" s="890"/>
      <c r="J64" s="890"/>
      <c r="K64" s="890"/>
      <c r="L64" s="890"/>
      <c r="M64" s="890"/>
      <c r="N64" s="890"/>
      <c r="O64" s="890"/>
      <c r="P64" s="890"/>
      <c r="Q64" s="890"/>
      <c r="R64" s="890"/>
      <c r="S64" s="890"/>
      <c r="T64" s="890"/>
      <c r="U64" s="890"/>
    </row>
    <row r="65" spans="1:21" s="88" customFormat="1" ht="15" customHeight="1">
      <c r="A65" s="718"/>
      <c r="B65" s="718"/>
      <c r="C65" s="718"/>
      <c r="D65" s="718"/>
      <c r="E65" s="718"/>
      <c r="F65" s="718"/>
      <c r="G65" s="718"/>
      <c r="H65" s="718"/>
      <c r="I65" s="718"/>
      <c r="J65" s="718"/>
      <c r="K65" s="718"/>
      <c r="L65" s="854" t="s">
        <v>1274</v>
      </c>
      <c r="M65" s="854"/>
      <c r="N65" s="854"/>
      <c r="O65" s="854"/>
      <c r="P65" s="854"/>
      <c r="Q65" s="854"/>
      <c r="R65" s="854"/>
      <c r="S65" s="855"/>
      <c r="T65" s="855"/>
      <c r="U65" s="855"/>
    </row>
    <row r="66" spans="1:21" s="88" customFormat="1" ht="40.5" customHeight="1">
      <c r="A66" s="718"/>
      <c r="B66" s="718"/>
      <c r="C66" s="718"/>
      <c r="D66" s="718"/>
      <c r="E66" s="718"/>
      <c r="F66" s="718"/>
      <c r="G66" s="718"/>
      <c r="H66" s="718"/>
      <c r="I66" s="718"/>
      <c r="J66" s="718"/>
      <c r="K66" s="674"/>
      <c r="L66" s="856" t="s">
        <v>2418</v>
      </c>
      <c r="M66" s="857"/>
      <c r="N66" s="857"/>
      <c r="O66" s="857"/>
      <c r="P66" s="857"/>
      <c r="Q66" s="857"/>
      <c r="R66" s="857"/>
      <c r="S66" s="858"/>
      <c r="T66" s="858"/>
      <c r="U66" s="858"/>
    </row>
    <row r="67" spans="1:21" s="88" customFormat="1" ht="40.5" customHeight="1">
      <c r="A67" s="718"/>
      <c r="B67" s="718"/>
      <c r="C67" s="718"/>
      <c r="D67" s="718"/>
      <c r="E67" s="718"/>
      <c r="F67" s="718"/>
      <c r="G67" s="718"/>
      <c r="H67" s="718"/>
      <c r="I67" s="718"/>
      <c r="J67" s="718"/>
      <c r="K67" s="674" t="s">
        <v>2468</v>
      </c>
      <c r="L67" s="856" t="s">
        <v>2419</v>
      </c>
      <c r="M67" s="857"/>
      <c r="N67" s="857"/>
      <c r="O67" s="857"/>
      <c r="P67" s="857"/>
      <c r="Q67" s="857"/>
      <c r="R67" s="857"/>
      <c r="S67" s="858"/>
      <c r="T67" s="858"/>
      <c r="U67" s="858"/>
    </row>
    <row r="68" spans="1:21" s="88" customFormat="1" ht="40.5" customHeight="1">
      <c r="A68" s="718"/>
      <c r="B68" s="718"/>
      <c r="C68" s="718"/>
      <c r="D68" s="718"/>
      <c r="E68" s="718"/>
      <c r="F68" s="718"/>
      <c r="G68" s="718"/>
      <c r="H68" s="718"/>
      <c r="I68" s="718"/>
      <c r="J68" s="718"/>
      <c r="K68" s="674" t="s">
        <v>2468</v>
      </c>
      <c r="L68" s="856" t="s">
        <v>2420</v>
      </c>
      <c r="M68" s="857"/>
      <c r="N68" s="857"/>
      <c r="O68" s="857"/>
      <c r="P68" s="857"/>
      <c r="Q68" s="857"/>
      <c r="R68" s="857"/>
      <c r="S68" s="858"/>
      <c r="T68" s="858"/>
      <c r="U68" s="858"/>
    </row>
    <row r="69" spans="1:21" s="88" customFormat="1" ht="40.5" customHeight="1">
      <c r="A69" s="718"/>
      <c r="B69" s="718"/>
      <c r="C69" s="718"/>
      <c r="D69" s="718"/>
      <c r="E69" s="718"/>
      <c r="F69" s="718"/>
      <c r="G69" s="718"/>
      <c r="H69" s="718"/>
      <c r="I69" s="718"/>
      <c r="J69" s="718"/>
      <c r="K69" s="674" t="s">
        <v>2468</v>
      </c>
      <c r="L69" s="856" t="s">
        <v>2421</v>
      </c>
      <c r="M69" s="857"/>
      <c r="N69" s="857"/>
      <c r="O69" s="857"/>
      <c r="P69" s="857"/>
      <c r="Q69" s="857"/>
      <c r="R69" s="857"/>
      <c r="S69" s="858"/>
      <c r="T69" s="858"/>
      <c r="U69" s="858"/>
    </row>
    <row r="70" spans="1:21" s="88" customFormat="1" ht="45.75" customHeight="1">
      <c r="A70" s="718"/>
      <c r="B70" s="718"/>
      <c r="C70" s="718"/>
      <c r="D70" s="718"/>
      <c r="E70" s="718"/>
      <c r="F70" s="718"/>
      <c r="G70" s="718"/>
      <c r="H70" s="718"/>
      <c r="I70" s="718"/>
      <c r="J70" s="718"/>
      <c r="K70" s="674" t="s">
        <v>2468</v>
      </c>
      <c r="L70" s="856" t="s">
        <v>2417</v>
      </c>
      <c r="M70" s="857"/>
      <c r="N70" s="857"/>
      <c r="O70" s="857"/>
      <c r="P70" s="857"/>
      <c r="Q70" s="857"/>
      <c r="R70" s="857"/>
      <c r="S70" s="858"/>
      <c r="T70" s="858"/>
      <c r="U70" s="858"/>
    </row>
  </sheetData>
  <sheetProtection formatColumns="0" formatRows="0" autoFilter="0"/>
  <mergeCells count="10">
    <mergeCell ref="L65:U65"/>
    <mergeCell ref="L66:U66"/>
    <mergeCell ref="L14:L15"/>
    <mergeCell ref="M14:M15"/>
    <mergeCell ref="N14:N15"/>
    <mergeCell ref="U14:U15"/>
    <mergeCell ref="L67:U67"/>
    <mergeCell ref="L68:U68"/>
    <mergeCell ref="L69:U69"/>
    <mergeCell ref="L70:U70"/>
  </mergeCells>
  <dataValidations count="3">
    <dataValidation allowBlank="1" showInputMessage="1" showErrorMessage="1" sqref="S63:T63 S27:T27 S39:T39 S51:T51 S64:U65526"/>
    <dataValidation type="textLength" operator="lessThanOrEqual" allowBlank="1" showInputMessage="1" showErrorMessage="1" errorTitle="Ошибка" error="Допускается ввод не более 900 символов!" sqref="U17:U26 U29:U38 U41:U50 U53:U62">
      <formula1>900</formula1>
    </dataValidation>
    <dataValidation type="decimal" allowBlank="1" showErrorMessage="1" errorTitle="Ошибка" error="Допускается ввод только неотрицательных чисел!" sqref="O18:T25 O30:T37 O42:T49 O54:T6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97"/>
  <sheetViews>
    <sheetView showGridLines="0" view="pageBreakPreview" topLeftCell="L14" zoomScaleNormal="120" zoomScaleSheetLayoutView="100" workbookViewId="0">
      <selection activeCell="U49" sqref="U49"/>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99"/>
      <c r="B1" s="900"/>
      <c r="C1" s="899"/>
      <c r="D1" s="899"/>
      <c r="E1" s="899"/>
      <c r="F1" s="899"/>
      <c r="G1" s="899"/>
      <c r="H1" s="899"/>
      <c r="I1" s="899"/>
      <c r="J1" s="899"/>
      <c r="K1" s="899"/>
      <c r="L1" s="899"/>
      <c r="M1" s="899"/>
      <c r="N1" s="899"/>
      <c r="O1" s="899">
        <v>2022</v>
      </c>
      <c r="P1" s="899">
        <v>2022</v>
      </c>
      <c r="Q1" s="899">
        <v>2022</v>
      </c>
      <c r="R1" s="899">
        <v>2023</v>
      </c>
      <c r="S1" s="899">
        <v>2024</v>
      </c>
      <c r="T1" s="899">
        <v>2024</v>
      </c>
      <c r="U1" s="899"/>
    </row>
    <row r="2" spans="1:21" hidden="1">
      <c r="A2" s="899"/>
      <c r="B2" s="900"/>
      <c r="C2" s="899"/>
      <c r="D2" s="899"/>
      <c r="E2" s="899"/>
      <c r="F2" s="899"/>
      <c r="G2" s="899"/>
      <c r="H2" s="899"/>
      <c r="I2" s="899"/>
      <c r="J2" s="899"/>
      <c r="K2" s="899"/>
      <c r="L2" s="899"/>
      <c r="M2" s="899"/>
      <c r="N2" s="899"/>
      <c r="O2" s="755" t="s">
        <v>271</v>
      </c>
      <c r="P2" s="755" t="s">
        <v>309</v>
      </c>
      <c r="Q2" s="755" t="s">
        <v>289</v>
      </c>
      <c r="R2" s="755" t="s">
        <v>271</v>
      </c>
      <c r="S2" s="755" t="s">
        <v>272</v>
      </c>
      <c r="T2" s="755" t="s">
        <v>271</v>
      </c>
      <c r="U2" s="899"/>
    </row>
    <row r="3" spans="1:21" hidden="1">
      <c r="A3" s="899"/>
      <c r="B3" s="900"/>
      <c r="C3" s="899"/>
      <c r="D3" s="899"/>
      <c r="E3" s="899"/>
      <c r="F3" s="899"/>
      <c r="G3" s="899"/>
      <c r="H3" s="899"/>
      <c r="I3" s="899"/>
      <c r="J3" s="899"/>
      <c r="K3" s="899"/>
      <c r="L3" s="899"/>
      <c r="M3" s="899"/>
      <c r="N3" s="899"/>
      <c r="O3" s="755" t="s">
        <v>2458</v>
      </c>
      <c r="P3" s="755" t="s">
        <v>2459</v>
      </c>
      <c r="Q3" s="755" t="s">
        <v>2460</v>
      </c>
      <c r="R3" s="755" t="s">
        <v>2462</v>
      </c>
      <c r="S3" s="755" t="s">
        <v>2463</v>
      </c>
      <c r="T3" s="755" t="s">
        <v>2464</v>
      </c>
      <c r="U3" s="899"/>
    </row>
    <row r="4" spans="1:21" hidden="1">
      <c r="A4" s="899"/>
      <c r="B4" s="900"/>
      <c r="C4" s="899"/>
      <c r="D4" s="899"/>
      <c r="E4" s="899"/>
      <c r="F4" s="899"/>
      <c r="G4" s="899"/>
      <c r="H4" s="899"/>
      <c r="I4" s="899"/>
      <c r="J4" s="899"/>
      <c r="K4" s="899"/>
      <c r="L4" s="899"/>
      <c r="M4" s="899"/>
      <c r="N4" s="899"/>
      <c r="O4" s="899"/>
      <c r="P4" s="899"/>
      <c r="Q4" s="899"/>
      <c r="R4" s="899"/>
      <c r="S4" s="899"/>
      <c r="T4" s="899"/>
      <c r="U4" s="899"/>
    </row>
    <row r="5" spans="1:21" hidden="1">
      <c r="A5" s="899"/>
      <c r="B5" s="900"/>
      <c r="C5" s="899"/>
      <c r="D5" s="899"/>
      <c r="E5" s="899"/>
      <c r="F5" s="899"/>
      <c r="G5" s="899"/>
      <c r="H5" s="899"/>
      <c r="I5" s="899"/>
      <c r="J5" s="899"/>
      <c r="K5" s="899"/>
      <c r="L5" s="899"/>
      <c r="M5" s="899"/>
      <c r="N5" s="899"/>
      <c r="O5" s="899"/>
      <c r="P5" s="899"/>
      <c r="Q5" s="899"/>
      <c r="R5" s="899"/>
      <c r="S5" s="899"/>
      <c r="T5" s="899"/>
      <c r="U5" s="899"/>
    </row>
    <row r="6" spans="1:21" hidden="1">
      <c r="A6" s="899"/>
      <c r="B6" s="900"/>
      <c r="C6" s="899"/>
      <c r="D6" s="899"/>
      <c r="E6" s="899"/>
      <c r="F6" s="899"/>
      <c r="G6" s="899"/>
      <c r="H6" s="899"/>
      <c r="I6" s="899"/>
      <c r="J6" s="899"/>
      <c r="K6" s="899"/>
      <c r="L6" s="899"/>
      <c r="M6" s="899"/>
      <c r="N6" s="899"/>
      <c r="O6" s="899"/>
      <c r="P6" s="899"/>
      <c r="Q6" s="899"/>
      <c r="R6" s="899"/>
      <c r="S6" s="899"/>
      <c r="T6" s="899"/>
      <c r="U6" s="899"/>
    </row>
    <row r="7" spans="1:21" hidden="1">
      <c r="A7" s="899"/>
      <c r="B7" s="900"/>
      <c r="C7" s="899"/>
      <c r="D7" s="899"/>
      <c r="E7" s="899"/>
      <c r="F7" s="899"/>
      <c r="G7" s="899"/>
      <c r="H7" s="899"/>
      <c r="I7" s="899"/>
      <c r="J7" s="899"/>
      <c r="K7" s="899"/>
      <c r="L7" s="899"/>
      <c r="M7" s="899"/>
      <c r="N7" s="899"/>
      <c r="O7" s="718" t="b">
        <v>1</v>
      </c>
      <c r="P7" s="718" t="b">
        <v>1</v>
      </c>
      <c r="Q7" s="718" t="b">
        <v>1</v>
      </c>
      <c r="R7" s="718" t="b">
        <v>1</v>
      </c>
      <c r="S7" s="755"/>
      <c r="T7" s="755"/>
      <c r="U7" s="899"/>
    </row>
    <row r="8" spans="1:21" hidden="1">
      <c r="A8" s="899"/>
      <c r="B8" s="900"/>
      <c r="C8" s="899"/>
      <c r="D8" s="899"/>
      <c r="E8" s="899"/>
      <c r="F8" s="899"/>
      <c r="G8" s="899"/>
      <c r="H8" s="899"/>
      <c r="I8" s="899"/>
      <c r="J8" s="899"/>
      <c r="K8" s="899"/>
      <c r="L8" s="899"/>
      <c r="M8" s="899"/>
      <c r="N8" s="899"/>
      <c r="O8" s="899"/>
      <c r="P8" s="899"/>
      <c r="Q8" s="899"/>
      <c r="R8" s="899"/>
      <c r="S8" s="899"/>
      <c r="T8" s="899"/>
      <c r="U8" s="899"/>
    </row>
    <row r="9" spans="1:21" hidden="1">
      <c r="A9" s="899"/>
      <c r="B9" s="900"/>
      <c r="C9" s="899"/>
      <c r="D9" s="899"/>
      <c r="E9" s="899"/>
      <c r="F9" s="899"/>
      <c r="G9" s="899"/>
      <c r="H9" s="899"/>
      <c r="I9" s="899"/>
      <c r="J9" s="899"/>
      <c r="K9" s="899"/>
      <c r="L9" s="899"/>
      <c r="M9" s="899"/>
      <c r="N9" s="899"/>
      <c r="O9" s="899"/>
      <c r="P9" s="899"/>
      <c r="Q9" s="899"/>
      <c r="R9" s="899"/>
      <c r="S9" s="899"/>
      <c r="T9" s="899"/>
      <c r="U9" s="899"/>
    </row>
    <row r="10" spans="1:21" hidden="1">
      <c r="A10" s="899"/>
      <c r="B10" s="900"/>
      <c r="C10" s="899"/>
      <c r="D10" s="899"/>
      <c r="E10" s="899"/>
      <c r="F10" s="899"/>
      <c r="G10" s="899"/>
      <c r="H10" s="899"/>
      <c r="I10" s="899"/>
      <c r="J10" s="899"/>
      <c r="K10" s="899"/>
      <c r="L10" s="899"/>
      <c r="M10" s="899"/>
      <c r="N10" s="899"/>
      <c r="O10" s="899"/>
      <c r="P10" s="899"/>
      <c r="Q10" s="899"/>
      <c r="R10" s="899"/>
      <c r="S10" s="899"/>
      <c r="T10" s="899"/>
      <c r="U10" s="899"/>
    </row>
    <row r="11" spans="1:21" ht="15" hidden="1" customHeight="1">
      <c r="A11" s="899"/>
      <c r="B11" s="900"/>
      <c r="C11" s="899"/>
      <c r="D11" s="899"/>
      <c r="E11" s="899"/>
      <c r="F11" s="899"/>
      <c r="G11" s="899"/>
      <c r="H11" s="899"/>
      <c r="I11" s="899"/>
      <c r="J11" s="899"/>
      <c r="K11" s="899"/>
      <c r="L11" s="899"/>
      <c r="M11" s="698"/>
      <c r="N11" s="899"/>
      <c r="O11" s="899"/>
      <c r="P11" s="899"/>
      <c r="Q11" s="899"/>
      <c r="R11" s="899"/>
      <c r="S11" s="899"/>
      <c r="T11" s="899"/>
      <c r="U11" s="899"/>
    </row>
    <row r="12" spans="1:21" s="282" customFormat="1" ht="20.100000000000001" customHeight="1">
      <c r="A12" s="901"/>
      <c r="B12" s="902"/>
      <c r="C12" s="901"/>
      <c r="D12" s="901"/>
      <c r="E12" s="901"/>
      <c r="F12" s="901"/>
      <c r="G12" s="901"/>
      <c r="H12" s="901"/>
      <c r="I12" s="901"/>
      <c r="J12" s="901"/>
      <c r="K12" s="901"/>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903"/>
      <c r="B14" s="900"/>
      <c r="C14" s="903"/>
      <c r="D14" s="903"/>
      <c r="E14" s="903"/>
      <c r="F14" s="903"/>
      <c r="G14" s="903"/>
      <c r="H14" s="903"/>
      <c r="I14" s="903"/>
      <c r="J14" s="903"/>
      <c r="K14" s="903"/>
      <c r="L14" s="875" t="s">
        <v>359</v>
      </c>
      <c r="M14" s="876" t="s">
        <v>216</v>
      </c>
      <c r="N14" s="875" t="s">
        <v>141</v>
      </c>
      <c r="O14" s="808" t="s">
        <v>2455</v>
      </c>
      <c r="P14" s="808" t="s">
        <v>2455</v>
      </c>
      <c r="Q14" s="808" t="s">
        <v>2455</v>
      </c>
      <c r="R14" s="809" t="s">
        <v>2456</v>
      </c>
      <c r="S14" s="810" t="s">
        <v>2457</v>
      </c>
      <c r="T14" s="810" t="s">
        <v>2457</v>
      </c>
      <c r="U14" s="806" t="s">
        <v>308</v>
      </c>
    </row>
    <row r="15" spans="1:21" s="408" customFormat="1" ht="45" customHeight="1">
      <c r="A15" s="903"/>
      <c r="B15" s="900"/>
      <c r="C15" s="903"/>
      <c r="D15" s="903"/>
      <c r="E15" s="903"/>
      <c r="F15" s="903"/>
      <c r="G15" s="903"/>
      <c r="H15" s="903"/>
      <c r="I15" s="903"/>
      <c r="J15" s="903"/>
      <c r="K15" s="903"/>
      <c r="L15" s="877"/>
      <c r="M15" s="877"/>
      <c r="N15" s="877"/>
      <c r="O15" s="813" t="s">
        <v>271</v>
      </c>
      <c r="P15" s="813" t="s">
        <v>309</v>
      </c>
      <c r="Q15" s="813" t="s">
        <v>289</v>
      </c>
      <c r="R15" s="813" t="s">
        <v>271</v>
      </c>
      <c r="S15" s="810" t="s">
        <v>272</v>
      </c>
      <c r="T15" s="810" t="s">
        <v>271</v>
      </c>
      <c r="U15" s="877"/>
    </row>
    <row r="16" spans="1:21">
      <c r="A16" s="899"/>
      <c r="B16" s="900"/>
      <c r="C16" s="899"/>
      <c r="D16" s="899"/>
      <c r="E16" s="899"/>
      <c r="F16" s="899"/>
      <c r="G16" s="899"/>
      <c r="H16" s="899"/>
      <c r="I16" s="899"/>
      <c r="J16" s="899"/>
      <c r="K16" s="899"/>
      <c r="L16" s="899"/>
      <c r="M16" s="899"/>
      <c r="N16" s="899"/>
      <c r="O16" s="899"/>
      <c r="P16" s="899"/>
      <c r="Q16" s="899"/>
      <c r="R16" s="899"/>
      <c r="S16" s="899"/>
      <c r="T16" s="899"/>
      <c r="U16" s="899"/>
    </row>
    <row r="17" spans="1:21" s="88" customFormat="1" ht="15" customHeight="1">
      <c r="A17" s="718"/>
      <c r="B17" s="860"/>
      <c r="C17" s="718"/>
      <c r="D17" s="718"/>
      <c r="E17" s="718"/>
      <c r="F17" s="718"/>
      <c r="G17" s="718"/>
      <c r="H17" s="718"/>
      <c r="I17" s="718"/>
      <c r="J17" s="718"/>
      <c r="K17" s="718"/>
      <c r="L17" s="854" t="s">
        <v>1274</v>
      </c>
      <c r="M17" s="854"/>
      <c r="N17" s="854"/>
      <c r="O17" s="854"/>
      <c r="P17" s="854"/>
      <c r="Q17" s="854"/>
      <c r="R17" s="854"/>
      <c r="S17" s="855"/>
      <c r="T17" s="855"/>
      <c r="U17" s="855"/>
    </row>
    <row r="18" spans="1:21" s="88" customFormat="1" ht="41.25" customHeight="1">
      <c r="A18" s="718"/>
      <c r="B18" s="860"/>
      <c r="C18" s="718"/>
      <c r="D18" s="718"/>
      <c r="E18" s="718"/>
      <c r="F18" s="718"/>
      <c r="G18" s="718"/>
      <c r="H18" s="718"/>
      <c r="I18" s="718"/>
      <c r="J18" s="718"/>
      <c r="K18" s="674"/>
      <c r="L18" s="856" t="s">
        <v>2424</v>
      </c>
      <c r="M18" s="857"/>
      <c r="N18" s="857"/>
      <c r="O18" s="857"/>
      <c r="P18" s="857"/>
      <c r="Q18" s="857"/>
      <c r="R18" s="857"/>
      <c r="S18" s="858"/>
      <c r="T18" s="858"/>
      <c r="U18" s="858"/>
    </row>
    <row r="19" spans="1:21" s="409" customFormat="1">
      <c r="A19" s="814" t="s">
        <v>17</v>
      </c>
      <c r="B19" s="904"/>
      <c r="C19" s="904"/>
      <c r="D19" s="904"/>
      <c r="E19" s="904"/>
      <c r="F19" s="904"/>
      <c r="G19" s="904"/>
      <c r="H19" s="904"/>
      <c r="I19" s="904"/>
      <c r="J19" s="904"/>
      <c r="K19" s="904"/>
      <c r="L19" s="878" t="s">
        <v>2448</v>
      </c>
      <c r="M19" s="707"/>
      <c r="N19" s="707"/>
      <c r="O19" s="879">
        <v>962.06784817959817</v>
      </c>
      <c r="P19" s="879">
        <v>962.06784817959817</v>
      </c>
      <c r="Q19" s="879">
        <v>988.07176000000015</v>
      </c>
      <c r="R19" s="879">
        <v>1011.0844628844891</v>
      </c>
      <c r="S19" s="879">
        <v>1112.1998261991573</v>
      </c>
      <c r="T19" s="879">
        <v>1112.199669959708</v>
      </c>
      <c r="U19" s="879"/>
    </row>
    <row r="20" spans="1:21" s="409" customFormat="1" ht="22.5">
      <c r="A20" s="905" t="s">
        <v>17</v>
      </c>
      <c r="B20" s="900" t="s">
        <v>1178</v>
      </c>
      <c r="C20" s="904"/>
      <c r="D20" s="904"/>
      <c r="E20" s="904"/>
      <c r="F20" s="904"/>
      <c r="G20" s="904"/>
      <c r="H20" s="904"/>
      <c r="I20" s="904"/>
      <c r="J20" s="904"/>
      <c r="K20" s="904"/>
      <c r="L20" s="906">
        <v>1</v>
      </c>
      <c r="M20" s="907" t="s">
        <v>1079</v>
      </c>
      <c r="N20" s="908" t="s">
        <v>355</v>
      </c>
      <c r="O20" s="885">
        <v>384.81119999999993</v>
      </c>
      <c r="P20" s="885">
        <v>384.81119999999993</v>
      </c>
      <c r="Q20" s="885">
        <v>396.35544000000004</v>
      </c>
      <c r="R20" s="885">
        <v>396.35544000000004</v>
      </c>
      <c r="S20" s="882">
        <v>435.99107999999995</v>
      </c>
      <c r="T20" s="882">
        <v>435.99096000000003</v>
      </c>
      <c r="U20" s="909"/>
    </row>
    <row r="21" spans="1:21" s="409" customFormat="1">
      <c r="A21" s="905" t="s">
        <v>17</v>
      </c>
      <c r="B21" s="900"/>
      <c r="C21" s="904"/>
      <c r="D21" s="904"/>
      <c r="E21" s="904"/>
      <c r="F21" s="904"/>
      <c r="G21" s="904"/>
      <c r="H21" s="904"/>
      <c r="I21" s="904"/>
      <c r="J21" s="904">
        <v>1</v>
      </c>
      <c r="K21" s="904"/>
      <c r="L21" s="906"/>
      <c r="M21" s="907"/>
      <c r="N21" s="908"/>
      <c r="O21" s="439"/>
      <c r="P21" s="439"/>
      <c r="Q21" s="439"/>
      <c r="R21" s="439"/>
      <c r="S21" s="216"/>
      <c r="T21" s="216"/>
      <c r="U21" s="493"/>
    </row>
    <row r="22" spans="1:21" s="409" customFormat="1" ht="14.25">
      <c r="A22" s="709">
        <v>1</v>
      </c>
      <c r="B22" s="904"/>
      <c r="C22" s="904"/>
      <c r="D22" s="904"/>
      <c r="E22" s="904"/>
      <c r="F22" s="904"/>
      <c r="G22" s="904"/>
      <c r="H22" s="904"/>
      <c r="I22" s="904"/>
      <c r="J22" s="910" t="s">
        <v>154</v>
      </c>
      <c r="K22" s="674"/>
      <c r="L22" s="906" t="s">
        <v>154</v>
      </c>
      <c r="M22" s="911" t="s">
        <v>2395</v>
      </c>
      <c r="N22" s="908" t="s">
        <v>355</v>
      </c>
      <c r="O22" s="912">
        <v>384.81119999999993</v>
      </c>
      <c r="P22" s="912">
        <v>384.81119999999993</v>
      </c>
      <c r="Q22" s="912">
        <v>396.35544000000004</v>
      </c>
      <c r="R22" s="912">
        <v>396.35544000000004</v>
      </c>
      <c r="S22" s="913">
        <v>435.99107999999995</v>
      </c>
      <c r="T22" s="913">
        <v>435.99096000000003</v>
      </c>
      <c r="U22" s="909"/>
    </row>
    <row r="23" spans="1:21" s="409" customFormat="1">
      <c r="A23" s="860">
        <v>1</v>
      </c>
      <c r="B23" s="904"/>
      <c r="C23" s="904"/>
      <c r="D23" s="904"/>
      <c r="E23" s="904"/>
      <c r="F23" s="904"/>
      <c r="G23" s="904"/>
      <c r="H23" s="904"/>
      <c r="I23" s="904"/>
      <c r="J23" s="910"/>
      <c r="K23" s="904"/>
      <c r="L23" s="914" t="s">
        <v>397</v>
      </c>
      <c r="M23" s="915" t="s">
        <v>1080</v>
      </c>
      <c r="N23" s="908" t="s">
        <v>1081</v>
      </c>
      <c r="O23" s="916">
        <v>2</v>
      </c>
      <c r="P23" s="916">
        <v>2</v>
      </c>
      <c r="Q23" s="916">
        <v>2</v>
      </c>
      <c r="R23" s="916">
        <v>2</v>
      </c>
      <c r="S23" s="916">
        <v>2</v>
      </c>
      <c r="T23" s="916">
        <v>2</v>
      </c>
      <c r="U23" s="909"/>
    </row>
    <row r="24" spans="1:21" s="409" customFormat="1">
      <c r="A24" s="860">
        <v>1</v>
      </c>
      <c r="B24" s="904"/>
      <c r="C24" s="904"/>
      <c r="D24" s="904"/>
      <c r="E24" s="904"/>
      <c r="F24" s="904"/>
      <c r="G24" s="904"/>
      <c r="H24" s="904"/>
      <c r="I24" s="904"/>
      <c r="J24" s="910"/>
      <c r="K24" s="904"/>
      <c r="L24" s="914" t="s">
        <v>399</v>
      </c>
      <c r="M24" s="915" t="s">
        <v>1082</v>
      </c>
      <c r="N24" s="908" t="s">
        <v>1083</v>
      </c>
      <c r="O24" s="917">
        <v>16033.8</v>
      </c>
      <c r="P24" s="917">
        <v>16033.8</v>
      </c>
      <c r="Q24" s="917">
        <v>16514.810000000001</v>
      </c>
      <c r="R24" s="917">
        <v>16514.810000000001</v>
      </c>
      <c r="S24" s="916">
        <v>18166.294999999998</v>
      </c>
      <c r="T24" s="916">
        <v>18166.29</v>
      </c>
      <c r="U24" s="909"/>
    </row>
    <row r="25" spans="1:21" s="409" customFormat="1" ht="22.5">
      <c r="A25" s="905" t="s">
        <v>17</v>
      </c>
      <c r="B25" s="900" t="s">
        <v>1179</v>
      </c>
      <c r="C25" s="904"/>
      <c r="D25" s="904"/>
      <c r="E25" s="904"/>
      <c r="F25" s="904"/>
      <c r="G25" s="904"/>
      <c r="H25" s="904"/>
      <c r="I25" s="904"/>
      <c r="J25" s="904"/>
      <c r="K25" s="904"/>
      <c r="L25" s="906" t="s">
        <v>101</v>
      </c>
      <c r="M25" s="907" t="s">
        <v>1084</v>
      </c>
      <c r="N25" s="908" t="s">
        <v>355</v>
      </c>
      <c r="O25" s="916">
        <v>105.24032817959819</v>
      </c>
      <c r="P25" s="916">
        <v>105.24032817959819</v>
      </c>
      <c r="Q25" s="916">
        <v>119.7</v>
      </c>
      <c r="R25" s="916">
        <v>119.69862288448903</v>
      </c>
      <c r="S25" s="916">
        <v>131.66730619915745</v>
      </c>
      <c r="T25" s="916">
        <v>131.66726995970794</v>
      </c>
      <c r="U25" s="909"/>
    </row>
    <row r="26" spans="1:21" s="409" customFormat="1">
      <c r="A26" s="905" t="s">
        <v>17</v>
      </c>
      <c r="B26" s="900" t="s">
        <v>1180</v>
      </c>
      <c r="C26" s="904"/>
      <c r="D26" s="904"/>
      <c r="E26" s="904"/>
      <c r="F26" s="904"/>
      <c r="G26" s="904"/>
      <c r="H26" s="904"/>
      <c r="I26" s="904"/>
      <c r="J26" s="904"/>
      <c r="K26" s="904"/>
      <c r="L26" s="906" t="s">
        <v>102</v>
      </c>
      <c r="M26" s="907" t="s">
        <v>1085</v>
      </c>
      <c r="N26" s="908" t="s">
        <v>355</v>
      </c>
      <c r="O26" s="916"/>
      <c r="P26" s="916"/>
      <c r="Q26" s="916"/>
      <c r="R26" s="916"/>
      <c r="S26" s="882">
        <v>0</v>
      </c>
      <c r="T26" s="882">
        <v>0</v>
      </c>
      <c r="U26" s="909"/>
    </row>
    <row r="27" spans="1:21" s="409" customFormat="1">
      <c r="A27" s="905" t="s">
        <v>17</v>
      </c>
      <c r="B27" s="900"/>
      <c r="C27" s="904"/>
      <c r="D27" s="904"/>
      <c r="E27" s="904"/>
      <c r="F27" s="904"/>
      <c r="G27" s="904"/>
      <c r="H27" s="904"/>
      <c r="I27" s="904"/>
      <c r="J27" s="904">
        <v>3</v>
      </c>
      <c r="K27" s="904"/>
      <c r="L27" s="906"/>
      <c r="M27" s="907"/>
      <c r="N27" s="908"/>
      <c r="O27" s="439"/>
      <c r="P27" s="439"/>
      <c r="Q27" s="439"/>
      <c r="R27" s="439"/>
      <c r="S27" s="216"/>
      <c r="T27" s="216"/>
      <c r="U27" s="493"/>
    </row>
    <row r="28" spans="1:21" s="409" customFormat="1">
      <c r="A28" s="905" t="s">
        <v>17</v>
      </c>
      <c r="B28" s="900" t="s">
        <v>1181</v>
      </c>
      <c r="C28" s="904"/>
      <c r="D28" s="904"/>
      <c r="E28" s="904"/>
      <c r="F28" s="904"/>
      <c r="G28" s="904"/>
      <c r="H28" s="904"/>
      <c r="I28" s="904"/>
      <c r="J28" s="904"/>
      <c r="K28" s="904"/>
      <c r="L28" s="906" t="s">
        <v>103</v>
      </c>
      <c r="M28" s="907" t="s">
        <v>1086</v>
      </c>
      <c r="N28" s="908" t="s">
        <v>355</v>
      </c>
      <c r="O28" s="916">
        <v>0</v>
      </c>
      <c r="P28" s="916">
        <v>0</v>
      </c>
      <c r="Q28" s="916">
        <v>0</v>
      </c>
      <c r="R28" s="916">
        <v>0</v>
      </c>
      <c r="S28" s="916">
        <v>0</v>
      </c>
      <c r="T28" s="916">
        <v>0</v>
      </c>
      <c r="U28" s="909"/>
    </row>
    <row r="29" spans="1:21" s="409" customFormat="1" ht="22.5">
      <c r="A29" s="905" t="s">
        <v>17</v>
      </c>
      <c r="B29" s="900" t="s">
        <v>1182</v>
      </c>
      <c r="C29" s="904"/>
      <c r="D29" s="904"/>
      <c r="E29" s="904"/>
      <c r="F29" s="904"/>
      <c r="G29" s="904"/>
      <c r="H29" s="904"/>
      <c r="I29" s="904"/>
      <c r="J29" s="904"/>
      <c r="K29" s="904"/>
      <c r="L29" s="906" t="s">
        <v>119</v>
      </c>
      <c r="M29" s="907" t="s">
        <v>1087</v>
      </c>
      <c r="N29" s="908" t="s">
        <v>355</v>
      </c>
      <c r="O29" s="885">
        <v>369.13632000000001</v>
      </c>
      <c r="P29" s="885">
        <v>369.13632000000001</v>
      </c>
      <c r="Q29" s="885">
        <v>369.13632000000001</v>
      </c>
      <c r="R29" s="885">
        <v>380.21040000000005</v>
      </c>
      <c r="S29" s="882">
        <v>418.23144000000008</v>
      </c>
      <c r="T29" s="882">
        <v>418.23144000000008</v>
      </c>
      <c r="U29" s="909"/>
    </row>
    <row r="30" spans="1:21" s="409" customFormat="1">
      <c r="A30" s="905" t="s">
        <v>17</v>
      </c>
      <c r="B30" s="900"/>
      <c r="C30" s="904"/>
      <c r="D30" s="904"/>
      <c r="E30" s="904"/>
      <c r="F30" s="904"/>
      <c r="G30" s="904"/>
      <c r="H30" s="904"/>
      <c r="I30" s="904"/>
      <c r="J30" s="904">
        <v>5</v>
      </c>
      <c r="K30" s="904"/>
      <c r="L30" s="906"/>
      <c r="M30" s="907"/>
      <c r="N30" s="908"/>
      <c r="O30" s="439"/>
      <c r="P30" s="439"/>
      <c r="Q30" s="439"/>
      <c r="R30" s="439"/>
      <c r="S30" s="216"/>
      <c r="T30" s="216"/>
      <c r="U30" s="493"/>
    </row>
    <row r="31" spans="1:21" s="409" customFormat="1" ht="14.25">
      <c r="A31" s="709">
        <v>1</v>
      </c>
      <c r="B31" s="904"/>
      <c r="C31" s="904"/>
      <c r="D31" s="904"/>
      <c r="E31" s="904"/>
      <c r="F31" s="904"/>
      <c r="G31" s="904"/>
      <c r="H31" s="904"/>
      <c r="I31" s="904"/>
      <c r="J31" s="910" t="s">
        <v>121</v>
      </c>
      <c r="K31" s="674"/>
      <c r="L31" s="906" t="s">
        <v>121</v>
      </c>
      <c r="M31" s="911" t="s">
        <v>2396</v>
      </c>
      <c r="N31" s="908" t="s">
        <v>355</v>
      </c>
      <c r="O31" s="912">
        <v>369.13632000000001</v>
      </c>
      <c r="P31" s="912">
        <v>369.13632000000001</v>
      </c>
      <c r="Q31" s="912">
        <v>369.13632000000001</v>
      </c>
      <c r="R31" s="912">
        <v>380.21040000000005</v>
      </c>
      <c r="S31" s="913">
        <v>418.23144000000008</v>
      </c>
      <c r="T31" s="913">
        <v>418.23144000000008</v>
      </c>
      <c r="U31" s="909"/>
    </row>
    <row r="32" spans="1:21" s="409" customFormat="1">
      <c r="A32" s="860">
        <v>1</v>
      </c>
      <c r="B32" s="904"/>
      <c r="C32" s="904"/>
      <c r="D32" s="904"/>
      <c r="E32" s="904"/>
      <c r="F32" s="904"/>
      <c r="G32" s="904"/>
      <c r="H32" s="904"/>
      <c r="I32" s="904"/>
      <c r="J32" s="910"/>
      <c r="K32" s="904"/>
      <c r="L32" s="914" t="s">
        <v>2469</v>
      </c>
      <c r="M32" s="915" t="s">
        <v>1080</v>
      </c>
      <c r="N32" s="908" t="s">
        <v>1081</v>
      </c>
      <c r="O32" s="916">
        <v>2</v>
      </c>
      <c r="P32" s="916">
        <v>2</v>
      </c>
      <c r="Q32" s="916">
        <v>2</v>
      </c>
      <c r="R32" s="916">
        <v>2</v>
      </c>
      <c r="S32" s="916">
        <v>2</v>
      </c>
      <c r="T32" s="916">
        <v>2</v>
      </c>
      <c r="U32" s="909"/>
    </row>
    <row r="33" spans="1:21" s="409" customFormat="1">
      <c r="A33" s="860">
        <v>1</v>
      </c>
      <c r="B33" s="904"/>
      <c r="C33" s="904"/>
      <c r="D33" s="904"/>
      <c r="E33" s="904"/>
      <c r="F33" s="904"/>
      <c r="G33" s="904"/>
      <c r="H33" s="904"/>
      <c r="I33" s="904"/>
      <c r="J33" s="910"/>
      <c r="K33" s="904"/>
      <c r="L33" s="914" t="s">
        <v>2470</v>
      </c>
      <c r="M33" s="915" t="s">
        <v>1082</v>
      </c>
      <c r="N33" s="908" t="s">
        <v>1083</v>
      </c>
      <c r="O33" s="916">
        <v>15380.68</v>
      </c>
      <c r="P33" s="916">
        <v>15380.68</v>
      </c>
      <c r="Q33" s="916">
        <v>15380.68</v>
      </c>
      <c r="R33" s="916">
        <v>15842.1</v>
      </c>
      <c r="S33" s="916">
        <v>17426.310000000001</v>
      </c>
      <c r="T33" s="916">
        <v>17426.310000000001</v>
      </c>
      <c r="U33" s="909"/>
    </row>
    <row r="34" spans="1:21" s="409" customFormat="1" ht="22.5">
      <c r="A34" s="905" t="s">
        <v>17</v>
      </c>
      <c r="B34" s="900" t="s">
        <v>1183</v>
      </c>
      <c r="C34" s="904"/>
      <c r="D34" s="904"/>
      <c r="E34" s="904"/>
      <c r="F34" s="904"/>
      <c r="G34" s="904"/>
      <c r="H34" s="904"/>
      <c r="I34" s="904"/>
      <c r="J34" s="904"/>
      <c r="K34" s="904"/>
      <c r="L34" s="906" t="s">
        <v>123</v>
      </c>
      <c r="M34" s="907" t="s">
        <v>1088</v>
      </c>
      <c r="N34" s="908" t="s">
        <v>355</v>
      </c>
      <c r="O34" s="916">
        <v>102.88</v>
      </c>
      <c r="P34" s="916">
        <v>102.88</v>
      </c>
      <c r="Q34" s="916">
        <v>102.88</v>
      </c>
      <c r="R34" s="916">
        <v>114.82</v>
      </c>
      <c r="S34" s="916">
        <v>126.31</v>
      </c>
      <c r="T34" s="916">
        <v>126.31</v>
      </c>
      <c r="U34" s="909"/>
    </row>
    <row r="35" spans="1:21" s="409" customFormat="1">
      <c r="A35" s="905" t="s">
        <v>17</v>
      </c>
      <c r="B35" s="900" t="s">
        <v>1223</v>
      </c>
      <c r="C35" s="904"/>
      <c r="D35" s="904"/>
      <c r="E35" s="904"/>
      <c r="F35" s="904"/>
      <c r="G35" s="904"/>
      <c r="H35" s="904"/>
      <c r="I35" s="904"/>
      <c r="J35" s="904"/>
      <c r="K35" s="904"/>
      <c r="L35" s="906" t="s">
        <v>124</v>
      </c>
      <c r="M35" s="907" t="s">
        <v>1225</v>
      </c>
      <c r="N35" s="908" t="s">
        <v>355</v>
      </c>
      <c r="O35" s="916"/>
      <c r="P35" s="916"/>
      <c r="Q35" s="916"/>
      <c r="R35" s="916"/>
      <c r="S35" s="882">
        <v>0</v>
      </c>
      <c r="T35" s="882">
        <v>0</v>
      </c>
      <c r="U35" s="909"/>
    </row>
    <row r="36" spans="1:21" s="409" customFormat="1">
      <c r="A36" s="905" t="s">
        <v>17</v>
      </c>
      <c r="B36" s="900"/>
      <c r="C36" s="904"/>
      <c r="D36" s="904"/>
      <c r="E36" s="904"/>
      <c r="F36" s="904"/>
      <c r="G36" s="904"/>
      <c r="H36" s="904"/>
      <c r="I36" s="904"/>
      <c r="J36" s="904">
        <v>7</v>
      </c>
      <c r="K36" s="904"/>
      <c r="L36" s="906"/>
      <c r="M36" s="907"/>
      <c r="N36" s="908"/>
      <c r="O36" s="439"/>
      <c r="P36" s="439"/>
      <c r="Q36" s="439"/>
      <c r="R36" s="439"/>
      <c r="S36" s="216"/>
      <c r="T36" s="216"/>
      <c r="U36" s="493"/>
    </row>
    <row r="37" spans="1:21" s="409" customFormat="1">
      <c r="A37" s="905" t="s">
        <v>17</v>
      </c>
      <c r="B37" s="900" t="s">
        <v>1224</v>
      </c>
      <c r="C37" s="904"/>
      <c r="D37" s="904"/>
      <c r="E37" s="904"/>
      <c r="F37" s="904"/>
      <c r="G37" s="904"/>
      <c r="H37" s="904"/>
      <c r="I37" s="904"/>
      <c r="J37" s="904"/>
      <c r="K37" s="904"/>
      <c r="L37" s="906" t="s">
        <v>125</v>
      </c>
      <c r="M37" s="907" t="s">
        <v>1226</v>
      </c>
      <c r="N37" s="908" t="s">
        <v>355</v>
      </c>
      <c r="O37" s="916">
        <v>0</v>
      </c>
      <c r="P37" s="916">
        <v>0</v>
      </c>
      <c r="Q37" s="916">
        <v>0</v>
      </c>
      <c r="R37" s="916">
        <v>0</v>
      </c>
      <c r="S37" s="916">
        <v>0</v>
      </c>
      <c r="T37" s="916">
        <v>0</v>
      </c>
      <c r="U37" s="909"/>
    </row>
    <row r="38" spans="1:21" s="409" customFormat="1">
      <c r="A38" s="814" t="s">
        <v>101</v>
      </c>
      <c r="B38" s="904"/>
      <c r="C38" s="904"/>
      <c r="D38" s="904"/>
      <c r="E38" s="904"/>
      <c r="F38" s="904"/>
      <c r="G38" s="904"/>
      <c r="H38" s="904"/>
      <c r="I38" s="904"/>
      <c r="J38" s="904"/>
      <c r="K38" s="904"/>
      <c r="L38" s="878" t="s">
        <v>2450</v>
      </c>
      <c r="M38" s="707"/>
      <c r="N38" s="707"/>
      <c r="O38" s="879">
        <v>1726.0642249331265</v>
      </c>
      <c r="P38" s="879">
        <v>1815.4858249331264</v>
      </c>
      <c r="Q38" s="879">
        <v>1601.4881910516683</v>
      </c>
      <c r="R38" s="879">
        <v>1701.3336076799997</v>
      </c>
      <c r="S38" s="879">
        <v>2107.6668194399999</v>
      </c>
      <c r="T38" s="879">
        <v>1956.5335238399998</v>
      </c>
      <c r="U38" s="879"/>
    </row>
    <row r="39" spans="1:21" s="409" customFormat="1" ht="22.5">
      <c r="A39" s="905" t="s">
        <v>101</v>
      </c>
      <c r="B39" s="900" t="s">
        <v>1178</v>
      </c>
      <c r="C39" s="904"/>
      <c r="D39" s="904"/>
      <c r="E39" s="904"/>
      <c r="F39" s="904"/>
      <c r="G39" s="904"/>
      <c r="H39" s="904"/>
      <c r="I39" s="904"/>
      <c r="J39" s="904"/>
      <c r="K39" s="904"/>
      <c r="L39" s="906">
        <v>1</v>
      </c>
      <c r="M39" s="907" t="s">
        <v>1079</v>
      </c>
      <c r="N39" s="908" t="s">
        <v>355</v>
      </c>
      <c r="O39" s="885">
        <v>881.97551999999985</v>
      </c>
      <c r="P39" s="885">
        <v>881.97551999999985</v>
      </c>
      <c r="Q39" s="885">
        <v>783.97824000000003</v>
      </c>
      <c r="R39" s="885">
        <v>807.49775999999997</v>
      </c>
      <c r="S39" s="882">
        <v>1044.7002</v>
      </c>
      <c r="T39" s="882">
        <v>928.62239999999986</v>
      </c>
      <c r="U39" s="909"/>
    </row>
    <row r="40" spans="1:21" s="409" customFormat="1">
      <c r="A40" s="905" t="s">
        <v>101</v>
      </c>
      <c r="B40" s="900"/>
      <c r="C40" s="904"/>
      <c r="D40" s="904"/>
      <c r="E40" s="904"/>
      <c r="F40" s="904"/>
      <c r="G40" s="904"/>
      <c r="H40" s="904"/>
      <c r="I40" s="904"/>
      <c r="J40" s="904">
        <v>1</v>
      </c>
      <c r="K40" s="904"/>
      <c r="L40" s="906"/>
      <c r="M40" s="907"/>
      <c r="N40" s="908"/>
      <c r="O40" s="439"/>
      <c r="P40" s="439"/>
      <c r="Q40" s="439"/>
      <c r="R40" s="439"/>
      <c r="S40" s="216"/>
      <c r="T40" s="216"/>
      <c r="U40" s="493"/>
    </row>
    <row r="41" spans="1:21" s="409" customFormat="1" ht="14.25">
      <c r="A41" s="709">
        <v>2</v>
      </c>
      <c r="B41" s="904"/>
      <c r="C41" s="904"/>
      <c r="D41" s="904"/>
      <c r="E41" s="904"/>
      <c r="F41" s="904"/>
      <c r="G41" s="904"/>
      <c r="H41" s="904"/>
      <c r="I41" s="904"/>
      <c r="J41" s="910" t="s">
        <v>154</v>
      </c>
      <c r="K41" s="674"/>
      <c r="L41" s="906" t="s">
        <v>154</v>
      </c>
      <c r="M41" s="911" t="s">
        <v>2395</v>
      </c>
      <c r="N41" s="908" t="s">
        <v>355</v>
      </c>
      <c r="O41" s="912">
        <v>881.97551999999985</v>
      </c>
      <c r="P41" s="912">
        <v>881.97551999999985</v>
      </c>
      <c r="Q41" s="912">
        <v>783.97824000000003</v>
      </c>
      <c r="R41" s="912">
        <v>807.49775999999997</v>
      </c>
      <c r="S41" s="913">
        <v>1044.7002</v>
      </c>
      <c r="T41" s="913">
        <v>928.62239999999986</v>
      </c>
      <c r="U41" s="909"/>
    </row>
    <row r="42" spans="1:21" s="409" customFormat="1">
      <c r="A42" s="860">
        <v>2</v>
      </c>
      <c r="B42" s="904"/>
      <c r="C42" s="904"/>
      <c r="D42" s="904"/>
      <c r="E42" s="904"/>
      <c r="F42" s="904"/>
      <c r="G42" s="904"/>
      <c r="H42" s="904"/>
      <c r="I42" s="904"/>
      <c r="J42" s="910"/>
      <c r="K42" s="904"/>
      <c r="L42" s="914" t="s">
        <v>397</v>
      </c>
      <c r="M42" s="915" t="s">
        <v>1080</v>
      </c>
      <c r="N42" s="908" t="s">
        <v>1081</v>
      </c>
      <c r="O42" s="916">
        <v>4.5</v>
      </c>
      <c r="P42" s="916">
        <v>4.5</v>
      </c>
      <c r="Q42" s="916">
        <v>4</v>
      </c>
      <c r="R42" s="916">
        <v>4</v>
      </c>
      <c r="S42" s="916">
        <v>4.5</v>
      </c>
      <c r="T42" s="916">
        <v>4</v>
      </c>
      <c r="U42" s="909"/>
    </row>
    <row r="43" spans="1:21" s="409" customFormat="1">
      <c r="A43" s="860">
        <v>2</v>
      </c>
      <c r="B43" s="904"/>
      <c r="C43" s="904"/>
      <c r="D43" s="904"/>
      <c r="E43" s="904"/>
      <c r="F43" s="904"/>
      <c r="G43" s="904"/>
      <c r="H43" s="904"/>
      <c r="I43" s="904"/>
      <c r="J43" s="910"/>
      <c r="K43" s="904"/>
      <c r="L43" s="914" t="s">
        <v>399</v>
      </c>
      <c r="M43" s="915" t="s">
        <v>1082</v>
      </c>
      <c r="N43" s="908" t="s">
        <v>1083</v>
      </c>
      <c r="O43" s="917">
        <v>16332.88</v>
      </c>
      <c r="P43" s="917">
        <v>16332.88</v>
      </c>
      <c r="Q43" s="917">
        <v>16332.88</v>
      </c>
      <c r="R43" s="917">
        <v>16822.87</v>
      </c>
      <c r="S43" s="916">
        <v>19346.3</v>
      </c>
      <c r="T43" s="916">
        <v>19346.3</v>
      </c>
      <c r="U43" s="909"/>
    </row>
    <row r="44" spans="1:21" s="409" customFormat="1" ht="22.5">
      <c r="A44" s="905" t="s">
        <v>101</v>
      </c>
      <c r="B44" s="900" t="s">
        <v>1179</v>
      </c>
      <c r="C44" s="904"/>
      <c r="D44" s="904"/>
      <c r="E44" s="904"/>
      <c r="F44" s="904"/>
      <c r="G44" s="904"/>
      <c r="H44" s="904"/>
      <c r="I44" s="904"/>
      <c r="J44" s="904"/>
      <c r="K44" s="904"/>
      <c r="L44" s="906" t="s">
        <v>101</v>
      </c>
      <c r="M44" s="907" t="s">
        <v>1084</v>
      </c>
      <c r="N44" s="908" t="s">
        <v>355</v>
      </c>
      <c r="O44" s="916">
        <v>239.20878493312651</v>
      </c>
      <c r="P44" s="916">
        <v>239.20878493312651</v>
      </c>
      <c r="Q44" s="916">
        <v>212.63003105166806</v>
      </c>
      <c r="R44" s="916">
        <v>243.86432352</v>
      </c>
      <c r="S44" s="916">
        <v>315.49946039999998</v>
      </c>
      <c r="T44" s="916">
        <v>280.44396479999995</v>
      </c>
      <c r="U44" s="909"/>
    </row>
    <row r="45" spans="1:21" s="409" customFormat="1">
      <c r="A45" s="905" t="s">
        <v>101</v>
      </c>
      <c r="B45" s="900" t="s">
        <v>1180</v>
      </c>
      <c r="C45" s="904"/>
      <c r="D45" s="904"/>
      <c r="E45" s="904"/>
      <c r="F45" s="904"/>
      <c r="G45" s="904"/>
      <c r="H45" s="904"/>
      <c r="I45" s="904"/>
      <c r="J45" s="904"/>
      <c r="K45" s="904"/>
      <c r="L45" s="906" t="s">
        <v>102</v>
      </c>
      <c r="M45" s="907" t="s">
        <v>1085</v>
      </c>
      <c r="N45" s="908" t="s">
        <v>355</v>
      </c>
      <c r="O45" s="916"/>
      <c r="P45" s="916"/>
      <c r="Q45" s="916"/>
      <c r="R45" s="916"/>
      <c r="S45" s="882">
        <v>0</v>
      </c>
      <c r="T45" s="882">
        <v>0</v>
      </c>
      <c r="U45" s="909"/>
    </row>
    <row r="46" spans="1:21" s="409" customFormat="1">
      <c r="A46" s="905" t="s">
        <v>101</v>
      </c>
      <c r="B46" s="900"/>
      <c r="C46" s="904"/>
      <c r="D46" s="904"/>
      <c r="E46" s="904"/>
      <c r="F46" s="904"/>
      <c r="G46" s="904"/>
      <c r="H46" s="904"/>
      <c r="I46" s="904"/>
      <c r="J46" s="904">
        <v>3</v>
      </c>
      <c r="K46" s="904"/>
      <c r="L46" s="906"/>
      <c r="M46" s="907"/>
      <c r="N46" s="908"/>
      <c r="O46" s="439"/>
      <c r="P46" s="439"/>
      <c r="Q46" s="439"/>
      <c r="R46" s="439"/>
      <c r="S46" s="216"/>
      <c r="T46" s="216"/>
      <c r="U46" s="493"/>
    </row>
    <row r="47" spans="1:21" s="409" customFormat="1">
      <c r="A47" s="905" t="s">
        <v>101</v>
      </c>
      <c r="B47" s="900" t="s">
        <v>1181</v>
      </c>
      <c r="C47" s="904"/>
      <c r="D47" s="904"/>
      <c r="E47" s="904"/>
      <c r="F47" s="904"/>
      <c r="G47" s="904"/>
      <c r="H47" s="904"/>
      <c r="I47" s="904"/>
      <c r="J47" s="904"/>
      <c r="K47" s="904"/>
      <c r="L47" s="906" t="s">
        <v>103</v>
      </c>
      <c r="M47" s="907" t="s">
        <v>1086</v>
      </c>
      <c r="N47" s="908" t="s">
        <v>355</v>
      </c>
      <c r="O47" s="916">
        <v>0</v>
      </c>
      <c r="P47" s="916">
        <v>0</v>
      </c>
      <c r="Q47" s="916">
        <v>0</v>
      </c>
      <c r="R47" s="916">
        <v>0</v>
      </c>
      <c r="S47" s="916">
        <v>0</v>
      </c>
      <c r="T47" s="916">
        <v>0</v>
      </c>
      <c r="U47" s="909"/>
    </row>
    <row r="48" spans="1:21" s="409" customFormat="1" ht="22.5">
      <c r="A48" s="905" t="s">
        <v>101</v>
      </c>
      <c r="B48" s="900" t="s">
        <v>1182</v>
      </c>
      <c r="C48" s="904"/>
      <c r="D48" s="904"/>
      <c r="E48" s="904"/>
      <c r="F48" s="904"/>
      <c r="G48" s="904"/>
      <c r="H48" s="904"/>
      <c r="I48" s="904"/>
      <c r="J48" s="904"/>
      <c r="K48" s="904"/>
      <c r="L48" s="906" t="s">
        <v>119</v>
      </c>
      <c r="M48" s="907" t="s">
        <v>1087</v>
      </c>
      <c r="N48" s="908" t="s">
        <v>355</v>
      </c>
      <c r="O48" s="885">
        <v>484.66992000000005</v>
      </c>
      <c r="P48" s="885">
        <v>574.09152000000006</v>
      </c>
      <c r="Q48" s="885">
        <v>484.66992000000005</v>
      </c>
      <c r="R48" s="885">
        <v>499.21007999999995</v>
      </c>
      <c r="S48" s="882">
        <v>574.09152000000006</v>
      </c>
      <c r="T48" s="882">
        <v>574.09152000000006</v>
      </c>
      <c r="U48" s="909"/>
    </row>
    <row r="49" spans="1:21" s="409" customFormat="1">
      <c r="A49" s="905" t="s">
        <v>101</v>
      </c>
      <c r="B49" s="900"/>
      <c r="C49" s="904"/>
      <c r="D49" s="904"/>
      <c r="E49" s="904"/>
      <c r="F49" s="904"/>
      <c r="G49" s="904"/>
      <c r="H49" s="904"/>
      <c r="I49" s="904"/>
      <c r="J49" s="904">
        <v>5</v>
      </c>
      <c r="K49" s="904"/>
      <c r="L49" s="906"/>
      <c r="M49" s="907"/>
      <c r="N49" s="908"/>
      <c r="O49" s="439"/>
      <c r="P49" s="439"/>
      <c r="Q49" s="439"/>
      <c r="R49" s="439"/>
      <c r="S49" s="216"/>
      <c r="T49" s="216"/>
      <c r="U49" s="493"/>
    </row>
    <row r="50" spans="1:21" s="409" customFormat="1" ht="14.25">
      <c r="A50" s="709">
        <v>2</v>
      </c>
      <c r="B50" s="904"/>
      <c r="C50" s="904"/>
      <c r="D50" s="904"/>
      <c r="E50" s="904"/>
      <c r="F50" s="904"/>
      <c r="G50" s="904"/>
      <c r="H50" s="904"/>
      <c r="I50" s="904"/>
      <c r="J50" s="910" t="s">
        <v>121</v>
      </c>
      <c r="K50" s="674"/>
      <c r="L50" s="906" t="s">
        <v>121</v>
      </c>
      <c r="M50" s="911" t="s">
        <v>2396</v>
      </c>
      <c r="N50" s="908" t="s">
        <v>355</v>
      </c>
      <c r="O50" s="912">
        <v>484.66992000000005</v>
      </c>
      <c r="P50" s="912">
        <v>574.09152000000006</v>
      </c>
      <c r="Q50" s="912">
        <v>484.66992000000005</v>
      </c>
      <c r="R50" s="912">
        <v>499.21007999999995</v>
      </c>
      <c r="S50" s="913">
        <v>574.09152000000006</v>
      </c>
      <c r="T50" s="913">
        <v>574.09152000000006</v>
      </c>
      <c r="U50" s="909"/>
    </row>
    <row r="51" spans="1:21" s="409" customFormat="1">
      <c r="A51" s="860">
        <v>2</v>
      </c>
      <c r="B51" s="904"/>
      <c r="C51" s="904"/>
      <c r="D51" s="904"/>
      <c r="E51" s="904"/>
      <c r="F51" s="904"/>
      <c r="G51" s="904"/>
      <c r="H51" s="904"/>
      <c r="I51" s="904"/>
      <c r="J51" s="910"/>
      <c r="K51" s="904"/>
      <c r="L51" s="914" t="s">
        <v>2469</v>
      </c>
      <c r="M51" s="915" t="s">
        <v>1080</v>
      </c>
      <c r="N51" s="908" t="s">
        <v>1081</v>
      </c>
      <c r="O51" s="916">
        <v>2</v>
      </c>
      <c r="P51" s="916">
        <v>2</v>
      </c>
      <c r="Q51" s="916">
        <v>2</v>
      </c>
      <c r="R51" s="916">
        <v>2</v>
      </c>
      <c r="S51" s="916">
        <v>2</v>
      </c>
      <c r="T51" s="916">
        <v>2</v>
      </c>
      <c r="U51" s="909"/>
    </row>
    <row r="52" spans="1:21" s="409" customFormat="1">
      <c r="A52" s="860">
        <v>2</v>
      </c>
      <c r="B52" s="904"/>
      <c r="C52" s="904"/>
      <c r="D52" s="904"/>
      <c r="E52" s="904"/>
      <c r="F52" s="904"/>
      <c r="G52" s="904"/>
      <c r="H52" s="904"/>
      <c r="I52" s="904"/>
      <c r="J52" s="910"/>
      <c r="K52" s="904"/>
      <c r="L52" s="914" t="s">
        <v>2470</v>
      </c>
      <c r="M52" s="915" t="s">
        <v>1082</v>
      </c>
      <c r="N52" s="908" t="s">
        <v>1083</v>
      </c>
      <c r="O52" s="916">
        <v>20194.580000000002</v>
      </c>
      <c r="P52" s="916">
        <v>23920.48</v>
      </c>
      <c r="Q52" s="916">
        <v>20194.580000000002</v>
      </c>
      <c r="R52" s="916">
        <v>20800.419999999998</v>
      </c>
      <c r="S52" s="916">
        <v>23920.48</v>
      </c>
      <c r="T52" s="916">
        <v>23920.48</v>
      </c>
      <c r="U52" s="909"/>
    </row>
    <row r="53" spans="1:21" s="409" customFormat="1" ht="22.5">
      <c r="A53" s="905" t="s">
        <v>101</v>
      </c>
      <c r="B53" s="900" t="s">
        <v>1183</v>
      </c>
      <c r="C53" s="904"/>
      <c r="D53" s="904"/>
      <c r="E53" s="904"/>
      <c r="F53" s="904"/>
      <c r="G53" s="904"/>
      <c r="H53" s="904"/>
      <c r="I53" s="904"/>
      <c r="J53" s="904"/>
      <c r="K53" s="904"/>
      <c r="L53" s="906" t="s">
        <v>123</v>
      </c>
      <c r="M53" s="907" t="s">
        <v>1088</v>
      </c>
      <c r="N53" s="908" t="s">
        <v>355</v>
      </c>
      <c r="O53" s="916">
        <v>120.21</v>
      </c>
      <c r="P53" s="916">
        <v>120.21</v>
      </c>
      <c r="Q53" s="916">
        <v>120.21</v>
      </c>
      <c r="R53" s="916">
        <v>150.76144415999997</v>
      </c>
      <c r="S53" s="916">
        <v>173.37563904000001</v>
      </c>
      <c r="T53" s="916">
        <v>173.37563904000001</v>
      </c>
      <c r="U53" s="909"/>
    </row>
    <row r="54" spans="1:21" s="409" customFormat="1">
      <c r="A54" s="905" t="s">
        <v>101</v>
      </c>
      <c r="B54" s="900" t="s">
        <v>1223</v>
      </c>
      <c r="C54" s="904"/>
      <c r="D54" s="904"/>
      <c r="E54" s="904"/>
      <c r="F54" s="904"/>
      <c r="G54" s="904"/>
      <c r="H54" s="904"/>
      <c r="I54" s="904"/>
      <c r="J54" s="904"/>
      <c r="K54" s="904"/>
      <c r="L54" s="906" t="s">
        <v>124</v>
      </c>
      <c r="M54" s="907" t="s">
        <v>1225</v>
      </c>
      <c r="N54" s="908" t="s">
        <v>355</v>
      </c>
      <c r="O54" s="916"/>
      <c r="P54" s="916"/>
      <c r="Q54" s="916"/>
      <c r="R54" s="916"/>
      <c r="S54" s="882">
        <v>0</v>
      </c>
      <c r="T54" s="882">
        <v>0</v>
      </c>
      <c r="U54" s="909"/>
    </row>
    <row r="55" spans="1:21" s="409" customFormat="1">
      <c r="A55" s="905" t="s">
        <v>101</v>
      </c>
      <c r="B55" s="900"/>
      <c r="C55" s="904"/>
      <c r="D55" s="904"/>
      <c r="E55" s="904"/>
      <c r="F55" s="904"/>
      <c r="G55" s="904"/>
      <c r="H55" s="904"/>
      <c r="I55" s="904"/>
      <c r="J55" s="904">
        <v>7</v>
      </c>
      <c r="K55" s="904"/>
      <c r="L55" s="906"/>
      <c r="M55" s="907"/>
      <c r="N55" s="908"/>
      <c r="O55" s="439"/>
      <c r="P55" s="439"/>
      <c r="Q55" s="439"/>
      <c r="R55" s="439"/>
      <c r="S55" s="216"/>
      <c r="T55" s="216"/>
      <c r="U55" s="493"/>
    </row>
    <row r="56" spans="1:21" s="409" customFormat="1">
      <c r="A56" s="905" t="s">
        <v>101</v>
      </c>
      <c r="B56" s="900" t="s">
        <v>1224</v>
      </c>
      <c r="C56" s="904"/>
      <c r="D56" s="904"/>
      <c r="E56" s="904"/>
      <c r="F56" s="904"/>
      <c r="G56" s="904"/>
      <c r="H56" s="904"/>
      <c r="I56" s="904"/>
      <c r="J56" s="904"/>
      <c r="K56" s="904"/>
      <c r="L56" s="906" t="s">
        <v>125</v>
      </c>
      <c r="M56" s="907" t="s">
        <v>1226</v>
      </c>
      <c r="N56" s="908" t="s">
        <v>355</v>
      </c>
      <c r="O56" s="916">
        <v>0</v>
      </c>
      <c r="P56" s="916">
        <v>0</v>
      </c>
      <c r="Q56" s="916">
        <v>0</v>
      </c>
      <c r="R56" s="916">
        <v>0</v>
      </c>
      <c r="S56" s="916">
        <v>0</v>
      </c>
      <c r="T56" s="916">
        <v>0</v>
      </c>
      <c r="U56" s="909"/>
    </row>
    <row r="57" spans="1:21" s="409" customFormat="1">
      <c r="A57" s="814" t="s">
        <v>102</v>
      </c>
      <c r="B57" s="904"/>
      <c r="C57" s="904"/>
      <c r="D57" s="904"/>
      <c r="E57" s="904"/>
      <c r="F57" s="904"/>
      <c r="G57" s="904"/>
      <c r="H57" s="904"/>
      <c r="I57" s="904"/>
      <c r="J57" s="904"/>
      <c r="K57" s="904"/>
      <c r="L57" s="878" t="s">
        <v>2452</v>
      </c>
      <c r="M57" s="707"/>
      <c r="N57" s="707"/>
      <c r="O57" s="879">
        <v>1485.5699999955502</v>
      </c>
      <c r="P57" s="879">
        <v>1485.5699999955502</v>
      </c>
      <c r="Q57" s="879">
        <v>1485.5699999955502</v>
      </c>
      <c r="R57" s="879">
        <v>1848.4233600000002</v>
      </c>
      <c r="S57" s="879">
        <v>2125.6839475199999</v>
      </c>
      <c r="T57" s="879">
        <v>2125.6839475199999</v>
      </c>
      <c r="U57" s="879"/>
    </row>
    <row r="58" spans="1:21" s="409" customFormat="1" ht="22.5">
      <c r="A58" s="905" t="s">
        <v>102</v>
      </c>
      <c r="B58" s="900" t="s">
        <v>1178</v>
      </c>
      <c r="C58" s="904"/>
      <c r="D58" s="904"/>
      <c r="E58" s="904"/>
      <c r="F58" s="904"/>
      <c r="G58" s="904"/>
      <c r="H58" s="904"/>
      <c r="I58" s="904"/>
      <c r="J58" s="904"/>
      <c r="K58" s="904"/>
      <c r="L58" s="906">
        <v>1</v>
      </c>
      <c r="M58" s="907" t="s">
        <v>1079</v>
      </c>
      <c r="N58" s="908" t="s">
        <v>355</v>
      </c>
      <c r="O58" s="916">
        <v>660.96</v>
      </c>
      <c r="P58" s="916">
        <v>660.96</v>
      </c>
      <c r="Q58" s="916">
        <v>660.96</v>
      </c>
      <c r="R58" s="916">
        <v>878.44</v>
      </c>
      <c r="S58" s="882">
        <v>1010.2051199999999</v>
      </c>
      <c r="T58" s="882">
        <v>1010.2051199999999</v>
      </c>
      <c r="U58" s="909"/>
    </row>
    <row r="59" spans="1:21" s="409" customFormat="1">
      <c r="A59" s="905" t="s">
        <v>102</v>
      </c>
      <c r="B59" s="900"/>
      <c r="C59" s="904"/>
      <c r="D59" s="904"/>
      <c r="E59" s="904"/>
      <c r="F59" s="904"/>
      <c r="G59" s="904"/>
      <c r="H59" s="904"/>
      <c r="I59" s="904"/>
      <c r="J59" s="904">
        <v>1</v>
      </c>
      <c r="K59" s="904"/>
      <c r="L59" s="906"/>
      <c r="M59" s="907"/>
      <c r="N59" s="908"/>
      <c r="O59" s="439"/>
      <c r="P59" s="439"/>
      <c r="Q59" s="439"/>
      <c r="R59" s="439"/>
      <c r="S59" s="216"/>
      <c r="T59" s="216"/>
      <c r="U59" s="493"/>
    </row>
    <row r="60" spans="1:21" s="409" customFormat="1" ht="14.25">
      <c r="A60" s="709">
        <v>3</v>
      </c>
      <c r="B60" s="904"/>
      <c r="C60" s="904"/>
      <c r="D60" s="904"/>
      <c r="E60" s="904"/>
      <c r="F60" s="904"/>
      <c r="G60" s="904"/>
      <c r="H60" s="904"/>
      <c r="I60" s="904"/>
      <c r="J60" s="910" t="s">
        <v>154</v>
      </c>
      <c r="K60" s="674"/>
      <c r="L60" s="906" t="s">
        <v>154</v>
      </c>
      <c r="M60" s="911" t="s">
        <v>2395</v>
      </c>
      <c r="N60" s="908" t="s">
        <v>355</v>
      </c>
      <c r="O60" s="912">
        <v>660.96178800000007</v>
      </c>
      <c r="P60" s="912">
        <v>6609.6178799999998</v>
      </c>
      <c r="Q60" s="912">
        <v>660.96178800000007</v>
      </c>
      <c r="R60" s="912">
        <v>878.43935999999997</v>
      </c>
      <c r="S60" s="913">
        <v>1010.2051199999999</v>
      </c>
      <c r="T60" s="913">
        <v>1010.2051199999999</v>
      </c>
      <c r="U60" s="909"/>
    </row>
    <row r="61" spans="1:21" s="409" customFormat="1">
      <c r="A61" s="860">
        <v>3</v>
      </c>
      <c r="B61" s="904"/>
      <c r="C61" s="904"/>
      <c r="D61" s="904"/>
      <c r="E61" s="904"/>
      <c r="F61" s="904"/>
      <c r="G61" s="904"/>
      <c r="H61" s="904"/>
      <c r="I61" s="904"/>
      <c r="J61" s="910"/>
      <c r="K61" s="904"/>
      <c r="L61" s="914" t="s">
        <v>397</v>
      </c>
      <c r="M61" s="915" t="s">
        <v>1080</v>
      </c>
      <c r="N61" s="908" t="s">
        <v>1081</v>
      </c>
      <c r="O61" s="917">
        <v>3.1</v>
      </c>
      <c r="P61" s="917">
        <v>31</v>
      </c>
      <c r="Q61" s="917">
        <v>3.1</v>
      </c>
      <c r="R61" s="917">
        <v>4</v>
      </c>
      <c r="S61" s="916">
        <v>4</v>
      </c>
      <c r="T61" s="916">
        <v>4</v>
      </c>
      <c r="U61" s="909"/>
    </row>
    <row r="62" spans="1:21" s="409" customFormat="1">
      <c r="A62" s="860">
        <v>3</v>
      </c>
      <c r="B62" s="904"/>
      <c r="C62" s="904"/>
      <c r="D62" s="904"/>
      <c r="E62" s="904"/>
      <c r="F62" s="904"/>
      <c r="G62" s="904"/>
      <c r="H62" s="904"/>
      <c r="I62" s="904"/>
      <c r="J62" s="910"/>
      <c r="K62" s="904"/>
      <c r="L62" s="914" t="s">
        <v>399</v>
      </c>
      <c r="M62" s="915" t="s">
        <v>1082</v>
      </c>
      <c r="N62" s="908" t="s">
        <v>1083</v>
      </c>
      <c r="O62" s="917">
        <v>17767.79</v>
      </c>
      <c r="P62" s="917">
        <v>17767.79</v>
      </c>
      <c r="Q62" s="917">
        <v>17767.79</v>
      </c>
      <c r="R62" s="917">
        <v>18300.82</v>
      </c>
      <c r="S62" s="916">
        <v>21045.94</v>
      </c>
      <c r="T62" s="916">
        <v>21045.94</v>
      </c>
      <c r="U62" s="909"/>
    </row>
    <row r="63" spans="1:21" s="409" customFormat="1" ht="22.5">
      <c r="A63" s="905" t="s">
        <v>102</v>
      </c>
      <c r="B63" s="900" t="s">
        <v>1179</v>
      </c>
      <c r="C63" s="904"/>
      <c r="D63" s="904"/>
      <c r="E63" s="904"/>
      <c r="F63" s="904"/>
      <c r="G63" s="904"/>
      <c r="H63" s="904"/>
      <c r="I63" s="904"/>
      <c r="J63" s="904"/>
      <c r="K63" s="904"/>
      <c r="L63" s="906" t="s">
        <v>101</v>
      </c>
      <c r="M63" s="907" t="s">
        <v>1084</v>
      </c>
      <c r="N63" s="908" t="s">
        <v>355</v>
      </c>
      <c r="O63" s="916">
        <v>172.79999999555039</v>
      </c>
      <c r="P63" s="916">
        <v>172.79999999555039</v>
      </c>
      <c r="Q63" s="916">
        <v>172.79999999555039</v>
      </c>
      <c r="R63" s="916">
        <v>265.28888000000001</v>
      </c>
      <c r="S63" s="916">
        <v>305.08194623999998</v>
      </c>
      <c r="T63" s="916">
        <v>305.08194623999998</v>
      </c>
      <c r="U63" s="909"/>
    </row>
    <row r="64" spans="1:21" s="409" customFormat="1">
      <c r="A64" s="905" t="s">
        <v>102</v>
      </c>
      <c r="B64" s="900" t="s">
        <v>1180</v>
      </c>
      <c r="C64" s="904"/>
      <c r="D64" s="904"/>
      <c r="E64" s="904"/>
      <c r="F64" s="904"/>
      <c r="G64" s="904"/>
      <c r="H64" s="904"/>
      <c r="I64" s="904"/>
      <c r="J64" s="904"/>
      <c r="K64" s="904"/>
      <c r="L64" s="906" t="s">
        <v>102</v>
      </c>
      <c r="M64" s="907" t="s">
        <v>1085</v>
      </c>
      <c r="N64" s="908" t="s">
        <v>355</v>
      </c>
      <c r="O64" s="916"/>
      <c r="P64" s="916"/>
      <c r="Q64" s="916"/>
      <c r="R64" s="916"/>
      <c r="S64" s="882">
        <v>0</v>
      </c>
      <c r="T64" s="882">
        <v>0</v>
      </c>
      <c r="U64" s="909"/>
    </row>
    <row r="65" spans="1:21" s="409" customFormat="1">
      <c r="A65" s="905" t="s">
        <v>102</v>
      </c>
      <c r="B65" s="900"/>
      <c r="C65" s="904"/>
      <c r="D65" s="904"/>
      <c r="E65" s="904"/>
      <c r="F65" s="904"/>
      <c r="G65" s="904"/>
      <c r="H65" s="904"/>
      <c r="I65" s="904"/>
      <c r="J65" s="904">
        <v>3</v>
      </c>
      <c r="K65" s="904"/>
      <c r="L65" s="906"/>
      <c r="M65" s="907"/>
      <c r="N65" s="908"/>
      <c r="O65" s="439"/>
      <c r="P65" s="439"/>
      <c r="Q65" s="439"/>
      <c r="R65" s="439"/>
      <c r="S65" s="216"/>
      <c r="T65" s="216"/>
      <c r="U65" s="493"/>
    </row>
    <row r="66" spans="1:21" s="409" customFormat="1">
      <c r="A66" s="905" t="s">
        <v>102</v>
      </c>
      <c r="B66" s="900" t="s">
        <v>1181</v>
      </c>
      <c r="C66" s="904"/>
      <c r="D66" s="904"/>
      <c r="E66" s="904"/>
      <c r="F66" s="904"/>
      <c r="G66" s="904"/>
      <c r="H66" s="904"/>
      <c r="I66" s="904"/>
      <c r="J66" s="904"/>
      <c r="K66" s="904"/>
      <c r="L66" s="906" t="s">
        <v>103</v>
      </c>
      <c r="M66" s="907" t="s">
        <v>1086</v>
      </c>
      <c r="N66" s="908" t="s">
        <v>355</v>
      </c>
      <c r="O66" s="916">
        <v>0</v>
      </c>
      <c r="P66" s="916">
        <v>0</v>
      </c>
      <c r="Q66" s="916">
        <v>0</v>
      </c>
      <c r="R66" s="916">
        <v>0</v>
      </c>
      <c r="S66" s="916">
        <v>0</v>
      </c>
      <c r="T66" s="916">
        <v>0</v>
      </c>
      <c r="U66" s="909"/>
    </row>
    <row r="67" spans="1:21" s="409" customFormat="1" ht="22.5">
      <c r="A67" s="905" t="s">
        <v>102</v>
      </c>
      <c r="B67" s="900" t="s">
        <v>1182</v>
      </c>
      <c r="C67" s="904"/>
      <c r="D67" s="904"/>
      <c r="E67" s="904"/>
      <c r="F67" s="904"/>
      <c r="G67" s="904"/>
      <c r="H67" s="904"/>
      <c r="I67" s="904"/>
      <c r="J67" s="904"/>
      <c r="K67" s="904"/>
      <c r="L67" s="906" t="s">
        <v>119</v>
      </c>
      <c r="M67" s="907" t="s">
        <v>1087</v>
      </c>
      <c r="N67" s="908" t="s">
        <v>355</v>
      </c>
      <c r="O67" s="916">
        <v>525.47</v>
      </c>
      <c r="P67" s="916">
        <v>525.47</v>
      </c>
      <c r="Q67" s="916">
        <v>525.47</v>
      </c>
      <c r="R67" s="916">
        <v>541.24</v>
      </c>
      <c r="S67" s="882">
        <v>622.42464000000007</v>
      </c>
      <c r="T67" s="882">
        <v>622.42464000000007</v>
      </c>
      <c r="U67" s="909"/>
    </row>
    <row r="68" spans="1:21" s="409" customFormat="1">
      <c r="A68" s="905" t="s">
        <v>102</v>
      </c>
      <c r="B68" s="900"/>
      <c r="C68" s="904"/>
      <c r="D68" s="904"/>
      <c r="E68" s="904"/>
      <c r="F68" s="904"/>
      <c r="G68" s="904"/>
      <c r="H68" s="904"/>
      <c r="I68" s="904"/>
      <c r="J68" s="904">
        <v>5</v>
      </c>
      <c r="K68" s="904"/>
      <c r="L68" s="906"/>
      <c r="M68" s="907"/>
      <c r="N68" s="908"/>
      <c r="O68" s="439"/>
      <c r="P68" s="439"/>
      <c r="Q68" s="439"/>
      <c r="R68" s="439"/>
      <c r="S68" s="216"/>
      <c r="T68" s="216"/>
      <c r="U68" s="493"/>
    </row>
    <row r="69" spans="1:21" s="409" customFormat="1" ht="14.25">
      <c r="A69" s="709">
        <v>3</v>
      </c>
      <c r="B69" s="904"/>
      <c r="C69" s="904"/>
      <c r="D69" s="904"/>
      <c r="E69" s="904"/>
      <c r="F69" s="904"/>
      <c r="G69" s="904"/>
      <c r="H69" s="904"/>
      <c r="I69" s="904"/>
      <c r="J69" s="910" t="s">
        <v>121</v>
      </c>
      <c r="K69" s="674"/>
      <c r="L69" s="906" t="s">
        <v>121</v>
      </c>
      <c r="M69" s="911" t="s">
        <v>2396</v>
      </c>
      <c r="N69" s="908" t="s">
        <v>355</v>
      </c>
      <c r="O69" s="912">
        <v>525.47471999999993</v>
      </c>
      <c r="P69" s="912">
        <v>525.47471999999993</v>
      </c>
      <c r="Q69" s="912">
        <v>525.47471999999993</v>
      </c>
      <c r="R69" s="912">
        <v>534.03887999999995</v>
      </c>
      <c r="S69" s="913">
        <v>622.42464000000007</v>
      </c>
      <c r="T69" s="913">
        <v>622.42464000000007</v>
      </c>
      <c r="U69" s="909"/>
    </row>
    <row r="70" spans="1:21" s="409" customFormat="1">
      <c r="A70" s="860">
        <v>3</v>
      </c>
      <c r="B70" s="904"/>
      <c r="C70" s="904"/>
      <c r="D70" s="904"/>
      <c r="E70" s="904"/>
      <c r="F70" s="904"/>
      <c r="G70" s="904"/>
      <c r="H70" s="904"/>
      <c r="I70" s="904"/>
      <c r="J70" s="910"/>
      <c r="K70" s="904"/>
      <c r="L70" s="914" t="s">
        <v>2469</v>
      </c>
      <c r="M70" s="915" t="s">
        <v>1080</v>
      </c>
      <c r="N70" s="908" t="s">
        <v>1081</v>
      </c>
      <c r="O70" s="916">
        <v>2</v>
      </c>
      <c r="P70" s="916">
        <v>2</v>
      </c>
      <c r="Q70" s="916">
        <v>2</v>
      </c>
      <c r="R70" s="916">
        <v>2</v>
      </c>
      <c r="S70" s="916">
        <v>2</v>
      </c>
      <c r="T70" s="916">
        <v>2</v>
      </c>
      <c r="U70" s="909"/>
    </row>
    <row r="71" spans="1:21" s="409" customFormat="1">
      <c r="A71" s="860">
        <v>3</v>
      </c>
      <c r="B71" s="904"/>
      <c r="C71" s="904"/>
      <c r="D71" s="904"/>
      <c r="E71" s="904"/>
      <c r="F71" s="904"/>
      <c r="G71" s="904"/>
      <c r="H71" s="904"/>
      <c r="I71" s="904"/>
      <c r="J71" s="910"/>
      <c r="K71" s="904"/>
      <c r="L71" s="914" t="s">
        <v>2470</v>
      </c>
      <c r="M71" s="915" t="s">
        <v>1082</v>
      </c>
      <c r="N71" s="908" t="s">
        <v>1083</v>
      </c>
      <c r="O71" s="917">
        <v>21894.78</v>
      </c>
      <c r="P71" s="917">
        <v>21894.78</v>
      </c>
      <c r="Q71" s="917">
        <v>21894.78</v>
      </c>
      <c r="R71" s="917">
        <v>22251.62</v>
      </c>
      <c r="S71" s="916">
        <v>25934.36</v>
      </c>
      <c r="T71" s="916">
        <v>25934.36</v>
      </c>
      <c r="U71" s="909"/>
    </row>
    <row r="72" spans="1:21" s="409" customFormat="1" ht="22.5">
      <c r="A72" s="905" t="s">
        <v>102</v>
      </c>
      <c r="B72" s="900" t="s">
        <v>1183</v>
      </c>
      <c r="C72" s="904"/>
      <c r="D72" s="904"/>
      <c r="E72" s="904"/>
      <c r="F72" s="904"/>
      <c r="G72" s="904"/>
      <c r="H72" s="904"/>
      <c r="I72" s="904"/>
      <c r="J72" s="904"/>
      <c r="K72" s="904"/>
      <c r="L72" s="906" t="s">
        <v>123</v>
      </c>
      <c r="M72" s="907" t="s">
        <v>1088</v>
      </c>
      <c r="N72" s="908" t="s">
        <v>355</v>
      </c>
      <c r="O72" s="916">
        <v>126.34</v>
      </c>
      <c r="P72" s="916">
        <v>126.34</v>
      </c>
      <c r="Q72" s="916">
        <v>126.34</v>
      </c>
      <c r="R72" s="916">
        <v>163.45447999999999</v>
      </c>
      <c r="S72" s="916">
        <v>187.97224128000002</v>
      </c>
      <c r="T72" s="916">
        <v>187.97224128000002</v>
      </c>
      <c r="U72" s="909"/>
    </row>
    <row r="73" spans="1:21" s="409" customFormat="1">
      <c r="A73" s="905" t="s">
        <v>102</v>
      </c>
      <c r="B73" s="900" t="s">
        <v>1223</v>
      </c>
      <c r="C73" s="904"/>
      <c r="D73" s="904"/>
      <c r="E73" s="904"/>
      <c r="F73" s="904"/>
      <c r="G73" s="904"/>
      <c r="H73" s="904"/>
      <c r="I73" s="904"/>
      <c r="J73" s="904"/>
      <c r="K73" s="904"/>
      <c r="L73" s="906" t="s">
        <v>124</v>
      </c>
      <c r="M73" s="907" t="s">
        <v>1225</v>
      </c>
      <c r="N73" s="908" t="s">
        <v>355</v>
      </c>
      <c r="O73" s="916"/>
      <c r="P73" s="916"/>
      <c r="Q73" s="916"/>
      <c r="R73" s="916"/>
      <c r="S73" s="882">
        <v>0</v>
      </c>
      <c r="T73" s="882">
        <v>0</v>
      </c>
      <c r="U73" s="909"/>
    </row>
    <row r="74" spans="1:21" s="409" customFormat="1">
      <c r="A74" s="905" t="s">
        <v>102</v>
      </c>
      <c r="B74" s="900"/>
      <c r="C74" s="904"/>
      <c r="D74" s="904"/>
      <c r="E74" s="904"/>
      <c r="F74" s="904"/>
      <c r="G74" s="904"/>
      <c r="H74" s="904"/>
      <c r="I74" s="904"/>
      <c r="J74" s="904">
        <v>7</v>
      </c>
      <c r="K74" s="904"/>
      <c r="L74" s="906"/>
      <c r="M74" s="907"/>
      <c r="N74" s="908"/>
      <c r="O74" s="439"/>
      <c r="P74" s="439"/>
      <c r="Q74" s="439"/>
      <c r="R74" s="439"/>
      <c r="S74" s="216"/>
      <c r="T74" s="216"/>
      <c r="U74" s="493"/>
    </row>
    <row r="75" spans="1:21" s="409" customFormat="1">
      <c r="A75" s="905" t="s">
        <v>102</v>
      </c>
      <c r="B75" s="900" t="s">
        <v>1224</v>
      </c>
      <c r="C75" s="904"/>
      <c r="D75" s="904"/>
      <c r="E75" s="904"/>
      <c r="F75" s="904"/>
      <c r="G75" s="904"/>
      <c r="H75" s="904"/>
      <c r="I75" s="904"/>
      <c r="J75" s="904"/>
      <c r="K75" s="904"/>
      <c r="L75" s="906" t="s">
        <v>125</v>
      </c>
      <c r="M75" s="907" t="s">
        <v>1226</v>
      </c>
      <c r="N75" s="908" t="s">
        <v>355</v>
      </c>
      <c r="O75" s="916">
        <v>0</v>
      </c>
      <c r="P75" s="916">
        <v>0</v>
      </c>
      <c r="Q75" s="916">
        <v>0</v>
      </c>
      <c r="R75" s="916">
        <v>0</v>
      </c>
      <c r="S75" s="916">
        <v>0</v>
      </c>
      <c r="T75" s="916">
        <v>0</v>
      </c>
      <c r="U75" s="909"/>
    </row>
    <row r="76" spans="1:21" s="409" customFormat="1">
      <c r="A76" s="814" t="s">
        <v>103</v>
      </c>
      <c r="B76" s="904"/>
      <c r="C76" s="904"/>
      <c r="D76" s="904"/>
      <c r="E76" s="904"/>
      <c r="F76" s="904"/>
      <c r="G76" s="904"/>
      <c r="H76" s="904"/>
      <c r="I76" s="904"/>
      <c r="J76" s="904"/>
      <c r="K76" s="904"/>
      <c r="L76" s="878" t="s">
        <v>2454</v>
      </c>
      <c r="M76" s="707"/>
      <c r="N76" s="707"/>
      <c r="O76" s="879">
        <v>553.05041358652045</v>
      </c>
      <c r="P76" s="879">
        <v>664.59077358652041</v>
      </c>
      <c r="Q76" s="879">
        <v>737.45831245472993</v>
      </c>
      <c r="R76" s="879">
        <v>801.52432415999999</v>
      </c>
      <c r="S76" s="879">
        <v>921.75303528000018</v>
      </c>
      <c r="T76" s="879">
        <v>910.84763952000003</v>
      </c>
      <c r="U76" s="879"/>
    </row>
    <row r="77" spans="1:21" s="409" customFormat="1" ht="22.5">
      <c r="A77" s="905" t="s">
        <v>103</v>
      </c>
      <c r="B77" s="900" t="s">
        <v>1178</v>
      </c>
      <c r="C77" s="904"/>
      <c r="D77" s="904"/>
      <c r="E77" s="904"/>
      <c r="F77" s="904"/>
      <c r="G77" s="904"/>
      <c r="H77" s="904"/>
      <c r="I77" s="904"/>
      <c r="J77" s="904"/>
      <c r="K77" s="904"/>
      <c r="L77" s="906">
        <v>1</v>
      </c>
      <c r="M77" s="907" t="s">
        <v>1079</v>
      </c>
      <c r="N77" s="908" t="s">
        <v>355</v>
      </c>
      <c r="O77" s="885">
        <v>323.93690399999997</v>
      </c>
      <c r="P77" s="885">
        <v>323.93690399999997</v>
      </c>
      <c r="Q77" s="885">
        <v>381.10223999999999</v>
      </c>
      <c r="R77" s="885">
        <v>392.53535999999997</v>
      </c>
      <c r="S77" s="882">
        <v>451.41576000000003</v>
      </c>
      <c r="T77" s="882">
        <v>451.41576000000003</v>
      </c>
      <c r="U77" s="909"/>
    </row>
    <row r="78" spans="1:21" s="409" customFormat="1">
      <c r="A78" s="905" t="s">
        <v>103</v>
      </c>
      <c r="B78" s="900"/>
      <c r="C78" s="904"/>
      <c r="D78" s="904"/>
      <c r="E78" s="904"/>
      <c r="F78" s="904"/>
      <c r="G78" s="904"/>
      <c r="H78" s="904"/>
      <c r="I78" s="904"/>
      <c r="J78" s="904">
        <v>1</v>
      </c>
      <c r="K78" s="904"/>
      <c r="L78" s="906"/>
      <c r="M78" s="907"/>
      <c r="N78" s="908"/>
      <c r="O78" s="439"/>
      <c r="P78" s="439"/>
      <c r="Q78" s="439"/>
      <c r="R78" s="439"/>
      <c r="S78" s="216"/>
      <c r="T78" s="216"/>
      <c r="U78" s="493"/>
    </row>
    <row r="79" spans="1:21" s="409" customFormat="1" ht="14.25">
      <c r="A79" s="709">
        <v>4</v>
      </c>
      <c r="B79" s="904"/>
      <c r="C79" s="904"/>
      <c r="D79" s="904"/>
      <c r="E79" s="904"/>
      <c r="F79" s="904"/>
      <c r="G79" s="904"/>
      <c r="H79" s="904"/>
      <c r="I79" s="904"/>
      <c r="J79" s="910" t="s">
        <v>154</v>
      </c>
      <c r="K79" s="674"/>
      <c r="L79" s="906" t="s">
        <v>154</v>
      </c>
      <c r="M79" s="911" t="s">
        <v>2395</v>
      </c>
      <c r="N79" s="908" t="s">
        <v>355</v>
      </c>
      <c r="O79" s="912">
        <v>323.93690399999997</v>
      </c>
      <c r="P79" s="912">
        <v>323.93690399999997</v>
      </c>
      <c r="Q79" s="912">
        <v>381.10223999999999</v>
      </c>
      <c r="R79" s="912">
        <v>392.53535999999997</v>
      </c>
      <c r="S79" s="913">
        <v>451.41576000000003</v>
      </c>
      <c r="T79" s="913">
        <v>451.41576000000003</v>
      </c>
      <c r="U79" s="909"/>
    </row>
    <row r="80" spans="1:21" s="409" customFormat="1">
      <c r="A80" s="860">
        <v>4</v>
      </c>
      <c r="B80" s="904"/>
      <c r="C80" s="904"/>
      <c r="D80" s="904"/>
      <c r="E80" s="904"/>
      <c r="F80" s="904"/>
      <c r="G80" s="904"/>
      <c r="H80" s="904"/>
      <c r="I80" s="904"/>
      <c r="J80" s="910"/>
      <c r="K80" s="904"/>
      <c r="L80" s="914" t="s">
        <v>397</v>
      </c>
      <c r="M80" s="915" t="s">
        <v>1080</v>
      </c>
      <c r="N80" s="908" t="s">
        <v>1081</v>
      </c>
      <c r="O80" s="917">
        <v>1.7</v>
      </c>
      <c r="P80" s="917">
        <v>1.7</v>
      </c>
      <c r="Q80" s="917">
        <v>2</v>
      </c>
      <c r="R80" s="917">
        <v>2</v>
      </c>
      <c r="S80" s="916">
        <v>2</v>
      </c>
      <c r="T80" s="916">
        <v>2</v>
      </c>
      <c r="U80" s="909"/>
    </row>
    <row r="81" spans="1:21" s="409" customFormat="1">
      <c r="A81" s="860">
        <v>4</v>
      </c>
      <c r="B81" s="904"/>
      <c r="C81" s="904"/>
      <c r="D81" s="904"/>
      <c r="E81" s="904"/>
      <c r="F81" s="904"/>
      <c r="G81" s="904"/>
      <c r="H81" s="904"/>
      <c r="I81" s="904"/>
      <c r="J81" s="910"/>
      <c r="K81" s="904"/>
      <c r="L81" s="914" t="s">
        <v>399</v>
      </c>
      <c r="M81" s="915" t="s">
        <v>1082</v>
      </c>
      <c r="N81" s="908" t="s">
        <v>1083</v>
      </c>
      <c r="O81" s="917">
        <v>15879.26</v>
      </c>
      <c r="P81" s="917">
        <v>15879.26</v>
      </c>
      <c r="Q81" s="917">
        <v>15879.26</v>
      </c>
      <c r="R81" s="917">
        <v>16355.64</v>
      </c>
      <c r="S81" s="916">
        <v>18808.990000000002</v>
      </c>
      <c r="T81" s="916">
        <v>18808.990000000002</v>
      </c>
      <c r="U81" s="909"/>
    </row>
    <row r="82" spans="1:21" s="409" customFormat="1" ht="22.5">
      <c r="A82" s="905" t="s">
        <v>103</v>
      </c>
      <c r="B82" s="900" t="s">
        <v>1179</v>
      </c>
      <c r="C82" s="904"/>
      <c r="D82" s="904"/>
      <c r="E82" s="904"/>
      <c r="F82" s="904"/>
      <c r="G82" s="904"/>
      <c r="H82" s="904"/>
      <c r="I82" s="904"/>
      <c r="J82" s="904"/>
      <c r="K82" s="904"/>
      <c r="L82" s="906" t="s">
        <v>101</v>
      </c>
      <c r="M82" s="907" t="s">
        <v>1084</v>
      </c>
      <c r="N82" s="908" t="s">
        <v>355</v>
      </c>
      <c r="O82" s="916">
        <v>88.979149586520393</v>
      </c>
      <c r="P82" s="916">
        <v>88.979149586520393</v>
      </c>
      <c r="Q82" s="916">
        <v>104.68135245472989</v>
      </c>
      <c r="R82" s="916">
        <v>118.54567872</v>
      </c>
      <c r="S82" s="916">
        <v>136.32755952000002</v>
      </c>
      <c r="T82" s="916">
        <v>136.32755952000002</v>
      </c>
      <c r="U82" s="909"/>
    </row>
    <row r="83" spans="1:21" s="409" customFormat="1">
      <c r="A83" s="905" t="s">
        <v>103</v>
      </c>
      <c r="B83" s="900" t="s">
        <v>1180</v>
      </c>
      <c r="C83" s="904"/>
      <c r="D83" s="904"/>
      <c r="E83" s="904"/>
      <c r="F83" s="904"/>
      <c r="G83" s="904"/>
      <c r="H83" s="904"/>
      <c r="I83" s="904"/>
      <c r="J83" s="904"/>
      <c r="K83" s="904"/>
      <c r="L83" s="906" t="s">
        <v>102</v>
      </c>
      <c r="M83" s="907" t="s">
        <v>1085</v>
      </c>
      <c r="N83" s="908" t="s">
        <v>355</v>
      </c>
      <c r="O83" s="916"/>
      <c r="P83" s="916"/>
      <c r="Q83" s="916"/>
      <c r="R83" s="916"/>
      <c r="S83" s="882">
        <v>0</v>
      </c>
      <c r="T83" s="882">
        <v>0</v>
      </c>
      <c r="U83" s="909"/>
    </row>
    <row r="84" spans="1:21" s="409" customFormat="1">
      <c r="A84" s="905" t="s">
        <v>103</v>
      </c>
      <c r="B84" s="900"/>
      <c r="C84" s="904"/>
      <c r="D84" s="904"/>
      <c r="E84" s="904"/>
      <c r="F84" s="904"/>
      <c r="G84" s="904"/>
      <c r="H84" s="904"/>
      <c r="I84" s="904"/>
      <c r="J84" s="904">
        <v>3</v>
      </c>
      <c r="K84" s="904"/>
      <c r="L84" s="906"/>
      <c r="M84" s="907"/>
      <c r="N84" s="908"/>
      <c r="O84" s="439"/>
      <c r="P84" s="439"/>
      <c r="Q84" s="439"/>
      <c r="R84" s="439"/>
      <c r="S84" s="216"/>
      <c r="T84" s="216"/>
      <c r="U84" s="493"/>
    </row>
    <row r="85" spans="1:21" s="409" customFormat="1">
      <c r="A85" s="905" t="s">
        <v>103</v>
      </c>
      <c r="B85" s="900" t="s">
        <v>1181</v>
      </c>
      <c r="C85" s="904"/>
      <c r="D85" s="904"/>
      <c r="E85" s="904"/>
      <c r="F85" s="904"/>
      <c r="G85" s="904"/>
      <c r="H85" s="904"/>
      <c r="I85" s="904"/>
      <c r="J85" s="904"/>
      <c r="K85" s="904"/>
      <c r="L85" s="906" t="s">
        <v>103</v>
      </c>
      <c r="M85" s="907" t="s">
        <v>1086</v>
      </c>
      <c r="N85" s="908" t="s">
        <v>355</v>
      </c>
      <c r="O85" s="916">
        <v>0</v>
      </c>
      <c r="P85" s="916">
        <v>0</v>
      </c>
      <c r="Q85" s="916">
        <v>0</v>
      </c>
      <c r="R85" s="916">
        <v>0</v>
      </c>
      <c r="S85" s="916">
        <v>0</v>
      </c>
      <c r="T85" s="916">
        <v>0</v>
      </c>
      <c r="U85" s="909"/>
    </row>
    <row r="86" spans="1:21" s="409" customFormat="1" ht="22.5">
      <c r="A86" s="905" t="s">
        <v>103</v>
      </c>
      <c r="B86" s="900" t="s">
        <v>1182</v>
      </c>
      <c r="C86" s="904"/>
      <c r="D86" s="904"/>
      <c r="E86" s="904"/>
      <c r="F86" s="904"/>
      <c r="G86" s="904"/>
      <c r="H86" s="904"/>
      <c r="I86" s="904"/>
      <c r="J86" s="904"/>
      <c r="K86" s="904"/>
      <c r="L86" s="906" t="s">
        <v>119</v>
      </c>
      <c r="M86" s="907" t="s">
        <v>1087</v>
      </c>
      <c r="N86" s="908" t="s">
        <v>355</v>
      </c>
      <c r="O86" s="885">
        <v>111.53436000000002</v>
      </c>
      <c r="P86" s="885">
        <v>223.07472000000004</v>
      </c>
      <c r="Q86" s="885">
        <v>223.07472000000004</v>
      </c>
      <c r="R86" s="885">
        <v>223.07472000000004</v>
      </c>
      <c r="S86" s="882">
        <v>256.53588000000002</v>
      </c>
      <c r="T86" s="882">
        <v>248.16</v>
      </c>
      <c r="U86" s="909"/>
    </row>
    <row r="87" spans="1:21" s="409" customFormat="1">
      <c r="A87" s="905" t="s">
        <v>103</v>
      </c>
      <c r="B87" s="900"/>
      <c r="C87" s="904"/>
      <c r="D87" s="904"/>
      <c r="E87" s="904"/>
      <c r="F87" s="904"/>
      <c r="G87" s="904"/>
      <c r="H87" s="904"/>
      <c r="I87" s="904"/>
      <c r="J87" s="904">
        <v>5</v>
      </c>
      <c r="K87" s="904"/>
      <c r="L87" s="906"/>
      <c r="M87" s="907"/>
      <c r="N87" s="908"/>
      <c r="O87" s="439"/>
      <c r="P87" s="439"/>
      <c r="Q87" s="439"/>
      <c r="R87" s="439"/>
      <c r="S87" s="216"/>
      <c r="T87" s="216"/>
      <c r="U87" s="493"/>
    </row>
    <row r="88" spans="1:21" s="409" customFormat="1" ht="14.25">
      <c r="A88" s="709">
        <v>4</v>
      </c>
      <c r="B88" s="904"/>
      <c r="C88" s="904"/>
      <c r="D88" s="904"/>
      <c r="E88" s="904"/>
      <c r="F88" s="904"/>
      <c r="G88" s="904"/>
      <c r="H88" s="904"/>
      <c r="I88" s="904"/>
      <c r="J88" s="910" t="s">
        <v>121</v>
      </c>
      <c r="K88" s="674"/>
      <c r="L88" s="906" t="s">
        <v>121</v>
      </c>
      <c r="M88" s="911" t="s">
        <v>2396</v>
      </c>
      <c r="N88" s="908" t="s">
        <v>355</v>
      </c>
      <c r="O88" s="912">
        <v>111.53436000000002</v>
      </c>
      <c r="P88" s="912">
        <v>223.07472000000004</v>
      </c>
      <c r="Q88" s="912">
        <v>223.07472000000004</v>
      </c>
      <c r="R88" s="912">
        <v>223.07472000000004</v>
      </c>
      <c r="S88" s="913">
        <v>256.53588000000002</v>
      </c>
      <c r="T88" s="913">
        <v>248.16</v>
      </c>
      <c r="U88" s="909"/>
    </row>
    <row r="89" spans="1:21" s="409" customFormat="1">
      <c r="A89" s="860">
        <v>4</v>
      </c>
      <c r="B89" s="904"/>
      <c r="C89" s="904"/>
      <c r="D89" s="904"/>
      <c r="E89" s="904"/>
      <c r="F89" s="904"/>
      <c r="G89" s="904"/>
      <c r="H89" s="904"/>
      <c r="I89" s="904"/>
      <c r="J89" s="910"/>
      <c r="K89" s="904"/>
      <c r="L89" s="914" t="s">
        <v>2469</v>
      </c>
      <c r="M89" s="915" t="s">
        <v>1080</v>
      </c>
      <c r="N89" s="908" t="s">
        <v>1081</v>
      </c>
      <c r="O89" s="917">
        <v>0.5</v>
      </c>
      <c r="P89" s="917">
        <v>1</v>
      </c>
      <c r="Q89" s="917">
        <v>1</v>
      </c>
      <c r="R89" s="917">
        <v>1</v>
      </c>
      <c r="S89" s="916">
        <v>1</v>
      </c>
      <c r="T89" s="916">
        <v>1</v>
      </c>
      <c r="U89" s="909"/>
    </row>
    <row r="90" spans="1:21" s="409" customFormat="1">
      <c r="A90" s="860">
        <v>4</v>
      </c>
      <c r="B90" s="904"/>
      <c r="C90" s="904"/>
      <c r="D90" s="904"/>
      <c r="E90" s="904"/>
      <c r="F90" s="904"/>
      <c r="G90" s="904"/>
      <c r="H90" s="904"/>
      <c r="I90" s="904"/>
      <c r="J90" s="910"/>
      <c r="K90" s="904"/>
      <c r="L90" s="914" t="s">
        <v>2470</v>
      </c>
      <c r="M90" s="915" t="s">
        <v>1082</v>
      </c>
      <c r="N90" s="908" t="s">
        <v>1083</v>
      </c>
      <c r="O90" s="917">
        <v>18589.060000000001</v>
      </c>
      <c r="P90" s="917">
        <v>18589.560000000001</v>
      </c>
      <c r="Q90" s="917">
        <v>18589.560000000001</v>
      </c>
      <c r="R90" s="917">
        <v>18589.560000000001</v>
      </c>
      <c r="S90" s="916">
        <v>21377.99</v>
      </c>
      <c r="T90" s="916">
        <v>20680</v>
      </c>
      <c r="U90" s="909"/>
    </row>
    <row r="91" spans="1:21" s="409" customFormat="1" ht="22.5">
      <c r="A91" s="905" t="s">
        <v>103</v>
      </c>
      <c r="B91" s="900" t="s">
        <v>1183</v>
      </c>
      <c r="C91" s="904"/>
      <c r="D91" s="904"/>
      <c r="E91" s="904"/>
      <c r="F91" s="904"/>
      <c r="G91" s="904"/>
      <c r="H91" s="904"/>
      <c r="I91" s="904"/>
      <c r="J91" s="904"/>
      <c r="K91" s="904"/>
      <c r="L91" s="906" t="s">
        <v>123</v>
      </c>
      <c r="M91" s="907" t="s">
        <v>1088</v>
      </c>
      <c r="N91" s="908" t="s">
        <v>355</v>
      </c>
      <c r="O91" s="916">
        <v>28.6</v>
      </c>
      <c r="P91" s="916">
        <v>28.6</v>
      </c>
      <c r="Q91" s="916">
        <v>28.6</v>
      </c>
      <c r="R91" s="916">
        <v>67.368565440000012</v>
      </c>
      <c r="S91" s="916">
        <v>77.47383576</v>
      </c>
      <c r="T91" s="916">
        <v>74.944320000000005</v>
      </c>
      <c r="U91" s="909"/>
    </row>
    <row r="92" spans="1:21" s="409" customFormat="1">
      <c r="A92" s="905" t="s">
        <v>103</v>
      </c>
      <c r="B92" s="900" t="s">
        <v>1223</v>
      </c>
      <c r="C92" s="904"/>
      <c r="D92" s="904"/>
      <c r="E92" s="904"/>
      <c r="F92" s="904"/>
      <c r="G92" s="904"/>
      <c r="H92" s="904"/>
      <c r="I92" s="904"/>
      <c r="J92" s="904"/>
      <c r="K92" s="904"/>
      <c r="L92" s="906" t="s">
        <v>124</v>
      </c>
      <c r="M92" s="907" t="s">
        <v>1225</v>
      </c>
      <c r="N92" s="908" t="s">
        <v>355</v>
      </c>
      <c r="O92" s="916"/>
      <c r="P92" s="916"/>
      <c r="Q92" s="916"/>
      <c r="R92" s="916"/>
      <c r="S92" s="882">
        <v>0</v>
      </c>
      <c r="T92" s="882">
        <v>0</v>
      </c>
      <c r="U92" s="909"/>
    </row>
    <row r="93" spans="1:21" s="409" customFormat="1">
      <c r="A93" s="905" t="s">
        <v>103</v>
      </c>
      <c r="B93" s="900"/>
      <c r="C93" s="904"/>
      <c r="D93" s="904"/>
      <c r="E93" s="904"/>
      <c r="F93" s="904"/>
      <c r="G93" s="904"/>
      <c r="H93" s="904"/>
      <c r="I93" s="904"/>
      <c r="J93" s="904">
        <v>7</v>
      </c>
      <c r="K93" s="904"/>
      <c r="L93" s="906"/>
      <c r="M93" s="907"/>
      <c r="N93" s="908"/>
      <c r="O93" s="439"/>
      <c r="P93" s="439"/>
      <c r="Q93" s="439"/>
      <c r="R93" s="439"/>
      <c r="S93" s="216"/>
      <c r="T93" s="216"/>
      <c r="U93" s="493"/>
    </row>
    <row r="94" spans="1:21" s="409" customFormat="1">
      <c r="A94" s="905" t="s">
        <v>103</v>
      </c>
      <c r="B94" s="900" t="s">
        <v>1224</v>
      </c>
      <c r="C94" s="904"/>
      <c r="D94" s="904"/>
      <c r="E94" s="904"/>
      <c r="F94" s="904"/>
      <c r="G94" s="904"/>
      <c r="H94" s="904"/>
      <c r="I94" s="904"/>
      <c r="J94" s="904"/>
      <c r="K94" s="904"/>
      <c r="L94" s="906" t="s">
        <v>125</v>
      </c>
      <c r="M94" s="907" t="s">
        <v>1226</v>
      </c>
      <c r="N94" s="908" t="s">
        <v>355</v>
      </c>
      <c r="O94" s="916">
        <v>0</v>
      </c>
      <c r="P94" s="916">
        <v>0</v>
      </c>
      <c r="Q94" s="916">
        <v>0</v>
      </c>
      <c r="R94" s="916">
        <v>0</v>
      </c>
      <c r="S94" s="916">
        <v>0</v>
      </c>
      <c r="T94" s="916">
        <v>0</v>
      </c>
      <c r="U94" s="909"/>
    </row>
    <row r="95" spans="1:21" s="409" customFormat="1">
      <c r="A95" s="905" t="s">
        <v>103</v>
      </c>
      <c r="B95" s="900" t="s">
        <v>1224</v>
      </c>
      <c r="C95" s="904"/>
      <c r="D95" s="904"/>
      <c r="E95" s="904"/>
      <c r="F95" s="904"/>
      <c r="G95" s="904"/>
      <c r="H95" s="904"/>
      <c r="I95" s="904"/>
      <c r="J95" s="904"/>
      <c r="K95" s="904" t="s">
        <v>2401</v>
      </c>
      <c r="L95" s="906" t="s">
        <v>945</v>
      </c>
      <c r="M95" s="907" t="s">
        <v>1226</v>
      </c>
      <c r="N95" s="908" t="s">
        <v>355</v>
      </c>
      <c r="O95" s="916">
        <v>0</v>
      </c>
      <c r="P95" s="916">
        <v>0</v>
      </c>
      <c r="Q95" s="916">
        <v>0</v>
      </c>
      <c r="R95" s="916">
        <v>0</v>
      </c>
      <c r="S95" s="916">
        <v>0</v>
      </c>
      <c r="T95" s="916">
        <v>0</v>
      </c>
      <c r="U95" s="909"/>
    </row>
    <row r="96" spans="1:21" s="409" customFormat="1">
      <c r="A96" s="905" t="s">
        <v>103</v>
      </c>
      <c r="B96" s="900" t="s">
        <v>1224</v>
      </c>
      <c r="C96" s="904"/>
      <c r="D96" s="904"/>
      <c r="E96" s="904"/>
      <c r="F96" s="904"/>
      <c r="G96" s="904"/>
      <c r="H96" s="904"/>
      <c r="I96" s="904"/>
      <c r="J96" s="904"/>
      <c r="K96" s="904" t="s">
        <v>2401</v>
      </c>
      <c r="L96" s="906" t="s">
        <v>945</v>
      </c>
      <c r="M96" s="907" t="s">
        <v>1226</v>
      </c>
      <c r="N96" s="908" t="s">
        <v>355</v>
      </c>
      <c r="O96" s="916">
        <v>0</v>
      </c>
      <c r="P96" s="916">
        <v>0</v>
      </c>
      <c r="Q96" s="916">
        <v>0</v>
      </c>
      <c r="R96" s="916">
        <v>0</v>
      </c>
      <c r="S96" s="916">
        <v>0</v>
      </c>
      <c r="T96" s="916">
        <v>0</v>
      </c>
      <c r="U96" s="909"/>
    </row>
    <row r="97" spans="1:21" s="409" customFormat="1">
      <c r="A97" s="905" t="s">
        <v>103</v>
      </c>
      <c r="B97" s="900" t="s">
        <v>1224</v>
      </c>
      <c r="C97" s="904"/>
      <c r="D97" s="904"/>
      <c r="E97" s="904"/>
      <c r="F97" s="904"/>
      <c r="G97" s="904"/>
      <c r="H97" s="904"/>
      <c r="I97" s="904"/>
      <c r="J97" s="904"/>
      <c r="K97" s="904" t="s">
        <v>2401</v>
      </c>
      <c r="L97" s="906" t="s">
        <v>945</v>
      </c>
      <c r="M97" s="907" t="s">
        <v>1226</v>
      </c>
      <c r="N97" s="908" t="s">
        <v>355</v>
      </c>
      <c r="O97" s="916">
        <v>0</v>
      </c>
      <c r="P97" s="916">
        <v>0</v>
      </c>
      <c r="Q97" s="916">
        <v>0</v>
      </c>
      <c r="R97" s="916">
        <v>0</v>
      </c>
      <c r="S97" s="916">
        <v>0</v>
      </c>
      <c r="T97" s="916">
        <v>0</v>
      </c>
      <c r="U97" s="909"/>
    </row>
  </sheetData>
  <sheetProtection formatColumns="0" formatRows="0" autoFilter="0"/>
  <mergeCells count="14">
    <mergeCell ref="L17:U17"/>
    <mergeCell ref="L18:U18"/>
    <mergeCell ref="L14:L15"/>
    <mergeCell ref="M14:M15"/>
    <mergeCell ref="N14:N15"/>
    <mergeCell ref="U14:U15"/>
    <mergeCell ref="J69:J71"/>
    <mergeCell ref="J79:J81"/>
    <mergeCell ref="J88:J90"/>
    <mergeCell ref="J22:J24"/>
    <mergeCell ref="J31:J33"/>
    <mergeCell ref="J41:J43"/>
    <mergeCell ref="J50:J52"/>
    <mergeCell ref="J60:J62"/>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98"/>
  <sheetViews>
    <sheetView showGridLines="0" view="pageBreakPreview" topLeftCell="K86" zoomScaleNormal="100" zoomScaleSheetLayoutView="100" workbookViewId="0">
      <selection activeCell="M107" sqref="M107"/>
    </sheetView>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918"/>
      <c r="B1" s="919"/>
      <c r="C1" s="918"/>
      <c r="D1" s="918"/>
      <c r="E1" s="918"/>
      <c r="F1" s="918"/>
      <c r="G1" s="918"/>
      <c r="H1" s="918"/>
      <c r="I1" s="918"/>
      <c r="J1" s="918"/>
      <c r="K1" s="918"/>
      <c r="L1" s="918"/>
      <c r="M1" s="918"/>
      <c r="N1" s="918"/>
      <c r="O1" s="918"/>
      <c r="P1" s="918"/>
      <c r="Q1" s="918"/>
      <c r="R1" s="918"/>
      <c r="S1" s="918"/>
      <c r="T1" s="918"/>
      <c r="U1" s="918"/>
    </row>
    <row r="2" spans="1:21" hidden="1">
      <c r="A2" s="918"/>
      <c r="B2" s="919"/>
      <c r="C2" s="918"/>
      <c r="D2" s="918"/>
      <c r="E2" s="918"/>
      <c r="F2" s="918"/>
      <c r="G2" s="918"/>
      <c r="H2" s="918"/>
      <c r="I2" s="918"/>
      <c r="J2" s="918"/>
      <c r="K2" s="918"/>
      <c r="L2" s="918"/>
      <c r="M2" s="918"/>
      <c r="N2" s="918"/>
      <c r="O2" s="918"/>
      <c r="P2" s="918"/>
      <c r="Q2" s="918"/>
      <c r="R2" s="918"/>
      <c r="S2" s="918"/>
      <c r="T2" s="918"/>
      <c r="U2" s="918"/>
    </row>
    <row r="3" spans="1:21" hidden="1">
      <c r="A3" s="918"/>
      <c r="B3" s="919"/>
      <c r="C3" s="918"/>
      <c r="D3" s="918"/>
      <c r="E3" s="918"/>
      <c r="F3" s="918"/>
      <c r="G3" s="918"/>
      <c r="H3" s="918"/>
      <c r="I3" s="918"/>
      <c r="J3" s="918"/>
      <c r="K3" s="918"/>
      <c r="L3" s="918"/>
      <c r="M3" s="918"/>
      <c r="N3" s="918"/>
      <c r="O3" s="918"/>
      <c r="P3" s="918"/>
      <c r="Q3" s="918"/>
      <c r="R3" s="918"/>
      <c r="S3" s="918"/>
      <c r="T3" s="918"/>
      <c r="U3" s="918"/>
    </row>
    <row r="4" spans="1:21" hidden="1">
      <c r="A4" s="918"/>
      <c r="B4" s="919"/>
      <c r="C4" s="918"/>
      <c r="D4" s="918"/>
      <c r="E4" s="918"/>
      <c r="F4" s="918"/>
      <c r="G4" s="918"/>
      <c r="H4" s="918"/>
      <c r="I4" s="918"/>
      <c r="J4" s="918"/>
      <c r="K4" s="918"/>
      <c r="L4" s="918"/>
      <c r="M4" s="918"/>
      <c r="N4" s="918"/>
      <c r="O4" s="918"/>
      <c r="P4" s="918"/>
      <c r="Q4" s="918"/>
      <c r="R4" s="918"/>
      <c r="S4" s="918"/>
      <c r="T4" s="918"/>
      <c r="U4" s="918"/>
    </row>
    <row r="5" spans="1:21" hidden="1">
      <c r="A5" s="918"/>
      <c r="B5" s="919"/>
      <c r="C5" s="918"/>
      <c r="D5" s="918"/>
      <c r="E5" s="918"/>
      <c r="F5" s="918"/>
      <c r="G5" s="918"/>
      <c r="H5" s="918"/>
      <c r="I5" s="918"/>
      <c r="J5" s="918"/>
      <c r="K5" s="918"/>
      <c r="L5" s="918"/>
      <c r="M5" s="918"/>
      <c r="N5" s="918"/>
      <c r="O5" s="918"/>
      <c r="P5" s="918"/>
      <c r="Q5" s="918"/>
      <c r="R5" s="918"/>
      <c r="S5" s="918"/>
      <c r="T5" s="918"/>
      <c r="U5" s="918"/>
    </row>
    <row r="6" spans="1:21" hidden="1">
      <c r="A6" s="918"/>
      <c r="B6" s="919"/>
      <c r="C6" s="918"/>
      <c r="D6" s="918"/>
      <c r="E6" s="918"/>
      <c r="F6" s="918"/>
      <c r="G6" s="918"/>
      <c r="H6" s="918"/>
      <c r="I6" s="918"/>
      <c r="J6" s="918"/>
      <c r="K6" s="918"/>
      <c r="L6" s="918"/>
      <c r="M6" s="918"/>
      <c r="N6" s="918"/>
      <c r="O6" s="918"/>
      <c r="P6" s="918"/>
      <c r="Q6" s="918"/>
      <c r="R6" s="918"/>
      <c r="S6" s="918"/>
      <c r="T6" s="918"/>
      <c r="U6" s="918"/>
    </row>
    <row r="7" spans="1:21" hidden="1">
      <c r="A7" s="918"/>
      <c r="B7" s="919"/>
      <c r="C7" s="918"/>
      <c r="D7" s="918"/>
      <c r="E7" s="918"/>
      <c r="F7" s="918"/>
      <c r="G7" s="918"/>
      <c r="H7" s="918"/>
      <c r="I7" s="918"/>
      <c r="J7" s="918"/>
      <c r="K7" s="918"/>
      <c r="L7" s="918"/>
      <c r="M7" s="918"/>
      <c r="N7" s="918"/>
      <c r="O7" s="718" t="b">
        <v>1</v>
      </c>
      <c r="P7" s="718" t="b">
        <v>1</v>
      </c>
      <c r="Q7" s="718" t="b">
        <v>1</v>
      </c>
      <c r="R7" s="718" t="b">
        <v>1</v>
      </c>
      <c r="S7" s="755"/>
      <c r="T7" s="755"/>
      <c r="U7" s="918"/>
    </row>
    <row r="8" spans="1:21" hidden="1">
      <c r="A8" s="918"/>
      <c r="B8" s="919"/>
      <c r="C8" s="918"/>
      <c r="D8" s="918"/>
      <c r="E8" s="918"/>
      <c r="F8" s="918"/>
      <c r="G8" s="918"/>
      <c r="H8" s="918"/>
      <c r="I8" s="918"/>
      <c r="J8" s="918"/>
      <c r="K8" s="918"/>
      <c r="L8" s="918"/>
      <c r="M8" s="918"/>
      <c r="N8" s="918"/>
      <c r="O8" s="918"/>
      <c r="P8" s="918"/>
      <c r="Q8" s="918"/>
      <c r="R8" s="918"/>
      <c r="S8" s="918"/>
      <c r="T8" s="918"/>
      <c r="U8" s="918"/>
    </row>
    <row r="9" spans="1:21" hidden="1">
      <c r="A9" s="918"/>
      <c r="B9" s="919"/>
      <c r="C9" s="918"/>
      <c r="D9" s="918"/>
      <c r="E9" s="918"/>
      <c r="F9" s="918"/>
      <c r="G9" s="918"/>
      <c r="H9" s="918"/>
      <c r="I9" s="918"/>
      <c r="J9" s="918"/>
      <c r="K9" s="918"/>
      <c r="L9" s="918"/>
      <c r="M9" s="918"/>
      <c r="N9" s="918"/>
      <c r="O9" s="918"/>
      <c r="P9" s="918"/>
      <c r="Q9" s="918"/>
      <c r="R9" s="918"/>
      <c r="S9" s="918"/>
      <c r="T9" s="918"/>
      <c r="U9" s="918"/>
    </row>
    <row r="10" spans="1:21" hidden="1">
      <c r="A10" s="918"/>
      <c r="B10" s="919"/>
      <c r="C10" s="918"/>
      <c r="D10" s="918"/>
      <c r="E10" s="918"/>
      <c r="F10" s="918"/>
      <c r="G10" s="918"/>
      <c r="H10" s="918"/>
      <c r="I10" s="918"/>
      <c r="J10" s="918"/>
      <c r="K10" s="918"/>
      <c r="L10" s="918"/>
      <c r="M10" s="918"/>
      <c r="N10" s="918"/>
      <c r="O10" s="918"/>
      <c r="P10" s="918"/>
      <c r="Q10" s="918"/>
      <c r="R10" s="918"/>
      <c r="S10" s="918"/>
      <c r="T10" s="918"/>
      <c r="U10" s="918"/>
    </row>
    <row r="11" spans="1:21" ht="15" hidden="1" customHeight="1">
      <c r="A11" s="918"/>
      <c r="B11" s="919"/>
      <c r="C11" s="918"/>
      <c r="D11" s="918"/>
      <c r="E11" s="918"/>
      <c r="F11" s="918"/>
      <c r="G11" s="918"/>
      <c r="H11" s="918"/>
      <c r="I11" s="918"/>
      <c r="J11" s="918"/>
      <c r="K11" s="918"/>
      <c r="L11" s="918"/>
      <c r="M11" s="698"/>
      <c r="N11" s="918"/>
      <c r="O11" s="918"/>
      <c r="P11" s="918"/>
      <c r="Q11" s="918"/>
      <c r="R11" s="918"/>
      <c r="S11" s="918"/>
      <c r="T11" s="918"/>
      <c r="U11" s="918"/>
    </row>
    <row r="12" spans="1:21" s="282" customFormat="1" ht="20.25" customHeight="1">
      <c r="A12" s="901"/>
      <c r="B12" s="902"/>
      <c r="C12" s="901"/>
      <c r="D12" s="901"/>
      <c r="E12" s="901"/>
      <c r="F12" s="901"/>
      <c r="G12" s="901"/>
      <c r="H12" s="901"/>
      <c r="I12" s="901"/>
      <c r="J12" s="901"/>
      <c r="K12" s="901"/>
      <c r="L12" s="441" t="s">
        <v>1089</v>
      </c>
      <c r="M12" s="440"/>
      <c r="N12" s="440"/>
      <c r="O12" s="440"/>
      <c r="P12" s="440"/>
      <c r="Q12" s="440"/>
      <c r="R12" s="440"/>
      <c r="S12" s="440"/>
      <c r="T12" s="440"/>
      <c r="U12" s="440"/>
    </row>
    <row r="13" spans="1:21" s="282" customFormat="1">
      <c r="A13" s="901"/>
      <c r="B13" s="902"/>
      <c r="C13" s="901"/>
      <c r="D13" s="901"/>
      <c r="E13" s="901"/>
      <c r="F13" s="901"/>
      <c r="G13" s="901"/>
      <c r="H13" s="901"/>
      <c r="I13" s="901"/>
      <c r="J13" s="901"/>
      <c r="K13" s="901"/>
      <c r="L13" s="442"/>
      <c r="M13" s="443"/>
      <c r="N13" s="443"/>
      <c r="O13" s="443"/>
      <c r="P13" s="443"/>
      <c r="Q13" s="443"/>
      <c r="R13" s="443"/>
      <c r="S13" s="443"/>
      <c r="T13" s="443"/>
      <c r="U13" s="443"/>
    </row>
    <row r="14" spans="1:21" s="414" customFormat="1" ht="31.5" customHeight="1">
      <c r="A14" s="920"/>
      <c r="B14" s="919"/>
      <c r="C14" s="920"/>
      <c r="D14" s="920"/>
      <c r="E14" s="920"/>
      <c r="F14" s="920"/>
      <c r="G14" s="920"/>
      <c r="H14" s="920"/>
      <c r="I14" s="920"/>
      <c r="J14" s="920"/>
      <c r="K14" s="920"/>
      <c r="L14" s="875" t="s">
        <v>359</v>
      </c>
      <c r="M14" s="876" t="s">
        <v>216</v>
      </c>
      <c r="N14" s="875" t="s">
        <v>141</v>
      </c>
      <c r="O14" s="808" t="s">
        <v>2455</v>
      </c>
      <c r="P14" s="808" t="s">
        <v>2455</v>
      </c>
      <c r="Q14" s="808" t="s">
        <v>2455</v>
      </c>
      <c r="R14" s="809" t="s">
        <v>2456</v>
      </c>
      <c r="S14" s="810" t="s">
        <v>2457</v>
      </c>
      <c r="T14" s="810" t="s">
        <v>2457</v>
      </c>
      <c r="U14" s="806" t="s">
        <v>308</v>
      </c>
    </row>
    <row r="15" spans="1:21" s="414" customFormat="1" ht="54" customHeight="1">
      <c r="A15" s="920"/>
      <c r="B15" s="919"/>
      <c r="C15" s="920"/>
      <c r="D15" s="920"/>
      <c r="E15" s="920"/>
      <c r="F15" s="920"/>
      <c r="G15" s="920"/>
      <c r="H15" s="920"/>
      <c r="I15" s="920"/>
      <c r="J15" s="920"/>
      <c r="K15" s="920"/>
      <c r="L15" s="877"/>
      <c r="M15" s="877"/>
      <c r="N15" s="877"/>
      <c r="O15" s="813" t="s">
        <v>271</v>
      </c>
      <c r="P15" s="813" t="s">
        <v>309</v>
      </c>
      <c r="Q15" s="813" t="s">
        <v>289</v>
      </c>
      <c r="R15" s="813" t="s">
        <v>271</v>
      </c>
      <c r="S15" s="810" t="s">
        <v>272</v>
      </c>
      <c r="T15" s="810" t="s">
        <v>271</v>
      </c>
      <c r="U15" s="877"/>
    </row>
    <row r="16" spans="1:21" s="415" customFormat="1">
      <c r="A16" s="814" t="s">
        <v>17</v>
      </c>
      <c r="B16" s="921"/>
      <c r="C16" s="921"/>
      <c r="D16" s="921"/>
      <c r="E16" s="921"/>
      <c r="F16" s="921"/>
      <c r="G16" s="921"/>
      <c r="H16" s="921"/>
      <c r="I16" s="921"/>
      <c r="J16" s="921"/>
      <c r="K16" s="921"/>
      <c r="L16" s="878" t="s">
        <v>2448</v>
      </c>
      <c r="M16" s="707"/>
      <c r="N16" s="707"/>
      <c r="O16" s="879">
        <v>483.01632000000001</v>
      </c>
      <c r="P16" s="879">
        <v>483.01632000000001</v>
      </c>
      <c r="Q16" s="879">
        <v>483.01632000000001</v>
      </c>
      <c r="R16" s="879">
        <v>495.03040000000004</v>
      </c>
      <c r="S16" s="879">
        <v>544.54144000000008</v>
      </c>
      <c r="T16" s="879">
        <v>544.54144000000008</v>
      </c>
      <c r="U16" s="859"/>
    </row>
    <row r="17" spans="1:21" s="415" customFormat="1" ht="22.5">
      <c r="A17" s="905" t="s">
        <v>17</v>
      </c>
      <c r="B17" s="921"/>
      <c r="C17" s="921"/>
      <c r="D17" s="921"/>
      <c r="E17" s="921"/>
      <c r="F17" s="921"/>
      <c r="G17" s="921"/>
      <c r="H17" s="921"/>
      <c r="I17" s="921"/>
      <c r="J17" s="921"/>
      <c r="K17" s="921"/>
      <c r="L17" s="922">
        <v>1</v>
      </c>
      <c r="M17" s="907" t="s">
        <v>1087</v>
      </c>
      <c r="N17" s="908" t="s">
        <v>355</v>
      </c>
      <c r="O17" s="923">
        <v>369.13632000000001</v>
      </c>
      <c r="P17" s="923">
        <v>369.13632000000001</v>
      </c>
      <c r="Q17" s="923">
        <v>369.13632000000001</v>
      </c>
      <c r="R17" s="923">
        <v>380.21040000000005</v>
      </c>
      <c r="S17" s="923">
        <v>418.23144000000008</v>
      </c>
      <c r="T17" s="923">
        <v>418.23144000000008</v>
      </c>
      <c r="U17" s="924"/>
    </row>
    <row r="18" spans="1:21" s="415" customFormat="1" ht="22.5">
      <c r="A18" s="905" t="s">
        <v>17</v>
      </c>
      <c r="B18" s="921"/>
      <c r="C18" s="921"/>
      <c r="D18" s="921"/>
      <c r="E18" s="921"/>
      <c r="F18" s="921"/>
      <c r="G18" s="921"/>
      <c r="H18" s="921"/>
      <c r="I18" s="921"/>
      <c r="J18" s="921"/>
      <c r="K18" s="921"/>
      <c r="L18" s="922" t="s">
        <v>101</v>
      </c>
      <c r="M18" s="907" t="s">
        <v>1088</v>
      </c>
      <c r="N18" s="908" t="s">
        <v>355</v>
      </c>
      <c r="O18" s="923">
        <v>102.88</v>
      </c>
      <c r="P18" s="923">
        <v>102.88</v>
      </c>
      <c r="Q18" s="923">
        <v>102.88</v>
      </c>
      <c r="R18" s="923">
        <v>114.82</v>
      </c>
      <c r="S18" s="923">
        <v>126.31</v>
      </c>
      <c r="T18" s="923">
        <v>126.31</v>
      </c>
      <c r="U18" s="924"/>
    </row>
    <row r="19" spans="1:21" s="415" customFormat="1" ht="33.75">
      <c r="A19" s="905" t="s">
        <v>17</v>
      </c>
      <c r="B19" s="919" t="s">
        <v>1184</v>
      </c>
      <c r="C19" s="921"/>
      <c r="D19" s="921"/>
      <c r="E19" s="921"/>
      <c r="F19" s="921"/>
      <c r="G19" s="921"/>
      <c r="H19" s="921"/>
      <c r="I19" s="921"/>
      <c r="J19" s="921"/>
      <c r="K19" s="921"/>
      <c r="L19" s="922" t="s">
        <v>102</v>
      </c>
      <c r="M19" s="907" t="s">
        <v>1090</v>
      </c>
      <c r="N19" s="908" t="s">
        <v>355</v>
      </c>
      <c r="O19" s="913">
        <v>11</v>
      </c>
      <c r="P19" s="913">
        <v>11</v>
      </c>
      <c r="Q19" s="913">
        <v>11</v>
      </c>
      <c r="R19" s="913">
        <v>0</v>
      </c>
      <c r="S19" s="913">
        <v>0</v>
      </c>
      <c r="T19" s="913">
        <v>0</v>
      </c>
      <c r="U19" s="924"/>
    </row>
    <row r="20" spans="1:21" s="415" customFormat="1">
      <c r="A20" s="905" t="s">
        <v>17</v>
      </c>
      <c r="B20" s="919"/>
      <c r="C20" s="921"/>
      <c r="D20" s="921"/>
      <c r="E20" s="921"/>
      <c r="F20" s="921"/>
      <c r="G20" s="921"/>
      <c r="H20" s="921"/>
      <c r="I20" s="921"/>
      <c r="J20" s="921"/>
      <c r="K20" s="921"/>
      <c r="L20" s="922" t="s">
        <v>158</v>
      </c>
      <c r="M20" s="925" t="s">
        <v>468</v>
      </c>
      <c r="N20" s="908" t="s">
        <v>355</v>
      </c>
      <c r="O20" s="926">
        <v>11</v>
      </c>
      <c r="P20" s="926">
        <v>11</v>
      </c>
      <c r="Q20" s="926">
        <v>11</v>
      </c>
      <c r="R20" s="926">
        <v>0</v>
      </c>
      <c r="S20" s="926">
        <v>0</v>
      </c>
      <c r="T20" s="926">
        <v>0</v>
      </c>
      <c r="U20" s="924"/>
    </row>
    <row r="21" spans="1:21" s="415" customFormat="1">
      <c r="A21" s="905" t="s">
        <v>17</v>
      </c>
      <c r="B21" s="919"/>
      <c r="C21" s="921"/>
      <c r="D21" s="921"/>
      <c r="E21" s="921"/>
      <c r="F21" s="921"/>
      <c r="G21" s="921"/>
      <c r="H21" s="921"/>
      <c r="I21" s="921"/>
      <c r="J21" s="921"/>
      <c r="K21" s="921"/>
      <c r="L21" s="922" t="s">
        <v>159</v>
      </c>
      <c r="M21" s="925" t="s">
        <v>469</v>
      </c>
      <c r="N21" s="908" t="s">
        <v>355</v>
      </c>
      <c r="O21" s="926"/>
      <c r="P21" s="926"/>
      <c r="Q21" s="926"/>
      <c r="R21" s="926"/>
      <c r="S21" s="926"/>
      <c r="T21" s="926"/>
      <c r="U21" s="924"/>
    </row>
    <row r="22" spans="1:21" s="415" customFormat="1">
      <c r="A22" s="905" t="s">
        <v>17</v>
      </c>
      <c r="B22" s="919"/>
      <c r="C22" s="921"/>
      <c r="D22" s="921"/>
      <c r="E22" s="921"/>
      <c r="F22" s="921"/>
      <c r="G22" s="921"/>
      <c r="H22" s="921"/>
      <c r="I22" s="921"/>
      <c r="J22" s="921"/>
      <c r="K22" s="921"/>
      <c r="L22" s="922" t="s">
        <v>372</v>
      </c>
      <c r="M22" s="925" t="s">
        <v>470</v>
      </c>
      <c r="N22" s="908" t="s">
        <v>355</v>
      </c>
      <c r="O22" s="926"/>
      <c r="P22" s="926"/>
      <c r="Q22" s="926"/>
      <c r="R22" s="926"/>
      <c r="S22" s="926"/>
      <c r="T22" s="926"/>
      <c r="U22" s="924"/>
    </row>
    <row r="23" spans="1:21" s="415" customFormat="1">
      <c r="A23" s="905" t="s">
        <v>17</v>
      </c>
      <c r="B23" s="919"/>
      <c r="C23" s="921"/>
      <c r="D23" s="921"/>
      <c r="E23" s="921"/>
      <c r="F23" s="921"/>
      <c r="G23" s="921"/>
      <c r="H23" s="921"/>
      <c r="I23" s="921"/>
      <c r="J23" s="921"/>
      <c r="K23" s="921"/>
      <c r="L23" s="922" t="s">
        <v>373</v>
      </c>
      <c r="M23" s="925" t="s">
        <v>471</v>
      </c>
      <c r="N23" s="908" t="s">
        <v>355</v>
      </c>
      <c r="O23" s="926">
        <v>0</v>
      </c>
      <c r="P23" s="926">
        <v>0</v>
      </c>
      <c r="Q23" s="926">
        <v>0</v>
      </c>
      <c r="R23" s="926">
        <v>0</v>
      </c>
      <c r="S23" s="926">
        <v>0</v>
      </c>
      <c r="T23" s="926">
        <v>0</v>
      </c>
      <c r="U23" s="924"/>
    </row>
    <row r="24" spans="1:21" s="415" customFormat="1">
      <c r="A24" s="905" t="s">
        <v>17</v>
      </c>
      <c r="B24" s="919"/>
      <c r="C24" s="921"/>
      <c r="D24" s="921"/>
      <c r="E24" s="921"/>
      <c r="F24" s="921"/>
      <c r="G24" s="921"/>
      <c r="H24" s="921"/>
      <c r="I24" s="921"/>
      <c r="J24" s="921"/>
      <c r="K24" s="921"/>
      <c r="L24" s="922" t="s">
        <v>374</v>
      </c>
      <c r="M24" s="925" t="s">
        <v>472</v>
      </c>
      <c r="N24" s="908" t="s">
        <v>355</v>
      </c>
      <c r="O24" s="926"/>
      <c r="P24" s="926"/>
      <c r="Q24" s="926"/>
      <c r="R24" s="926"/>
      <c r="S24" s="926"/>
      <c r="T24" s="926"/>
      <c r="U24" s="924"/>
    </row>
    <row r="25" spans="1:21" s="415" customFormat="1">
      <c r="A25" s="905" t="s">
        <v>17</v>
      </c>
      <c r="B25" s="919"/>
      <c r="C25" s="921"/>
      <c r="D25" s="921"/>
      <c r="E25" s="921"/>
      <c r="F25" s="921"/>
      <c r="G25" s="921"/>
      <c r="H25" s="921"/>
      <c r="I25" s="921"/>
      <c r="J25" s="921"/>
      <c r="K25" s="921"/>
      <c r="L25" s="922" t="s">
        <v>1091</v>
      </c>
      <c r="M25" s="925" t="s">
        <v>473</v>
      </c>
      <c r="N25" s="908" t="s">
        <v>355</v>
      </c>
      <c r="O25" s="926">
        <v>0</v>
      </c>
      <c r="P25" s="926">
        <v>0</v>
      </c>
      <c r="Q25" s="926">
        <v>0</v>
      </c>
      <c r="R25" s="926">
        <v>0</v>
      </c>
      <c r="S25" s="926">
        <v>0</v>
      </c>
      <c r="T25" s="926">
        <v>0</v>
      </c>
      <c r="U25" s="924"/>
    </row>
    <row r="26" spans="1:21" s="415" customFormat="1">
      <c r="A26" s="905" t="s">
        <v>17</v>
      </c>
      <c r="B26" s="919" t="s">
        <v>1305</v>
      </c>
      <c r="C26" s="921"/>
      <c r="D26" s="921"/>
      <c r="E26" s="921"/>
      <c r="F26" s="921"/>
      <c r="G26" s="921"/>
      <c r="H26" s="921"/>
      <c r="I26" s="921"/>
      <c r="J26" s="921"/>
      <c r="K26" s="921"/>
      <c r="L26" s="922" t="s">
        <v>1092</v>
      </c>
      <c r="M26" s="925" t="s">
        <v>1306</v>
      </c>
      <c r="N26" s="908" t="s">
        <v>355</v>
      </c>
      <c r="O26" s="926"/>
      <c r="P26" s="926"/>
      <c r="Q26" s="926"/>
      <c r="R26" s="926"/>
      <c r="S26" s="926"/>
      <c r="T26" s="926"/>
      <c r="U26" s="924"/>
    </row>
    <row r="27" spans="1:21" s="415" customFormat="1" ht="45">
      <c r="A27" s="905" t="s">
        <v>17</v>
      </c>
      <c r="B27" s="919" t="s">
        <v>1185</v>
      </c>
      <c r="C27" s="921"/>
      <c r="D27" s="921"/>
      <c r="E27" s="921"/>
      <c r="F27" s="921"/>
      <c r="G27" s="921"/>
      <c r="H27" s="921"/>
      <c r="I27" s="921"/>
      <c r="J27" s="921"/>
      <c r="K27" s="921"/>
      <c r="L27" s="922" t="s">
        <v>103</v>
      </c>
      <c r="M27" s="907" t="s">
        <v>1093</v>
      </c>
      <c r="N27" s="908" t="s">
        <v>355</v>
      </c>
      <c r="O27" s="926"/>
      <c r="P27" s="926"/>
      <c r="Q27" s="926"/>
      <c r="R27" s="926"/>
      <c r="S27" s="926"/>
      <c r="T27" s="926"/>
      <c r="U27" s="924"/>
    </row>
    <row r="28" spans="1:21" s="415" customFormat="1">
      <c r="A28" s="905" t="s">
        <v>17</v>
      </c>
      <c r="B28" s="919" t="s">
        <v>1186</v>
      </c>
      <c r="C28" s="921"/>
      <c r="D28" s="921"/>
      <c r="E28" s="921"/>
      <c r="F28" s="921"/>
      <c r="G28" s="921"/>
      <c r="H28" s="921"/>
      <c r="I28" s="921"/>
      <c r="J28" s="921"/>
      <c r="K28" s="921"/>
      <c r="L28" s="922" t="s">
        <v>119</v>
      </c>
      <c r="M28" s="907" t="s">
        <v>1094</v>
      </c>
      <c r="N28" s="908" t="s">
        <v>355</v>
      </c>
      <c r="O28" s="926">
        <v>0</v>
      </c>
      <c r="P28" s="926">
        <v>0</v>
      </c>
      <c r="Q28" s="926">
        <v>0</v>
      </c>
      <c r="R28" s="926">
        <v>0</v>
      </c>
      <c r="S28" s="926">
        <v>0</v>
      </c>
      <c r="T28" s="926">
        <v>0</v>
      </c>
      <c r="U28" s="924"/>
    </row>
    <row r="29" spans="1:21" s="415" customFormat="1">
      <c r="A29" s="905" t="s">
        <v>17</v>
      </c>
      <c r="B29" s="919" t="s">
        <v>1187</v>
      </c>
      <c r="C29" s="921"/>
      <c r="D29" s="921"/>
      <c r="E29" s="921"/>
      <c r="F29" s="921"/>
      <c r="G29" s="921"/>
      <c r="H29" s="921"/>
      <c r="I29" s="921"/>
      <c r="J29" s="921"/>
      <c r="K29" s="921"/>
      <c r="L29" s="922" t="s">
        <v>123</v>
      </c>
      <c r="M29" s="907" t="s">
        <v>1095</v>
      </c>
      <c r="N29" s="908" t="s">
        <v>355</v>
      </c>
      <c r="O29" s="926">
        <v>0</v>
      </c>
      <c r="P29" s="926">
        <v>0</v>
      </c>
      <c r="Q29" s="926">
        <v>0</v>
      </c>
      <c r="R29" s="926">
        <v>0</v>
      </c>
      <c r="S29" s="926">
        <v>0</v>
      </c>
      <c r="T29" s="926">
        <v>0</v>
      </c>
      <c r="U29" s="924"/>
    </row>
    <row r="30" spans="1:21" s="415" customFormat="1">
      <c r="A30" s="905" t="s">
        <v>17</v>
      </c>
      <c r="B30" s="919" t="s">
        <v>1188</v>
      </c>
      <c r="C30" s="921"/>
      <c r="D30" s="921"/>
      <c r="E30" s="921"/>
      <c r="F30" s="921"/>
      <c r="G30" s="921"/>
      <c r="H30" s="921"/>
      <c r="I30" s="921"/>
      <c r="J30" s="921"/>
      <c r="K30" s="921"/>
      <c r="L30" s="922" t="s">
        <v>124</v>
      </c>
      <c r="M30" s="907" t="s">
        <v>1096</v>
      </c>
      <c r="N30" s="908" t="s">
        <v>355</v>
      </c>
      <c r="O30" s="926"/>
      <c r="P30" s="926"/>
      <c r="Q30" s="926"/>
      <c r="R30" s="926"/>
      <c r="S30" s="926"/>
      <c r="T30" s="926"/>
      <c r="U30" s="924"/>
    </row>
    <row r="31" spans="1:21" s="415" customFormat="1">
      <c r="A31" s="905" t="s">
        <v>17</v>
      </c>
      <c r="B31" s="919" t="s">
        <v>1189</v>
      </c>
      <c r="C31" s="921"/>
      <c r="D31" s="921"/>
      <c r="E31" s="921"/>
      <c r="F31" s="921"/>
      <c r="G31" s="921"/>
      <c r="H31" s="921"/>
      <c r="I31" s="921"/>
      <c r="J31" s="921"/>
      <c r="K31" s="921"/>
      <c r="L31" s="922" t="s">
        <v>125</v>
      </c>
      <c r="M31" s="907" t="s">
        <v>1097</v>
      </c>
      <c r="N31" s="908" t="s">
        <v>355</v>
      </c>
      <c r="O31" s="913">
        <v>0</v>
      </c>
      <c r="P31" s="913">
        <v>0</v>
      </c>
      <c r="Q31" s="913">
        <v>0</v>
      </c>
      <c r="R31" s="913">
        <v>0</v>
      </c>
      <c r="S31" s="913">
        <v>0</v>
      </c>
      <c r="T31" s="913">
        <v>0</v>
      </c>
      <c r="U31" s="924"/>
    </row>
    <row r="32" spans="1:21" s="415" customFormat="1">
      <c r="A32" s="905" t="s">
        <v>17</v>
      </c>
      <c r="B32" s="919" t="s">
        <v>1190</v>
      </c>
      <c r="C32" s="921"/>
      <c r="D32" s="921"/>
      <c r="E32" s="921"/>
      <c r="F32" s="921"/>
      <c r="G32" s="921"/>
      <c r="H32" s="921"/>
      <c r="I32" s="921"/>
      <c r="J32" s="921"/>
      <c r="K32" s="921"/>
      <c r="L32" s="922" t="s">
        <v>146</v>
      </c>
      <c r="M32" s="925" t="s">
        <v>1098</v>
      </c>
      <c r="N32" s="908" t="s">
        <v>355</v>
      </c>
      <c r="O32" s="926"/>
      <c r="P32" s="926"/>
      <c r="Q32" s="926"/>
      <c r="R32" s="926"/>
      <c r="S32" s="926"/>
      <c r="T32" s="926"/>
      <c r="U32" s="924"/>
    </row>
    <row r="33" spans="1:21" s="415" customFormat="1" ht="45">
      <c r="A33" s="905" t="s">
        <v>17</v>
      </c>
      <c r="B33" s="919" t="s">
        <v>1191</v>
      </c>
      <c r="C33" s="921"/>
      <c r="D33" s="921"/>
      <c r="E33" s="921"/>
      <c r="F33" s="921"/>
      <c r="G33" s="921"/>
      <c r="H33" s="921"/>
      <c r="I33" s="921"/>
      <c r="J33" s="921"/>
      <c r="K33" s="921"/>
      <c r="L33" s="922" t="s">
        <v>187</v>
      </c>
      <c r="M33" s="925" t="s">
        <v>1099</v>
      </c>
      <c r="N33" s="908" t="s">
        <v>355</v>
      </c>
      <c r="O33" s="926"/>
      <c r="P33" s="926"/>
      <c r="Q33" s="926"/>
      <c r="R33" s="926"/>
      <c r="S33" s="926"/>
      <c r="T33" s="926"/>
      <c r="U33" s="924"/>
    </row>
    <row r="34" spans="1:21" s="415" customFormat="1">
      <c r="A34" s="905" t="s">
        <v>17</v>
      </c>
      <c r="B34" s="919" t="s">
        <v>1307</v>
      </c>
      <c r="C34" s="921"/>
      <c r="D34" s="921"/>
      <c r="E34" s="921"/>
      <c r="F34" s="921"/>
      <c r="G34" s="921"/>
      <c r="H34" s="921"/>
      <c r="I34" s="921"/>
      <c r="J34" s="921"/>
      <c r="K34" s="921"/>
      <c r="L34" s="922" t="s">
        <v>393</v>
      </c>
      <c r="M34" s="925" t="s">
        <v>1308</v>
      </c>
      <c r="N34" s="908" t="s">
        <v>355</v>
      </c>
      <c r="O34" s="926"/>
      <c r="P34" s="926"/>
      <c r="Q34" s="926"/>
      <c r="R34" s="926"/>
      <c r="S34" s="926"/>
      <c r="T34" s="926"/>
      <c r="U34" s="924"/>
    </row>
    <row r="35" spans="1:21" s="415" customFormat="1">
      <c r="A35" s="814" t="s">
        <v>101</v>
      </c>
      <c r="B35" s="921"/>
      <c r="C35" s="921"/>
      <c r="D35" s="921"/>
      <c r="E35" s="921"/>
      <c r="F35" s="921"/>
      <c r="G35" s="921"/>
      <c r="H35" s="921"/>
      <c r="I35" s="921"/>
      <c r="J35" s="921"/>
      <c r="K35" s="921"/>
      <c r="L35" s="878" t="s">
        <v>2450</v>
      </c>
      <c r="M35" s="707"/>
      <c r="N35" s="707"/>
      <c r="O35" s="879">
        <v>640.42992000000004</v>
      </c>
      <c r="P35" s="879">
        <v>729.85152000000005</v>
      </c>
      <c r="Q35" s="879">
        <v>640.42992000000004</v>
      </c>
      <c r="R35" s="879">
        <v>733.94152415999997</v>
      </c>
      <c r="S35" s="879">
        <v>755.96715904000007</v>
      </c>
      <c r="T35" s="879">
        <v>752.73715904000005</v>
      </c>
      <c r="U35" s="859"/>
    </row>
    <row r="36" spans="1:21" s="415" customFormat="1" ht="22.5">
      <c r="A36" s="905" t="s">
        <v>101</v>
      </c>
      <c r="B36" s="921"/>
      <c r="C36" s="921"/>
      <c r="D36" s="921"/>
      <c r="E36" s="921"/>
      <c r="F36" s="921"/>
      <c r="G36" s="921"/>
      <c r="H36" s="921"/>
      <c r="I36" s="921"/>
      <c r="J36" s="921"/>
      <c r="K36" s="921"/>
      <c r="L36" s="922">
        <v>1</v>
      </c>
      <c r="M36" s="907" t="s">
        <v>1087</v>
      </c>
      <c r="N36" s="908" t="s">
        <v>355</v>
      </c>
      <c r="O36" s="923">
        <v>484.66992000000005</v>
      </c>
      <c r="P36" s="923">
        <v>574.09152000000006</v>
      </c>
      <c r="Q36" s="923">
        <v>484.66992000000005</v>
      </c>
      <c r="R36" s="923">
        <v>499.21007999999995</v>
      </c>
      <c r="S36" s="923">
        <v>574.09152000000006</v>
      </c>
      <c r="T36" s="923">
        <v>574.09152000000006</v>
      </c>
      <c r="U36" s="924"/>
    </row>
    <row r="37" spans="1:21" s="415" customFormat="1" ht="22.5">
      <c r="A37" s="905" t="s">
        <v>101</v>
      </c>
      <c r="B37" s="921"/>
      <c r="C37" s="921"/>
      <c r="D37" s="921"/>
      <c r="E37" s="921"/>
      <c r="F37" s="921"/>
      <c r="G37" s="921"/>
      <c r="H37" s="921"/>
      <c r="I37" s="921"/>
      <c r="J37" s="921"/>
      <c r="K37" s="921"/>
      <c r="L37" s="922" t="s">
        <v>101</v>
      </c>
      <c r="M37" s="907" t="s">
        <v>1088</v>
      </c>
      <c r="N37" s="908" t="s">
        <v>355</v>
      </c>
      <c r="O37" s="923">
        <v>120.21</v>
      </c>
      <c r="P37" s="923">
        <v>120.21</v>
      </c>
      <c r="Q37" s="923">
        <v>120.21</v>
      </c>
      <c r="R37" s="923">
        <v>150.76144415999997</v>
      </c>
      <c r="S37" s="923">
        <v>173.37563904000001</v>
      </c>
      <c r="T37" s="923">
        <v>173.37563904000001</v>
      </c>
      <c r="U37" s="924"/>
    </row>
    <row r="38" spans="1:21" s="415" customFormat="1" ht="33.75">
      <c r="A38" s="905" t="s">
        <v>101</v>
      </c>
      <c r="B38" s="919" t="s">
        <v>1184</v>
      </c>
      <c r="C38" s="921"/>
      <c r="D38" s="921"/>
      <c r="E38" s="921"/>
      <c r="F38" s="921"/>
      <c r="G38" s="921"/>
      <c r="H38" s="921"/>
      <c r="I38" s="921"/>
      <c r="J38" s="921"/>
      <c r="K38" s="921"/>
      <c r="L38" s="922" t="s">
        <v>102</v>
      </c>
      <c r="M38" s="907" t="s">
        <v>1090</v>
      </c>
      <c r="N38" s="908" t="s">
        <v>355</v>
      </c>
      <c r="O38" s="913">
        <v>35.549999999999997</v>
      </c>
      <c r="P38" s="913">
        <v>35.549999999999997</v>
      </c>
      <c r="Q38" s="913">
        <v>35.549999999999997</v>
      </c>
      <c r="R38" s="913">
        <v>76.97</v>
      </c>
      <c r="S38" s="913">
        <v>0</v>
      </c>
      <c r="T38" s="913">
        <v>0</v>
      </c>
      <c r="U38" s="924"/>
    </row>
    <row r="39" spans="1:21" s="415" customFormat="1">
      <c r="A39" s="905" t="s">
        <v>101</v>
      </c>
      <c r="B39" s="919"/>
      <c r="C39" s="921"/>
      <c r="D39" s="921"/>
      <c r="E39" s="921"/>
      <c r="F39" s="921"/>
      <c r="G39" s="921"/>
      <c r="H39" s="921"/>
      <c r="I39" s="921"/>
      <c r="J39" s="921"/>
      <c r="K39" s="921"/>
      <c r="L39" s="922" t="s">
        <v>158</v>
      </c>
      <c r="M39" s="925" t="s">
        <v>468</v>
      </c>
      <c r="N39" s="908" t="s">
        <v>355</v>
      </c>
      <c r="O39" s="926">
        <v>13.25</v>
      </c>
      <c r="P39" s="926">
        <v>13.25</v>
      </c>
      <c r="Q39" s="926">
        <v>13.25</v>
      </c>
      <c r="R39" s="926">
        <v>34</v>
      </c>
      <c r="S39" s="926">
        <v>0</v>
      </c>
      <c r="T39" s="926">
        <v>0</v>
      </c>
      <c r="U39" s="924"/>
    </row>
    <row r="40" spans="1:21" s="415" customFormat="1">
      <c r="A40" s="905" t="s">
        <v>101</v>
      </c>
      <c r="B40" s="919"/>
      <c r="C40" s="921"/>
      <c r="D40" s="921"/>
      <c r="E40" s="921"/>
      <c r="F40" s="921"/>
      <c r="G40" s="921"/>
      <c r="H40" s="921"/>
      <c r="I40" s="921"/>
      <c r="J40" s="921"/>
      <c r="K40" s="921"/>
      <c r="L40" s="922" t="s">
        <v>159</v>
      </c>
      <c r="M40" s="925" t="s">
        <v>469</v>
      </c>
      <c r="N40" s="908" t="s">
        <v>355</v>
      </c>
      <c r="O40" s="926"/>
      <c r="P40" s="926"/>
      <c r="Q40" s="926"/>
      <c r="R40" s="926"/>
      <c r="S40" s="926">
        <v>0</v>
      </c>
      <c r="T40" s="926">
        <v>0</v>
      </c>
      <c r="U40" s="924"/>
    </row>
    <row r="41" spans="1:21" s="415" customFormat="1">
      <c r="A41" s="905" t="s">
        <v>101</v>
      </c>
      <c r="B41" s="919"/>
      <c r="C41" s="921"/>
      <c r="D41" s="921"/>
      <c r="E41" s="921"/>
      <c r="F41" s="921"/>
      <c r="G41" s="921"/>
      <c r="H41" s="921"/>
      <c r="I41" s="921"/>
      <c r="J41" s="921"/>
      <c r="K41" s="921"/>
      <c r="L41" s="922" t="s">
        <v>372</v>
      </c>
      <c r="M41" s="925" t="s">
        <v>470</v>
      </c>
      <c r="N41" s="908" t="s">
        <v>355</v>
      </c>
      <c r="O41" s="926"/>
      <c r="P41" s="926"/>
      <c r="Q41" s="926"/>
      <c r="R41" s="926"/>
      <c r="S41" s="926"/>
      <c r="T41" s="926"/>
      <c r="U41" s="924"/>
    </row>
    <row r="42" spans="1:21" s="415" customFormat="1">
      <c r="A42" s="905" t="s">
        <v>101</v>
      </c>
      <c r="B42" s="919"/>
      <c r="C42" s="921"/>
      <c r="D42" s="921"/>
      <c r="E42" s="921"/>
      <c r="F42" s="921"/>
      <c r="G42" s="921"/>
      <c r="H42" s="921"/>
      <c r="I42" s="921"/>
      <c r="J42" s="921"/>
      <c r="K42" s="921"/>
      <c r="L42" s="922" t="s">
        <v>373</v>
      </c>
      <c r="M42" s="925" t="s">
        <v>471</v>
      </c>
      <c r="N42" s="908" t="s">
        <v>355</v>
      </c>
      <c r="O42" s="926">
        <v>22.3</v>
      </c>
      <c r="P42" s="926">
        <v>22.3</v>
      </c>
      <c r="Q42" s="926">
        <v>22.3</v>
      </c>
      <c r="R42" s="926">
        <v>22.97</v>
      </c>
      <c r="S42" s="926">
        <v>0</v>
      </c>
      <c r="T42" s="926">
        <v>0</v>
      </c>
      <c r="U42" s="924"/>
    </row>
    <row r="43" spans="1:21" s="415" customFormat="1">
      <c r="A43" s="905" t="s">
        <v>101</v>
      </c>
      <c r="B43" s="919"/>
      <c r="C43" s="921"/>
      <c r="D43" s="921"/>
      <c r="E43" s="921"/>
      <c r="F43" s="921"/>
      <c r="G43" s="921"/>
      <c r="H43" s="921"/>
      <c r="I43" s="921"/>
      <c r="J43" s="921"/>
      <c r="K43" s="921"/>
      <c r="L43" s="922" t="s">
        <v>374</v>
      </c>
      <c r="M43" s="925" t="s">
        <v>472</v>
      </c>
      <c r="N43" s="908" t="s">
        <v>355</v>
      </c>
      <c r="O43" s="926">
        <v>0</v>
      </c>
      <c r="P43" s="926">
        <v>0</v>
      </c>
      <c r="Q43" s="926">
        <v>0</v>
      </c>
      <c r="R43" s="926">
        <v>0</v>
      </c>
      <c r="S43" s="926">
        <v>0</v>
      </c>
      <c r="T43" s="926">
        <v>0</v>
      </c>
      <c r="U43" s="924"/>
    </row>
    <row r="44" spans="1:21" s="415" customFormat="1">
      <c r="A44" s="905" t="s">
        <v>101</v>
      </c>
      <c r="B44" s="919"/>
      <c r="C44" s="921"/>
      <c r="D44" s="921"/>
      <c r="E44" s="921"/>
      <c r="F44" s="921"/>
      <c r="G44" s="921"/>
      <c r="H44" s="921"/>
      <c r="I44" s="921"/>
      <c r="J44" s="921"/>
      <c r="K44" s="921"/>
      <c r="L44" s="922" t="s">
        <v>1091</v>
      </c>
      <c r="M44" s="925" t="s">
        <v>473</v>
      </c>
      <c r="N44" s="908" t="s">
        <v>355</v>
      </c>
      <c r="O44" s="926">
        <v>0</v>
      </c>
      <c r="P44" s="926">
        <v>0</v>
      </c>
      <c r="Q44" s="926">
        <v>0</v>
      </c>
      <c r="R44" s="926">
        <v>20</v>
      </c>
      <c r="S44" s="926">
        <v>0</v>
      </c>
      <c r="T44" s="926">
        <v>0</v>
      </c>
      <c r="U44" s="924"/>
    </row>
    <row r="45" spans="1:21" s="415" customFormat="1">
      <c r="A45" s="905" t="s">
        <v>101</v>
      </c>
      <c r="B45" s="919" t="s">
        <v>1305</v>
      </c>
      <c r="C45" s="921"/>
      <c r="D45" s="921"/>
      <c r="E45" s="921"/>
      <c r="F45" s="921"/>
      <c r="G45" s="921"/>
      <c r="H45" s="921"/>
      <c r="I45" s="921"/>
      <c r="J45" s="921"/>
      <c r="K45" s="921"/>
      <c r="L45" s="922" t="s">
        <v>1092</v>
      </c>
      <c r="M45" s="925" t="s">
        <v>1306</v>
      </c>
      <c r="N45" s="908" t="s">
        <v>355</v>
      </c>
      <c r="O45" s="926"/>
      <c r="P45" s="926"/>
      <c r="Q45" s="926"/>
      <c r="R45" s="926"/>
      <c r="S45" s="926"/>
      <c r="T45" s="926"/>
      <c r="U45" s="924"/>
    </row>
    <row r="46" spans="1:21" s="415" customFormat="1" ht="45">
      <c r="A46" s="905" t="s">
        <v>101</v>
      </c>
      <c r="B46" s="919" t="s">
        <v>1185</v>
      </c>
      <c r="C46" s="921"/>
      <c r="D46" s="921"/>
      <c r="E46" s="921"/>
      <c r="F46" s="921"/>
      <c r="G46" s="921"/>
      <c r="H46" s="921"/>
      <c r="I46" s="921"/>
      <c r="J46" s="921"/>
      <c r="K46" s="921"/>
      <c r="L46" s="922" t="s">
        <v>103</v>
      </c>
      <c r="M46" s="907" t="s">
        <v>1093</v>
      </c>
      <c r="N46" s="908" t="s">
        <v>355</v>
      </c>
      <c r="O46" s="926"/>
      <c r="P46" s="926"/>
      <c r="Q46" s="926"/>
      <c r="R46" s="926"/>
      <c r="S46" s="926"/>
      <c r="T46" s="926"/>
      <c r="U46" s="924"/>
    </row>
    <row r="47" spans="1:21" s="415" customFormat="1">
      <c r="A47" s="905" t="s">
        <v>101</v>
      </c>
      <c r="B47" s="919" t="s">
        <v>1186</v>
      </c>
      <c r="C47" s="921"/>
      <c r="D47" s="921"/>
      <c r="E47" s="921"/>
      <c r="F47" s="921"/>
      <c r="G47" s="921"/>
      <c r="H47" s="921"/>
      <c r="I47" s="921"/>
      <c r="J47" s="921"/>
      <c r="K47" s="921"/>
      <c r="L47" s="922" t="s">
        <v>119</v>
      </c>
      <c r="M47" s="907" t="s">
        <v>1094</v>
      </c>
      <c r="N47" s="908" t="s">
        <v>355</v>
      </c>
      <c r="O47" s="926">
        <v>0</v>
      </c>
      <c r="P47" s="926">
        <v>0</v>
      </c>
      <c r="Q47" s="926">
        <v>0</v>
      </c>
      <c r="R47" s="926">
        <v>0</v>
      </c>
      <c r="S47" s="926">
        <v>1.5</v>
      </c>
      <c r="T47" s="926">
        <v>0</v>
      </c>
      <c r="U47" s="924"/>
    </row>
    <row r="48" spans="1:21" s="415" customFormat="1">
      <c r="A48" s="905" t="s">
        <v>101</v>
      </c>
      <c r="B48" s="919" t="s">
        <v>1187</v>
      </c>
      <c r="C48" s="921"/>
      <c r="D48" s="921"/>
      <c r="E48" s="921"/>
      <c r="F48" s="921"/>
      <c r="G48" s="921"/>
      <c r="H48" s="921"/>
      <c r="I48" s="921"/>
      <c r="J48" s="921"/>
      <c r="K48" s="921"/>
      <c r="L48" s="922" t="s">
        <v>123</v>
      </c>
      <c r="M48" s="907" t="s">
        <v>1095</v>
      </c>
      <c r="N48" s="908" t="s">
        <v>355</v>
      </c>
      <c r="O48" s="926">
        <v>0</v>
      </c>
      <c r="P48" s="926">
        <v>0</v>
      </c>
      <c r="Q48" s="926">
        <v>0</v>
      </c>
      <c r="R48" s="926">
        <v>7</v>
      </c>
      <c r="S48" s="926">
        <v>7</v>
      </c>
      <c r="T48" s="926">
        <v>5.27</v>
      </c>
      <c r="U48" s="924"/>
    </row>
    <row r="49" spans="1:21" s="415" customFormat="1">
      <c r="A49" s="905" t="s">
        <v>101</v>
      </c>
      <c r="B49" s="919" t="s">
        <v>1188</v>
      </c>
      <c r="C49" s="921"/>
      <c r="D49" s="921"/>
      <c r="E49" s="921"/>
      <c r="F49" s="921"/>
      <c r="G49" s="921"/>
      <c r="H49" s="921"/>
      <c r="I49" s="921"/>
      <c r="J49" s="921"/>
      <c r="K49" s="921"/>
      <c r="L49" s="922" t="s">
        <v>124</v>
      </c>
      <c r="M49" s="907" t="s">
        <v>1096</v>
      </c>
      <c r="N49" s="908" t="s">
        <v>355</v>
      </c>
      <c r="O49" s="926"/>
      <c r="P49" s="926"/>
      <c r="Q49" s="926"/>
      <c r="R49" s="926"/>
      <c r="S49" s="926"/>
      <c r="T49" s="926"/>
      <c r="U49" s="924"/>
    </row>
    <row r="50" spans="1:21" s="415" customFormat="1">
      <c r="A50" s="905" t="s">
        <v>101</v>
      </c>
      <c r="B50" s="919" t="s">
        <v>1189</v>
      </c>
      <c r="C50" s="921"/>
      <c r="D50" s="921"/>
      <c r="E50" s="921"/>
      <c r="F50" s="921"/>
      <c r="G50" s="921"/>
      <c r="H50" s="921"/>
      <c r="I50" s="921"/>
      <c r="J50" s="921"/>
      <c r="K50" s="921"/>
      <c r="L50" s="922" t="s">
        <v>125</v>
      </c>
      <c r="M50" s="907" t="s">
        <v>1097</v>
      </c>
      <c r="N50" s="908" t="s">
        <v>355</v>
      </c>
      <c r="O50" s="913">
        <v>0</v>
      </c>
      <c r="P50" s="913">
        <v>0</v>
      </c>
      <c r="Q50" s="913">
        <v>0</v>
      </c>
      <c r="R50" s="913">
        <v>0</v>
      </c>
      <c r="S50" s="913">
        <v>0</v>
      </c>
      <c r="T50" s="913">
        <v>0</v>
      </c>
      <c r="U50" s="924"/>
    </row>
    <row r="51" spans="1:21" s="415" customFormat="1">
      <c r="A51" s="905" t="s">
        <v>101</v>
      </c>
      <c r="B51" s="919" t="s">
        <v>1190</v>
      </c>
      <c r="C51" s="921"/>
      <c r="D51" s="921"/>
      <c r="E51" s="921"/>
      <c r="F51" s="921"/>
      <c r="G51" s="921"/>
      <c r="H51" s="921"/>
      <c r="I51" s="921"/>
      <c r="J51" s="921"/>
      <c r="K51" s="921"/>
      <c r="L51" s="922" t="s">
        <v>146</v>
      </c>
      <c r="M51" s="925" t="s">
        <v>1098</v>
      </c>
      <c r="N51" s="908" t="s">
        <v>355</v>
      </c>
      <c r="O51" s="926"/>
      <c r="P51" s="926"/>
      <c r="Q51" s="926"/>
      <c r="R51" s="926"/>
      <c r="S51" s="926"/>
      <c r="T51" s="926"/>
      <c r="U51" s="924"/>
    </row>
    <row r="52" spans="1:21" s="415" customFormat="1" ht="45">
      <c r="A52" s="905" t="s">
        <v>101</v>
      </c>
      <c r="B52" s="919" t="s">
        <v>1191</v>
      </c>
      <c r="C52" s="921"/>
      <c r="D52" s="921"/>
      <c r="E52" s="921"/>
      <c r="F52" s="921"/>
      <c r="G52" s="921"/>
      <c r="H52" s="921"/>
      <c r="I52" s="921"/>
      <c r="J52" s="921"/>
      <c r="K52" s="921"/>
      <c r="L52" s="922" t="s">
        <v>187</v>
      </c>
      <c r="M52" s="925" t="s">
        <v>1099</v>
      </c>
      <c r="N52" s="908" t="s">
        <v>355</v>
      </c>
      <c r="O52" s="926"/>
      <c r="P52" s="926"/>
      <c r="Q52" s="926"/>
      <c r="R52" s="926"/>
      <c r="S52" s="926"/>
      <c r="T52" s="926"/>
      <c r="U52" s="924"/>
    </row>
    <row r="53" spans="1:21" s="415" customFormat="1">
      <c r="A53" s="905" t="s">
        <v>101</v>
      </c>
      <c r="B53" s="919" t="s">
        <v>1307</v>
      </c>
      <c r="C53" s="921"/>
      <c r="D53" s="921"/>
      <c r="E53" s="921"/>
      <c r="F53" s="921"/>
      <c r="G53" s="921"/>
      <c r="H53" s="921"/>
      <c r="I53" s="921"/>
      <c r="J53" s="921"/>
      <c r="K53" s="921"/>
      <c r="L53" s="922" t="s">
        <v>393</v>
      </c>
      <c r="M53" s="925" t="s">
        <v>1308</v>
      </c>
      <c r="N53" s="908" t="s">
        <v>355</v>
      </c>
      <c r="O53" s="926"/>
      <c r="P53" s="926"/>
      <c r="Q53" s="926"/>
      <c r="R53" s="926"/>
      <c r="S53" s="926"/>
      <c r="T53" s="926"/>
      <c r="U53" s="924"/>
    </row>
    <row r="54" spans="1:21" s="415" customFormat="1">
      <c r="A54" s="814" t="s">
        <v>102</v>
      </c>
      <c r="B54" s="921"/>
      <c r="C54" s="921"/>
      <c r="D54" s="921"/>
      <c r="E54" s="921"/>
      <c r="F54" s="921"/>
      <c r="G54" s="921"/>
      <c r="H54" s="921"/>
      <c r="I54" s="921"/>
      <c r="J54" s="921"/>
      <c r="K54" s="921"/>
      <c r="L54" s="878" t="s">
        <v>2452</v>
      </c>
      <c r="M54" s="707"/>
      <c r="N54" s="707"/>
      <c r="O54" s="879">
        <v>786.79000000000008</v>
      </c>
      <c r="P54" s="879">
        <v>786.79000000000008</v>
      </c>
      <c r="Q54" s="879">
        <v>786.79000000000008</v>
      </c>
      <c r="R54" s="879">
        <v>770.69448</v>
      </c>
      <c r="S54" s="879">
        <v>853.39688128000012</v>
      </c>
      <c r="T54" s="879">
        <v>810.39688128000012</v>
      </c>
      <c r="U54" s="859"/>
    </row>
    <row r="55" spans="1:21" s="415" customFormat="1" ht="22.5">
      <c r="A55" s="905" t="s">
        <v>102</v>
      </c>
      <c r="B55" s="921"/>
      <c r="C55" s="921"/>
      <c r="D55" s="921"/>
      <c r="E55" s="921"/>
      <c r="F55" s="921"/>
      <c r="G55" s="921"/>
      <c r="H55" s="921"/>
      <c r="I55" s="921"/>
      <c r="J55" s="921"/>
      <c r="K55" s="921"/>
      <c r="L55" s="922">
        <v>1</v>
      </c>
      <c r="M55" s="907" t="s">
        <v>1087</v>
      </c>
      <c r="N55" s="908" t="s">
        <v>355</v>
      </c>
      <c r="O55" s="923">
        <v>525.47</v>
      </c>
      <c r="P55" s="923">
        <v>525.47</v>
      </c>
      <c r="Q55" s="923">
        <v>525.47</v>
      </c>
      <c r="R55" s="923">
        <v>541.24</v>
      </c>
      <c r="S55" s="923">
        <v>622.42464000000007</v>
      </c>
      <c r="T55" s="923">
        <v>622.42464000000007</v>
      </c>
      <c r="U55" s="924"/>
    </row>
    <row r="56" spans="1:21" s="415" customFormat="1" ht="22.5">
      <c r="A56" s="905" t="s">
        <v>102</v>
      </c>
      <c r="B56" s="921"/>
      <c r="C56" s="921"/>
      <c r="D56" s="921"/>
      <c r="E56" s="921"/>
      <c r="F56" s="921"/>
      <c r="G56" s="921"/>
      <c r="H56" s="921"/>
      <c r="I56" s="921"/>
      <c r="J56" s="921"/>
      <c r="K56" s="921"/>
      <c r="L56" s="922" t="s">
        <v>101</v>
      </c>
      <c r="M56" s="907" t="s">
        <v>1088</v>
      </c>
      <c r="N56" s="908" t="s">
        <v>355</v>
      </c>
      <c r="O56" s="923">
        <v>126.34</v>
      </c>
      <c r="P56" s="923">
        <v>126.34</v>
      </c>
      <c r="Q56" s="923">
        <v>126.34</v>
      </c>
      <c r="R56" s="923">
        <v>163.45447999999999</v>
      </c>
      <c r="S56" s="923">
        <v>187.97224128000002</v>
      </c>
      <c r="T56" s="923">
        <v>187.97224128000002</v>
      </c>
      <c r="U56" s="924"/>
    </row>
    <row r="57" spans="1:21" s="415" customFormat="1" ht="33.75">
      <c r="A57" s="905" t="s">
        <v>102</v>
      </c>
      <c r="B57" s="919" t="s">
        <v>1184</v>
      </c>
      <c r="C57" s="921"/>
      <c r="D57" s="921"/>
      <c r="E57" s="921"/>
      <c r="F57" s="921"/>
      <c r="G57" s="921"/>
      <c r="H57" s="921"/>
      <c r="I57" s="921"/>
      <c r="J57" s="921"/>
      <c r="K57" s="921"/>
      <c r="L57" s="922" t="s">
        <v>102</v>
      </c>
      <c r="M57" s="907" t="s">
        <v>1090</v>
      </c>
      <c r="N57" s="908" t="s">
        <v>355</v>
      </c>
      <c r="O57" s="913">
        <v>100.53999999999999</v>
      </c>
      <c r="P57" s="913">
        <v>100.53999999999999</v>
      </c>
      <c r="Q57" s="913">
        <v>100.53999999999999</v>
      </c>
      <c r="R57" s="913">
        <v>61</v>
      </c>
      <c r="S57" s="913">
        <v>41</v>
      </c>
      <c r="T57" s="913">
        <v>0</v>
      </c>
      <c r="U57" s="924"/>
    </row>
    <row r="58" spans="1:21" s="415" customFormat="1">
      <c r="A58" s="905" t="s">
        <v>102</v>
      </c>
      <c r="B58" s="919"/>
      <c r="C58" s="921"/>
      <c r="D58" s="921"/>
      <c r="E58" s="921"/>
      <c r="F58" s="921"/>
      <c r="G58" s="921"/>
      <c r="H58" s="921"/>
      <c r="I58" s="921"/>
      <c r="J58" s="921"/>
      <c r="K58" s="921"/>
      <c r="L58" s="922" t="s">
        <v>158</v>
      </c>
      <c r="M58" s="925" t="s">
        <v>468</v>
      </c>
      <c r="N58" s="908" t="s">
        <v>355</v>
      </c>
      <c r="O58" s="926">
        <v>39.94</v>
      </c>
      <c r="P58" s="926">
        <v>39.94</v>
      </c>
      <c r="Q58" s="926">
        <v>39.94</v>
      </c>
      <c r="R58" s="926">
        <v>2</v>
      </c>
      <c r="S58" s="926">
        <v>2</v>
      </c>
      <c r="T58" s="926">
        <v>0</v>
      </c>
      <c r="U58" s="924"/>
    </row>
    <row r="59" spans="1:21" s="415" customFormat="1">
      <c r="A59" s="905" t="s">
        <v>102</v>
      </c>
      <c r="B59" s="919"/>
      <c r="C59" s="921"/>
      <c r="D59" s="921"/>
      <c r="E59" s="921"/>
      <c r="F59" s="921"/>
      <c r="G59" s="921"/>
      <c r="H59" s="921"/>
      <c r="I59" s="921"/>
      <c r="J59" s="921"/>
      <c r="K59" s="921"/>
      <c r="L59" s="922" t="s">
        <v>159</v>
      </c>
      <c r="M59" s="925" t="s">
        <v>469</v>
      </c>
      <c r="N59" s="908" t="s">
        <v>355</v>
      </c>
      <c r="O59" s="926"/>
      <c r="P59" s="926"/>
      <c r="Q59" s="926"/>
      <c r="R59" s="926"/>
      <c r="S59" s="926"/>
      <c r="T59" s="926"/>
      <c r="U59" s="924"/>
    </row>
    <row r="60" spans="1:21" s="415" customFormat="1">
      <c r="A60" s="905" t="s">
        <v>102</v>
      </c>
      <c r="B60" s="919"/>
      <c r="C60" s="921"/>
      <c r="D60" s="921"/>
      <c r="E60" s="921"/>
      <c r="F60" s="921"/>
      <c r="G60" s="921"/>
      <c r="H60" s="921"/>
      <c r="I60" s="921"/>
      <c r="J60" s="921"/>
      <c r="K60" s="921"/>
      <c r="L60" s="922" t="s">
        <v>372</v>
      </c>
      <c r="M60" s="925" t="s">
        <v>470</v>
      </c>
      <c r="N60" s="908" t="s">
        <v>355</v>
      </c>
      <c r="O60" s="926"/>
      <c r="P60" s="926"/>
      <c r="Q60" s="926"/>
      <c r="R60" s="926"/>
      <c r="S60" s="926"/>
      <c r="T60" s="926"/>
      <c r="U60" s="924"/>
    </row>
    <row r="61" spans="1:21" s="415" customFormat="1">
      <c r="A61" s="905" t="s">
        <v>102</v>
      </c>
      <c r="B61" s="919"/>
      <c r="C61" s="921"/>
      <c r="D61" s="921"/>
      <c r="E61" s="921"/>
      <c r="F61" s="921"/>
      <c r="G61" s="921"/>
      <c r="H61" s="921"/>
      <c r="I61" s="921"/>
      <c r="J61" s="921"/>
      <c r="K61" s="921"/>
      <c r="L61" s="922" t="s">
        <v>373</v>
      </c>
      <c r="M61" s="925" t="s">
        <v>471</v>
      </c>
      <c r="N61" s="908" t="s">
        <v>355</v>
      </c>
      <c r="O61" s="926">
        <v>30.61</v>
      </c>
      <c r="P61" s="926">
        <v>30.61</v>
      </c>
      <c r="Q61" s="926">
        <v>30.61</v>
      </c>
      <c r="R61" s="926">
        <v>27</v>
      </c>
      <c r="S61" s="926">
        <v>15</v>
      </c>
      <c r="T61" s="926">
        <v>0</v>
      </c>
      <c r="U61" s="924"/>
    </row>
    <row r="62" spans="1:21" s="415" customFormat="1">
      <c r="A62" s="905" t="s">
        <v>102</v>
      </c>
      <c r="B62" s="919"/>
      <c r="C62" s="921"/>
      <c r="D62" s="921"/>
      <c r="E62" s="921"/>
      <c r="F62" s="921"/>
      <c r="G62" s="921"/>
      <c r="H62" s="921"/>
      <c r="I62" s="921"/>
      <c r="J62" s="921"/>
      <c r="K62" s="921"/>
      <c r="L62" s="922" t="s">
        <v>374</v>
      </c>
      <c r="M62" s="925" t="s">
        <v>472</v>
      </c>
      <c r="N62" s="908" t="s">
        <v>355</v>
      </c>
      <c r="O62" s="926"/>
      <c r="P62" s="926"/>
      <c r="Q62" s="926"/>
      <c r="R62" s="926"/>
      <c r="S62" s="926"/>
      <c r="T62" s="926"/>
      <c r="U62" s="924"/>
    </row>
    <row r="63" spans="1:21" s="415" customFormat="1">
      <c r="A63" s="905" t="s">
        <v>102</v>
      </c>
      <c r="B63" s="919"/>
      <c r="C63" s="921"/>
      <c r="D63" s="921"/>
      <c r="E63" s="921"/>
      <c r="F63" s="921"/>
      <c r="G63" s="921"/>
      <c r="H63" s="921"/>
      <c r="I63" s="921"/>
      <c r="J63" s="921"/>
      <c r="K63" s="921"/>
      <c r="L63" s="922" t="s">
        <v>1091</v>
      </c>
      <c r="M63" s="925" t="s">
        <v>473</v>
      </c>
      <c r="N63" s="908" t="s">
        <v>355</v>
      </c>
      <c r="O63" s="926">
        <v>29.99</v>
      </c>
      <c r="P63" s="926">
        <v>29.99</v>
      </c>
      <c r="Q63" s="926">
        <v>29.99</v>
      </c>
      <c r="R63" s="926">
        <v>32</v>
      </c>
      <c r="S63" s="926">
        <v>24</v>
      </c>
      <c r="T63" s="926">
        <v>0</v>
      </c>
      <c r="U63" s="924"/>
    </row>
    <row r="64" spans="1:21" s="415" customFormat="1">
      <c r="A64" s="905" t="s">
        <v>102</v>
      </c>
      <c r="B64" s="919" t="s">
        <v>1305</v>
      </c>
      <c r="C64" s="921"/>
      <c r="D64" s="921"/>
      <c r="E64" s="921"/>
      <c r="F64" s="921"/>
      <c r="G64" s="921"/>
      <c r="H64" s="921"/>
      <c r="I64" s="921"/>
      <c r="J64" s="921"/>
      <c r="K64" s="921"/>
      <c r="L64" s="922" t="s">
        <v>1092</v>
      </c>
      <c r="M64" s="925" t="s">
        <v>1306</v>
      </c>
      <c r="N64" s="908" t="s">
        <v>355</v>
      </c>
      <c r="O64" s="926"/>
      <c r="P64" s="926"/>
      <c r="Q64" s="926"/>
      <c r="R64" s="926"/>
      <c r="S64" s="926"/>
      <c r="T64" s="926">
        <v>0</v>
      </c>
      <c r="U64" s="924"/>
    </row>
    <row r="65" spans="1:21" s="415" customFormat="1" ht="45">
      <c r="A65" s="905" t="s">
        <v>102</v>
      </c>
      <c r="B65" s="919" t="s">
        <v>1185</v>
      </c>
      <c r="C65" s="921"/>
      <c r="D65" s="921"/>
      <c r="E65" s="921"/>
      <c r="F65" s="921"/>
      <c r="G65" s="921"/>
      <c r="H65" s="921"/>
      <c r="I65" s="921"/>
      <c r="J65" s="921"/>
      <c r="K65" s="921"/>
      <c r="L65" s="922" t="s">
        <v>103</v>
      </c>
      <c r="M65" s="907" t="s">
        <v>1093</v>
      </c>
      <c r="N65" s="908" t="s">
        <v>355</v>
      </c>
      <c r="O65" s="926">
        <v>0</v>
      </c>
      <c r="P65" s="926">
        <v>0</v>
      </c>
      <c r="Q65" s="926">
        <v>0</v>
      </c>
      <c r="R65" s="926">
        <v>0</v>
      </c>
      <c r="S65" s="926">
        <v>0</v>
      </c>
      <c r="T65" s="926">
        <v>0</v>
      </c>
      <c r="U65" s="924"/>
    </row>
    <row r="66" spans="1:21" s="415" customFormat="1">
      <c r="A66" s="905" t="s">
        <v>102</v>
      </c>
      <c r="B66" s="919" t="s">
        <v>1186</v>
      </c>
      <c r="C66" s="921"/>
      <c r="D66" s="921"/>
      <c r="E66" s="921"/>
      <c r="F66" s="921"/>
      <c r="G66" s="921"/>
      <c r="H66" s="921"/>
      <c r="I66" s="921"/>
      <c r="J66" s="921"/>
      <c r="K66" s="921"/>
      <c r="L66" s="922" t="s">
        <v>119</v>
      </c>
      <c r="M66" s="907" t="s">
        <v>1094</v>
      </c>
      <c r="N66" s="908" t="s">
        <v>355</v>
      </c>
      <c r="O66" s="926">
        <v>15.72</v>
      </c>
      <c r="P66" s="926">
        <v>15.72</v>
      </c>
      <c r="Q66" s="926">
        <v>15.72</v>
      </c>
      <c r="R66" s="926">
        <v>0</v>
      </c>
      <c r="S66" s="926">
        <v>2</v>
      </c>
      <c r="T66" s="926">
        <v>0</v>
      </c>
      <c r="U66" s="924"/>
    </row>
    <row r="67" spans="1:21" s="415" customFormat="1">
      <c r="A67" s="905" t="s">
        <v>102</v>
      </c>
      <c r="B67" s="919" t="s">
        <v>1187</v>
      </c>
      <c r="C67" s="921"/>
      <c r="D67" s="921"/>
      <c r="E67" s="921"/>
      <c r="F67" s="921"/>
      <c r="G67" s="921"/>
      <c r="H67" s="921"/>
      <c r="I67" s="921"/>
      <c r="J67" s="921"/>
      <c r="K67" s="921"/>
      <c r="L67" s="922" t="s">
        <v>123</v>
      </c>
      <c r="M67" s="907" t="s">
        <v>1095</v>
      </c>
      <c r="N67" s="908" t="s">
        <v>355</v>
      </c>
      <c r="O67" s="926">
        <v>18.72</v>
      </c>
      <c r="P67" s="926">
        <v>18.72</v>
      </c>
      <c r="Q67" s="926">
        <v>18.72</v>
      </c>
      <c r="R67" s="926">
        <v>5</v>
      </c>
      <c r="S67" s="926">
        <v>0</v>
      </c>
      <c r="T67" s="926">
        <v>0</v>
      </c>
      <c r="U67" s="924"/>
    </row>
    <row r="68" spans="1:21" s="415" customFormat="1">
      <c r="A68" s="905" t="s">
        <v>102</v>
      </c>
      <c r="B68" s="919" t="s">
        <v>1188</v>
      </c>
      <c r="C68" s="921"/>
      <c r="D68" s="921"/>
      <c r="E68" s="921"/>
      <c r="F68" s="921"/>
      <c r="G68" s="921"/>
      <c r="H68" s="921"/>
      <c r="I68" s="921"/>
      <c r="J68" s="921"/>
      <c r="K68" s="921"/>
      <c r="L68" s="922" t="s">
        <v>124</v>
      </c>
      <c r="M68" s="907" t="s">
        <v>1096</v>
      </c>
      <c r="N68" s="908" t="s">
        <v>355</v>
      </c>
      <c r="O68" s="926"/>
      <c r="P68" s="926"/>
      <c r="Q68" s="926"/>
      <c r="R68" s="926"/>
      <c r="S68" s="926"/>
      <c r="T68" s="926"/>
      <c r="U68" s="924"/>
    </row>
    <row r="69" spans="1:21" s="415" customFormat="1">
      <c r="A69" s="905" t="s">
        <v>102</v>
      </c>
      <c r="B69" s="919" t="s">
        <v>1189</v>
      </c>
      <c r="C69" s="921"/>
      <c r="D69" s="921"/>
      <c r="E69" s="921"/>
      <c r="F69" s="921"/>
      <c r="G69" s="921"/>
      <c r="H69" s="921"/>
      <c r="I69" s="921"/>
      <c r="J69" s="921"/>
      <c r="K69" s="921"/>
      <c r="L69" s="922" t="s">
        <v>125</v>
      </c>
      <c r="M69" s="907" t="s">
        <v>1097</v>
      </c>
      <c r="N69" s="908" t="s">
        <v>355</v>
      </c>
      <c r="O69" s="913">
        <v>0</v>
      </c>
      <c r="P69" s="913">
        <v>0</v>
      </c>
      <c r="Q69" s="913">
        <v>0</v>
      </c>
      <c r="R69" s="913">
        <v>0</v>
      </c>
      <c r="S69" s="913">
        <v>0</v>
      </c>
      <c r="T69" s="913">
        <v>0</v>
      </c>
      <c r="U69" s="924"/>
    </row>
    <row r="70" spans="1:21" s="415" customFormat="1">
      <c r="A70" s="905" t="s">
        <v>102</v>
      </c>
      <c r="B70" s="919" t="s">
        <v>1190</v>
      </c>
      <c r="C70" s="921"/>
      <c r="D70" s="921"/>
      <c r="E70" s="921"/>
      <c r="F70" s="921"/>
      <c r="G70" s="921"/>
      <c r="H70" s="921"/>
      <c r="I70" s="921"/>
      <c r="J70" s="921"/>
      <c r="K70" s="921"/>
      <c r="L70" s="922" t="s">
        <v>146</v>
      </c>
      <c r="M70" s="925" t="s">
        <v>1098</v>
      </c>
      <c r="N70" s="908" t="s">
        <v>355</v>
      </c>
      <c r="O70" s="926">
        <v>0</v>
      </c>
      <c r="P70" s="926">
        <v>0</v>
      </c>
      <c r="Q70" s="926">
        <v>0</v>
      </c>
      <c r="R70" s="926">
        <v>0</v>
      </c>
      <c r="S70" s="926">
        <v>0</v>
      </c>
      <c r="T70" s="926"/>
      <c r="U70" s="924"/>
    </row>
    <row r="71" spans="1:21" s="415" customFormat="1" ht="45">
      <c r="A71" s="905" t="s">
        <v>102</v>
      </c>
      <c r="B71" s="919" t="s">
        <v>1191</v>
      </c>
      <c r="C71" s="921"/>
      <c r="D71" s="921"/>
      <c r="E71" s="921"/>
      <c r="F71" s="921"/>
      <c r="G71" s="921"/>
      <c r="H71" s="921"/>
      <c r="I71" s="921"/>
      <c r="J71" s="921"/>
      <c r="K71" s="921"/>
      <c r="L71" s="922" t="s">
        <v>187</v>
      </c>
      <c r="M71" s="925" t="s">
        <v>1099</v>
      </c>
      <c r="N71" s="908" t="s">
        <v>355</v>
      </c>
      <c r="O71" s="926"/>
      <c r="P71" s="926"/>
      <c r="Q71" s="926"/>
      <c r="R71" s="926"/>
      <c r="S71" s="926"/>
      <c r="T71" s="926"/>
      <c r="U71" s="924"/>
    </row>
    <row r="72" spans="1:21" s="415" customFormat="1">
      <c r="A72" s="905" t="s">
        <v>102</v>
      </c>
      <c r="B72" s="919" t="s">
        <v>1307</v>
      </c>
      <c r="C72" s="921"/>
      <c r="D72" s="921"/>
      <c r="E72" s="921"/>
      <c r="F72" s="921"/>
      <c r="G72" s="921"/>
      <c r="H72" s="921"/>
      <c r="I72" s="921"/>
      <c r="J72" s="921"/>
      <c r="K72" s="921"/>
      <c r="L72" s="922" t="s">
        <v>393</v>
      </c>
      <c r="M72" s="925" t="s">
        <v>1308</v>
      </c>
      <c r="N72" s="908" t="s">
        <v>355</v>
      </c>
      <c r="O72" s="926"/>
      <c r="P72" s="926"/>
      <c r="Q72" s="926"/>
      <c r="R72" s="926"/>
      <c r="S72" s="926"/>
      <c r="T72" s="926"/>
      <c r="U72" s="924"/>
    </row>
    <row r="73" spans="1:21" s="415" customFormat="1">
      <c r="A73" s="814" t="s">
        <v>103</v>
      </c>
      <c r="B73" s="921"/>
      <c r="C73" s="921"/>
      <c r="D73" s="921"/>
      <c r="E73" s="921"/>
      <c r="F73" s="921"/>
      <c r="G73" s="921"/>
      <c r="H73" s="921"/>
      <c r="I73" s="921"/>
      <c r="J73" s="921"/>
      <c r="K73" s="921"/>
      <c r="L73" s="878" t="s">
        <v>2454</v>
      </c>
      <c r="M73" s="707"/>
      <c r="N73" s="707"/>
      <c r="O73" s="879">
        <v>166.10436000000001</v>
      </c>
      <c r="P73" s="879">
        <v>277.64472000000001</v>
      </c>
      <c r="Q73" s="879">
        <v>277.64472000000001</v>
      </c>
      <c r="R73" s="879">
        <v>303.44328544000007</v>
      </c>
      <c r="S73" s="879">
        <v>349.00971576000001</v>
      </c>
      <c r="T73" s="879">
        <v>323.10432000000003</v>
      </c>
      <c r="U73" s="859"/>
    </row>
    <row r="74" spans="1:21" s="415" customFormat="1" ht="22.5">
      <c r="A74" s="905" t="s">
        <v>103</v>
      </c>
      <c r="B74" s="921"/>
      <c r="C74" s="921"/>
      <c r="D74" s="921"/>
      <c r="E74" s="921"/>
      <c r="F74" s="921"/>
      <c r="G74" s="921"/>
      <c r="H74" s="921"/>
      <c r="I74" s="921"/>
      <c r="J74" s="921"/>
      <c r="K74" s="921"/>
      <c r="L74" s="922">
        <v>1</v>
      </c>
      <c r="M74" s="907" t="s">
        <v>1087</v>
      </c>
      <c r="N74" s="908" t="s">
        <v>355</v>
      </c>
      <c r="O74" s="923">
        <v>111.53436000000002</v>
      </c>
      <c r="P74" s="923">
        <v>223.07472000000004</v>
      </c>
      <c r="Q74" s="923">
        <v>223.07472000000004</v>
      </c>
      <c r="R74" s="923">
        <v>223.07472000000004</v>
      </c>
      <c r="S74" s="923">
        <v>256.53588000000002</v>
      </c>
      <c r="T74" s="923">
        <v>248.16</v>
      </c>
      <c r="U74" s="924"/>
    </row>
    <row r="75" spans="1:21" s="415" customFormat="1" ht="22.5">
      <c r="A75" s="905" t="s">
        <v>103</v>
      </c>
      <c r="B75" s="921"/>
      <c r="C75" s="921"/>
      <c r="D75" s="921"/>
      <c r="E75" s="921"/>
      <c r="F75" s="921"/>
      <c r="G75" s="921"/>
      <c r="H75" s="921"/>
      <c r="I75" s="921"/>
      <c r="J75" s="921"/>
      <c r="K75" s="921"/>
      <c r="L75" s="922" t="s">
        <v>101</v>
      </c>
      <c r="M75" s="907" t="s">
        <v>1088</v>
      </c>
      <c r="N75" s="908" t="s">
        <v>355</v>
      </c>
      <c r="O75" s="923">
        <v>28.6</v>
      </c>
      <c r="P75" s="923">
        <v>28.6</v>
      </c>
      <c r="Q75" s="923">
        <v>28.6</v>
      </c>
      <c r="R75" s="923">
        <v>67.368565440000012</v>
      </c>
      <c r="S75" s="923">
        <v>77.47383576</v>
      </c>
      <c r="T75" s="923">
        <v>74.944320000000005</v>
      </c>
      <c r="U75" s="924"/>
    </row>
    <row r="76" spans="1:21" s="415" customFormat="1" ht="33.75">
      <c r="A76" s="905" t="s">
        <v>103</v>
      </c>
      <c r="B76" s="919" t="s">
        <v>1184</v>
      </c>
      <c r="C76" s="921"/>
      <c r="D76" s="921"/>
      <c r="E76" s="921"/>
      <c r="F76" s="921"/>
      <c r="G76" s="921"/>
      <c r="H76" s="921"/>
      <c r="I76" s="921"/>
      <c r="J76" s="921"/>
      <c r="K76" s="921"/>
      <c r="L76" s="922" t="s">
        <v>102</v>
      </c>
      <c r="M76" s="907" t="s">
        <v>1090</v>
      </c>
      <c r="N76" s="908" t="s">
        <v>355</v>
      </c>
      <c r="O76" s="913">
        <v>25.97</v>
      </c>
      <c r="P76" s="913">
        <v>25.97</v>
      </c>
      <c r="Q76" s="913">
        <v>25.97</v>
      </c>
      <c r="R76" s="913">
        <v>13</v>
      </c>
      <c r="S76" s="913">
        <v>15</v>
      </c>
      <c r="T76" s="913">
        <v>0</v>
      </c>
      <c r="U76" s="924"/>
    </row>
    <row r="77" spans="1:21" s="415" customFormat="1">
      <c r="A77" s="905" t="s">
        <v>103</v>
      </c>
      <c r="B77" s="919"/>
      <c r="C77" s="921"/>
      <c r="D77" s="921"/>
      <c r="E77" s="921"/>
      <c r="F77" s="921"/>
      <c r="G77" s="921"/>
      <c r="H77" s="921"/>
      <c r="I77" s="921"/>
      <c r="J77" s="921"/>
      <c r="K77" s="921"/>
      <c r="L77" s="922" t="s">
        <v>158</v>
      </c>
      <c r="M77" s="925" t="s">
        <v>468</v>
      </c>
      <c r="N77" s="908" t="s">
        <v>355</v>
      </c>
      <c r="O77" s="926">
        <v>6.81</v>
      </c>
      <c r="P77" s="926">
        <v>6.81</v>
      </c>
      <c r="Q77" s="926">
        <v>6.81</v>
      </c>
      <c r="R77" s="926">
        <v>6</v>
      </c>
      <c r="S77" s="926">
        <v>7</v>
      </c>
      <c r="T77" s="926">
        <v>0</v>
      </c>
      <c r="U77" s="924"/>
    </row>
    <row r="78" spans="1:21" s="415" customFormat="1">
      <c r="A78" s="905" t="s">
        <v>103</v>
      </c>
      <c r="B78" s="919"/>
      <c r="C78" s="921"/>
      <c r="D78" s="921"/>
      <c r="E78" s="921"/>
      <c r="F78" s="921"/>
      <c r="G78" s="921"/>
      <c r="H78" s="921"/>
      <c r="I78" s="921"/>
      <c r="J78" s="921"/>
      <c r="K78" s="921"/>
      <c r="L78" s="922" t="s">
        <v>159</v>
      </c>
      <c r="M78" s="925" t="s">
        <v>469</v>
      </c>
      <c r="N78" s="908" t="s">
        <v>355</v>
      </c>
      <c r="O78" s="926"/>
      <c r="P78" s="926"/>
      <c r="Q78" s="926"/>
      <c r="R78" s="926"/>
      <c r="S78" s="926"/>
      <c r="T78" s="926"/>
      <c r="U78" s="924"/>
    </row>
    <row r="79" spans="1:21" s="415" customFormat="1">
      <c r="A79" s="905" t="s">
        <v>103</v>
      </c>
      <c r="B79" s="919"/>
      <c r="C79" s="921"/>
      <c r="D79" s="921"/>
      <c r="E79" s="921"/>
      <c r="F79" s="921"/>
      <c r="G79" s="921"/>
      <c r="H79" s="921"/>
      <c r="I79" s="921"/>
      <c r="J79" s="921"/>
      <c r="K79" s="921"/>
      <c r="L79" s="922" t="s">
        <v>372</v>
      </c>
      <c r="M79" s="925" t="s">
        <v>470</v>
      </c>
      <c r="N79" s="908" t="s">
        <v>355</v>
      </c>
      <c r="O79" s="926"/>
      <c r="P79" s="926"/>
      <c r="Q79" s="926"/>
      <c r="R79" s="926"/>
      <c r="S79" s="926"/>
      <c r="T79" s="926"/>
      <c r="U79" s="924"/>
    </row>
    <row r="80" spans="1:21" s="415" customFormat="1">
      <c r="A80" s="905" t="s">
        <v>103</v>
      </c>
      <c r="B80" s="919"/>
      <c r="C80" s="921"/>
      <c r="D80" s="921"/>
      <c r="E80" s="921"/>
      <c r="F80" s="921"/>
      <c r="G80" s="921"/>
      <c r="H80" s="921"/>
      <c r="I80" s="921"/>
      <c r="J80" s="921"/>
      <c r="K80" s="921"/>
      <c r="L80" s="922" t="s">
        <v>373</v>
      </c>
      <c r="M80" s="925" t="s">
        <v>471</v>
      </c>
      <c r="N80" s="908" t="s">
        <v>355</v>
      </c>
      <c r="O80" s="926"/>
      <c r="P80" s="926"/>
      <c r="Q80" s="926"/>
      <c r="R80" s="926"/>
      <c r="S80" s="926"/>
      <c r="T80" s="926"/>
      <c r="U80" s="924"/>
    </row>
    <row r="81" spans="1:21" s="415" customFormat="1">
      <c r="A81" s="905" t="s">
        <v>103</v>
      </c>
      <c r="B81" s="919"/>
      <c r="C81" s="921"/>
      <c r="D81" s="921"/>
      <c r="E81" s="921"/>
      <c r="F81" s="921"/>
      <c r="G81" s="921"/>
      <c r="H81" s="921"/>
      <c r="I81" s="921"/>
      <c r="J81" s="921"/>
      <c r="K81" s="921"/>
      <c r="L81" s="922" t="s">
        <v>374</v>
      </c>
      <c r="M81" s="925" t="s">
        <v>472</v>
      </c>
      <c r="N81" s="908" t="s">
        <v>355</v>
      </c>
      <c r="O81" s="926"/>
      <c r="P81" s="926"/>
      <c r="Q81" s="926"/>
      <c r="R81" s="926"/>
      <c r="S81" s="926"/>
      <c r="T81" s="926"/>
      <c r="U81" s="924"/>
    </row>
    <row r="82" spans="1:21" s="415" customFormat="1">
      <c r="A82" s="905" t="s">
        <v>103</v>
      </c>
      <c r="B82" s="919"/>
      <c r="C82" s="921"/>
      <c r="D82" s="921"/>
      <c r="E82" s="921"/>
      <c r="F82" s="921"/>
      <c r="G82" s="921"/>
      <c r="H82" s="921"/>
      <c r="I82" s="921"/>
      <c r="J82" s="921"/>
      <c r="K82" s="921"/>
      <c r="L82" s="922" t="s">
        <v>1091</v>
      </c>
      <c r="M82" s="925" t="s">
        <v>473</v>
      </c>
      <c r="N82" s="908" t="s">
        <v>355</v>
      </c>
      <c r="O82" s="926">
        <v>19.16</v>
      </c>
      <c r="P82" s="926">
        <v>19.16</v>
      </c>
      <c r="Q82" s="926">
        <v>19.16</v>
      </c>
      <c r="R82" s="926">
        <v>7</v>
      </c>
      <c r="S82" s="926">
        <v>8</v>
      </c>
      <c r="T82" s="926">
        <v>0</v>
      </c>
      <c r="U82" s="924"/>
    </row>
    <row r="83" spans="1:21" s="415" customFormat="1">
      <c r="A83" s="905" t="s">
        <v>103</v>
      </c>
      <c r="B83" s="919" t="s">
        <v>1305</v>
      </c>
      <c r="C83" s="921"/>
      <c r="D83" s="921"/>
      <c r="E83" s="921"/>
      <c r="F83" s="921"/>
      <c r="G83" s="921"/>
      <c r="H83" s="921"/>
      <c r="I83" s="921"/>
      <c r="J83" s="921"/>
      <c r="K83" s="921"/>
      <c r="L83" s="922" t="s">
        <v>1092</v>
      </c>
      <c r="M83" s="925" t="s">
        <v>1306</v>
      </c>
      <c r="N83" s="908" t="s">
        <v>355</v>
      </c>
      <c r="O83" s="926"/>
      <c r="P83" s="926"/>
      <c r="Q83" s="926"/>
      <c r="R83" s="926"/>
      <c r="S83" s="926"/>
      <c r="T83" s="926"/>
      <c r="U83" s="924"/>
    </row>
    <row r="84" spans="1:21" s="415" customFormat="1" ht="45">
      <c r="A84" s="905" t="s">
        <v>103</v>
      </c>
      <c r="B84" s="919" t="s">
        <v>1185</v>
      </c>
      <c r="C84" s="921"/>
      <c r="D84" s="921"/>
      <c r="E84" s="921"/>
      <c r="F84" s="921"/>
      <c r="G84" s="921"/>
      <c r="H84" s="921"/>
      <c r="I84" s="921"/>
      <c r="J84" s="921"/>
      <c r="K84" s="921"/>
      <c r="L84" s="922" t="s">
        <v>103</v>
      </c>
      <c r="M84" s="907" t="s">
        <v>1093</v>
      </c>
      <c r="N84" s="908" t="s">
        <v>355</v>
      </c>
      <c r="O84" s="926">
        <v>0</v>
      </c>
      <c r="P84" s="926">
        <v>0</v>
      </c>
      <c r="Q84" s="926">
        <v>0</v>
      </c>
      <c r="R84" s="926">
        <v>0</v>
      </c>
      <c r="S84" s="926">
        <v>0</v>
      </c>
      <c r="T84" s="926">
        <v>0</v>
      </c>
      <c r="U84" s="924"/>
    </row>
    <row r="85" spans="1:21" s="415" customFormat="1">
      <c r="A85" s="905" t="s">
        <v>103</v>
      </c>
      <c r="B85" s="919" t="s">
        <v>1186</v>
      </c>
      <c r="C85" s="921"/>
      <c r="D85" s="921"/>
      <c r="E85" s="921"/>
      <c r="F85" s="921"/>
      <c r="G85" s="921"/>
      <c r="H85" s="921"/>
      <c r="I85" s="921"/>
      <c r="J85" s="921"/>
      <c r="K85" s="921"/>
      <c r="L85" s="922" t="s">
        <v>119</v>
      </c>
      <c r="M85" s="907" t="s">
        <v>1094</v>
      </c>
      <c r="N85" s="908" t="s">
        <v>355</v>
      </c>
      <c r="O85" s="926"/>
      <c r="P85" s="926"/>
      <c r="Q85" s="926"/>
      <c r="R85" s="926"/>
      <c r="S85" s="926"/>
      <c r="T85" s="926"/>
      <c r="U85" s="924"/>
    </row>
    <row r="86" spans="1:21" s="415" customFormat="1">
      <c r="A86" s="905" t="s">
        <v>103</v>
      </c>
      <c r="B86" s="919" t="s">
        <v>1187</v>
      </c>
      <c r="C86" s="921"/>
      <c r="D86" s="921"/>
      <c r="E86" s="921"/>
      <c r="F86" s="921"/>
      <c r="G86" s="921"/>
      <c r="H86" s="921"/>
      <c r="I86" s="921"/>
      <c r="J86" s="921"/>
      <c r="K86" s="921"/>
      <c r="L86" s="922" t="s">
        <v>123</v>
      </c>
      <c r="M86" s="907" t="s">
        <v>1095</v>
      </c>
      <c r="N86" s="908" t="s">
        <v>355</v>
      </c>
      <c r="O86" s="926"/>
      <c r="P86" s="926"/>
      <c r="Q86" s="926"/>
      <c r="R86" s="926"/>
      <c r="S86" s="926"/>
      <c r="T86" s="926"/>
      <c r="U86" s="924"/>
    </row>
    <row r="87" spans="1:21" s="415" customFormat="1">
      <c r="A87" s="905" t="s">
        <v>103</v>
      </c>
      <c r="B87" s="919" t="s">
        <v>1188</v>
      </c>
      <c r="C87" s="921"/>
      <c r="D87" s="921"/>
      <c r="E87" s="921"/>
      <c r="F87" s="921"/>
      <c r="G87" s="921"/>
      <c r="H87" s="921"/>
      <c r="I87" s="921"/>
      <c r="J87" s="921"/>
      <c r="K87" s="921"/>
      <c r="L87" s="922" t="s">
        <v>124</v>
      </c>
      <c r="M87" s="907" t="s">
        <v>1096</v>
      </c>
      <c r="N87" s="908" t="s">
        <v>355</v>
      </c>
      <c r="O87" s="926"/>
      <c r="P87" s="926"/>
      <c r="Q87" s="926"/>
      <c r="R87" s="926"/>
      <c r="S87" s="926"/>
      <c r="T87" s="926"/>
      <c r="U87" s="924"/>
    </row>
    <row r="88" spans="1:21" s="415" customFormat="1">
      <c r="A88" s="905" t="s">
        <v>103</v>
      </c>
      <c r="B88" s="919" t="s">
        <v>1189</v>
      </c>
      <c r="C88" s="921"/>
      <c r="D88" s="921"/>
      <c r="E88" s="921"/>
      <c r="F88" s="921"/>
      <c r="G88" s="921"/>
      <c r="H88" s="921"/>
      <c r="I88" s="921"/>
      <c r="J88" s="921"/>
      <c r="K88" s="921"/>
      <c r="L88" s="922" t="s">
        <v>125</v>
      </c>
      <c r="M88" s="907" t="s">
        <v>1097</v>
      </c>
      <c r="N88" s="908" t="s">
        <v>355</v>
      </c>
      <c r="O88" s="913">
        <v>0</v>
      </c>
      <c r="P88" s="913">
        <v>0</v>
      </c>
      <c r="Q88" s="913">
        <v>0</v>
      </c>
      <c r="R88" s="913">
        <v>0</v>
      </c>
      <c r="S88" s="913">
        <v>0</v>
      </c>
      <c r="T88" s="913">
        <v>0</v>
      </c>
      <c r="U88" s="924"/>
    </row>
    <row r="89" spans="1:21" s="415" customFormat="1">
      <c r="A89" s="905" t="s">
        <v>103</v>
      </c>
      <c r="B89" s="919" t="s">
        <v>1190</v>
      </c>
      <c r="C89" s="921"/>
      <c r="D89" s="921"/>
      <c r="E89" s="921"/>
      <c r="F89" s="921"/>
      <c r="G89" s="921"/>
      <c r="H89" s="921"/>
      <c r="I89" s="921"/>
      <c r="J89" s="921"/>
      <c r="K89" s="921"/>
      <c r="L89" s="922" t="s">
        <v>146</v>
      </c>
      <c r="M89" s="925" t="s">
        <v>1098</v>
      </c>
      <c r="N89" s="908" t="s">
        <v>355</v>
      </c>
      <c r="O89" s="926"/>
      <c r="P89" s="926"/>
      <c r="Q89" s="926"/>
      <c r="R89" s="926"/>
      <c r="S89" s="926"/>
      <c r="T89" s="926"/>
      <c r="U89" s="924"/>
    </row>
    <row r="90" spans="1:21" s="415" customFormat="1" ht="45">
      <c r="A90" s="905" t="s">
        <v>103</v>
      </c>
      <c r="B90" s="919" t="s">
        <v>1191</v>
      </c>
      <c r="C90" s="921"/>
      <c r="D90" s="921"/>
      <c r="E90" s="921"/>
      <c r="F90" s="921"/>
      <c r="G90" s="921"/>
      <c r="H90" s="921"/>
      <c r="I90" s="921"/>
      <c r="J90" s="921"/>
      <c r="K90" s="921"/>
      <c r="L90" s="922" t="s">
        <v>187</v>
      </c>
      <c r="M90" s="925" t="s">
        <v>1099</v>
      </c>
      <c r="N90" s="908" t="s">
        <v>355</v>
      </c>
      <c r="O90" s="926"/>
      <c r="P90" s="926"/>
      <c r="Q90" s="926"/>
      <c r="R90" s="926"/>
      <c r="S90" s="926"/>
      <c r="T90" s="926"/>
      <c r="U90" s="924"/>
    </row>
    <row r="91" spans="1:21" s="415" customFormat="1">
      <c r="A91" s="905" t="s">
        <v>103</v>
      </c>
      <c r="B91" s="919" t="s">
        <v>1307</v>
      </c>
      <c r="C91" s="921"/>
      <c r="D91" s="921"/>
      <c r="E91" s="921"/>
      <c r="F91" s="921"/>
      <c r="G91" s="921"/>
      <c r="H91" s="921"/>
      <c r="I91" s="921"/>
      <c r="J91" s="921"/>
      <c r="K91" s="921"/>
      <c r="L91" s="922" t="s">
        <v>393</v>
      </c>
      <c r="M91" s="925" t="s">
        <v>1308</v>
      </c>
      <c r="N91" s="908" t="s">
        <v>355</v>
      </c>
      <c r="O91" s="926"/>
      <c r="P91" s="926"/>
      <c r="Q91" s="926"/>
      <c r="R91" s="926"/>
      <c r="S91" s="926"/>
      <c r="T91" s="926"/>
      <c r="U91" s="924"/>
    </row>
    <row r="92" spans="1:21">
      <c r="A92" s="918"/>
      <c r="B92" s="919"/>
      <c r="C92" s="918"/>
      <c r="D92" s="918"/>
      <c r="E92" s="918"/>
      <c r="F92" s="918"/>
      <c r="G92" s="918"/>
      <c r="H92" s="918"/>
      <c r="I92" s="918"/>
      <c r="J92" s="918"/>
      <c r="K92" s="918"/>
      <c r="L92" s="918"/>
      <c r="M92" s="918"/>
      <c r="N92" s="918"/>
      <c r="O92" s="918"/>
      <c r="P92" s="918"/>
      <c r="Q92" s="918"/>
      <c r="R92" s="918"/>
      <c r="S92" s="918"/>
      <c r="T92" s="918"/>
      <c r="U92" s="918"/>
    </row>
    <row r="93" spans="1:21" s="88" customFormat="1" ht="15" customHeight="1">
      <c r="A93" s="718"/>
      <c r="B93" s="860"/>
      <c r="C93" s="718"/>
      <c r="D93" s="718"/>
      <c r="E93" s="718"/>
      <c r="F93" s="718"/>
      <c r="G93" s="718"/>
      <c r="H93" s="718"/>
      <c r="I93" s="718"/>
      <c r="J93" s="718"/>
      <c r="K93" s="718"/>
      <c r="L93" s="854" t="s">
        <v>1274</v>
      </c>
      <c r="M93" s="854"/>
      <c r="N93" s="854"/>
      <c r="O93" s="854"/>
      <c r="P93" s="854"/>
      <c r="Q93" s="854"/>
      <c r="R93" s="854"/>
      <c r="S93" s="855"/>
      <c r="T93" s="855"/>
      <c r="U93" s="855"/>
    </row>
    <row r="94" spans="1:21" s="88" customFormat="1" ht="30" customHeight="1">
      <c r="A94" s="718"/>
      <c r="B94" s="860"/>
      <c r="C94" s="718"/>
      <c r="D94" s="718"/>
      <c r="E94" s="718"/>
      <c r="F94" s="718"/>
      <c r="G94" s="718"/>
      <c r="H94" s="718"/>
      <c r="I94" s="718"/>
      <c r="J94" s="718"/>
      <c r="K94" s="674"/>
      <c r="L94" s="856" t="s">
        <v>2415</v>
      </c>
      <c r="M94" s="857"/>
      <c r="N94" s="857"/>
      <c r="O94" s="857"/>
      <c r="P94" s="857"/>
      <c r="Q94" s="857"/>
      <c r="R94" s="857"/>
      <c r="S94" s="858"/>
      <c r="T94" s="858"/>
      <c r="U94" s="858"/>
    </row>
    <row r="95" spans="1:21" s="88" customFormat="1" ht="35.25" customHeight="1">
      <c r="A95" s="718"/>
      <c r="B95" s="860"/>
      <c r="C95" s="718"/>
      <c r="D95" s="718"/>
      <c r="E95" s="718"/>
      <c r="F95" s="718"/>
      <c r="G95" s="718"/>
      <c r="H95" s="718"/>
      <c r="I95" s="718"/>
      <c r="J95" s="718"/>
      <c r="K95" s="674" t="s">
        <v>2468</v>
      </c>
      <c r="L95" s="856" t="s">
        <v>2438</v>
      </c>
      <c r="M95" s="857"/>
      <c r="N95" s="857"/>
      <c r="O95" s="857"/>
      <c r="P95" s="857"/>
      <c r="Q95" s="857"/>
      <c r="R95" s="857"/>
      <c r="S95" s="858"/>
      <c r="T95" s="858"/>
      <c r="U95" s="858"/>
    </row>
    <row r="96" spans="1:21" s="88" customFormat="1" ht="35.25" customHeight="1">
      <c r="A96" s="718"/>
      <c r="B96" s="860"/>
      <c r="C96" s="718"/>
      <c r="D96" s="718"/>
      <c r="E96" s="718"/>
      <c r="F96" s="718"/>
      <c r="G96" s="718"/>
      <c r="H96" s="718"/>
      <c r="I96" s="718"/>
      <c r="J96" s="718"/>
      <c r="K96" s="674" t="s">
        <v>2468</v>
      </c>
      <c r="L96" s="856" t="s">
        <v>2423</v>
      </c>
      <c r="M96" s="857"/>
      <c r="N96" s="857"/>
      <c r="O96" s="857"/>
      <c r="P96" s="857"/>
      <c r="Q96" s="857"/>
      <c r="R96" s="857"/>
      <c r="S96" s="858"/>
      <c r="T96" s="858"/>
      <c r="U96" s="858"/>
    </row>
    <row r="97" spans="1:21" s="88" customFormat="1" ht="35.25" customHeight="1">
      <c r="A97" s="718"/>
      <c r="B97" s="860"/>
      <c r="C97" s="718"/>
      <c r="D97" s="718"/>
      <c r="E97" s="718"/>
      <c r="F97" s="718"/>
      <c r="G97" s="718"/>
      <c r="H97" s="718"/>
      <c r="I97" s="718"/>
      <c r="J97" s="718"/>
      <c r="K97" s="674" t="s">
        <v>2468</v>
      </c>
      <c r="L97" s="856" t="s">
        <v>2422</v>
      </c>
      <c r="M97" s="857"/>
      <c r="N97" s="857"/>
      <c r="O97" s="857"/>
      <c r="P97" s="857"/>
      <c r="Q97" s="857"/>
      <c r="R97" s="857"/>
      <c r="S97" s="858"/>
      <c r="T97" s="858"/>
      <c r="U97" s="858"/>
    </row>
    <row r="98" spans="1:21" s="88" customFormat="1" ht="24.75" customHeight="1">
      <c r="A98" s="718"/>
      <c r="B98" s="860"/>
      <c r="C98" s="718"/>
      <c r="D98" s="718"/>
      <c r="E98" s="718"/>
      <c r="F98" s="718"/>
      <c r="G98" s="718"/>
      <c r="H98" s="718"/>
      <c r="I98" s="718"/>
      <c r="J98" s="718"/>
      <c r="K98" s="674" t="s">
        <v>2468</v>
      </c>
      <c r="L98" s="856" t="s">
        <v>2416</v>
      </c>
      <c r="M98" s="857"/>
      <c r="N98" s="857"/>
      <c r="O98" s="857"/>
      <c r="P98" s="857"/>
      <c r="Q98" s="857"/>
      <c r="R98" s="857"/>
      <c r="S98" s="858"/>
      <c r="T98" s="858"/>
      <c r="U98" s="858"/>
    </row>
  </sheetData>
  <sheetProtection formatColumns="0" formatRows="0" autoFilter="0"/>
  <mergeCells count="10">
    <mergeCell ref="L93:U93"/>
    <mergeCell ref="L94:U94"/>
    <mergeCell ref="L14:L15"/>
    <mergeCell ref="M14:M15"/>
    <mergeCell ref="N14:N15"/>
    <mergeCell ref="U14:U15"/>
    <mergeCell ref="L95:U95"/>
    <mergeCell ref="L96:U96"/>
    <mergeCell ref="L97:U97"/>
    <mergeCell ref="L98:U98"/>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U234"/>
  <sheetViews>
    <sheetView showGridLines="0" view="pageBreakPreview" zoomScale="60" zoomScaleNormal="100" workbookViewId="0">
      <pane xSplit="14" ySplit="15" topLeftCell="O202" activePane="bottomRight" state="frozen"/>
      <selection activeCell="K11" sqref="A11:XFD11"/>
      <selection pane="topRight" activeCell="K11" sqref="A11:XFD11"/>
      <selection pane="bottomLeft" activeCell="K11" sqref="A11:XFD11"/>
      <selection pane="bottomRight" activeCell="U220" sqref="U220"/>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87"/>
      <c r="B1" s="887"/>
      <c r="C1" s="887"/>
      <c r="D1" s="887"/>
      <c r="E1" s="887"/>
      <c r="F1" s="887"/>
      <c r="G1" s="887"/>
      <c r="H1" s="887"/>
      <c r="I1" s="887"/>
      <c r="J1" s="887"/>
      <c r="K1" s="887"/>
      <c r="L1" s="887"/>
      <c r="M1" s="887"/>
      <c r="N1" s="886"/>
      <c r="O1" s="886"/>
      <c r="P1" s="886"/>
      <c r="Q1" s="886"/>
      <c r="R1" s="886"/>
      <c r="S1" s="718">
        <v>2024</v>
      </c>
      <c r="T1" s="718">
        <v>2024</v>
      </c>
      <c r="U1" s="887"/>
    </row>
    <row r="2" spans="1:21" hidden="1">
      <c r="A2" s="887"/>
      <c r="B2" s="887"/>
      <c r="C2" s="887"/>
      <c r="D2" s="887"/>
      <c r="E2" s="887"/>
      <c r="F2" s="887"/>
      <c r="G2" s="887"/>
      <c r="H2" s="887"/>
      <c r="I2" s="887"/>
      <c r="J2" s="887"/>
      <c r="K2" s="887"/>
      <c r="L2" s="887"/>
      <c r="M2" s="887"/>
      <c r="N2" s="886"/>
      <c r="O2" s="886"/>
      <c r="P2" s="886"/>
      <c r="Q2" s="886"/>
      <c r="R2" s="886"/>
      <c r="S2" s="718"/>
      <c r="T2" s="718"/>
      <c r="U2" s="887"/>
    </row>
    <row r="3" spans="1:21" hidden="1">
      <c r="A3" s="887"/>
      <c r="B3" s="887"/>
      <c r="C3" s="887"/>
      <c r="D3" s="887"/>
      <c r="E3" s="887"/>
      <c r="F3" s="887"/>
      <c r="G3" s="887"/>
      <c r="H3" s="887"/>
      <c r="I3" s="887"/>
      <c r="J3" s="887"/>
      <c r="K3" s="887"/>
      <c r="L3" s="887"/>
      <c r="M3" s="887"/>
      <c r="N3" s="886"/>
      <c r="O3" s="886"/>
      <c r="P3" s="886"/>
      <c r="Q3" s="886"/>
      <c r="R3" s="886"/>
      <c r="S3" s="718"/>
      <c r="T3" s="718"/>
      <c r="U3" s="887"/>
    </row>
    <row r="4" spans="1:21" hidden="1">
      <c r="A4" s="887"/>
      <c r="B4" s="887"/>
      <c r="C4" s="887"/>
      <c r="D4" s="887"/>
      <c r="E4" s="887"/>
      <c r="F4" s="887"/>
      <c r="G4" s="887"/>
      <c r="H4" s="887"/>
      <c r="I4" s="887"/>
      <c r="J4" s="887"/>
      <c r="K4" s="887"/>
      <c r="L4" s="887"/>
      <c r="M4" s="887"/>
      <c r="N4" s="886"/>
      <c r="O4" s="886"/>
      <c r="P4" s="886"/>
      <c r="Q4" s="886"/>
      <c r="R4" s="886"/>
      <c r="S4" s="718"/>
      <c r="T4" s="718"/>
      <c r="U4" s="887"/>
    </row>
    <row r="5" spans="1:21" hidden="1">
      <c r="A5" s="887"/>
      <c r="B5" s="887"/>
      <c r="C5" s="887"/>
      <c r="D5" s="887"/>
      <c r="E5" s="887"/>
      <c r="F5" s="887"/>
      <c r="G5" s="887"/>
      <c r="H5" s="887"/>
      <c r="I5" s="887"/>
      <c r="J5" s="887"/>
      <c r="K5" s="887"/>
      <c r="L5" s="887"/>
      <c r="M5" s="887"/>
      <c r="N5" s="886"/>
      <c r="O5" s="886"/>
      <c r="P5" s="886"/>
      <c r="Q5" s="886"/>
      <c r="R5" s="886"/>
      <c r="S5" s="718"/>
      <c r="T5" s="718"/>
      <c r="U5" s="887"/>
    </row>
    <row r="6" spans="1:21" hidden="1">
      <c r="A6" s="887"/>
      <c r="B6" s="887"/>
      <c r="C6" s="887"/>
      <c r="D6" s="887"/>
      <c r="E6" s="887"/>
      <c r="F6" s="887"/>
      <c r="G6" s="887"/>
      <c r="H6" s="887"/>
      <c r="I6" s="887"/>
      <c r="J6" s="887"/>
      <c r="K6" s="887"/>
      <c r="L6" s="887"/>
      <c r="M6" s="887"/>
      <c r="N6" s="886"/>
      <c r="O6" s="886"/>
      <c r="P6" s="886"/>
      <c r="Q6" s="886"/>
      <c r="R6" s="886"/>
      <c r="S6" s="718"/>
      <c r="T6" s="718"/>
      <c r="U6" s="887"/>
    </row>
    <row r="7" spans="1:21" hidden="1">
      <c r="A7" s="887"/>
      <c r="B7" s="887"/>
      <c r="C7" s="887"/>
      <c r="D7" s="887"/>
      <c r="E7" s="887"/>
      <c r="F7" s="887"/>
      <c r="G7" s="887"/>
      <c r="H7" s="887"/>
      <c r="I7" s="887"/>
      <c r="J7" s="887"/>
      <c r="K7" s="887"/>
      <c r="L7" s="887"/>
      <c r="M7" s="887"/>
      <c r="N7" s="886"/>
      <c r="O7" s="718" t="b">
        <v>1</v>
      </c>
      <c r="P7" s="718" t="b">
        <v>1</v>
      </c>
      <c r="Q7" s="718" t="b">
        <v>1</v>
      </c>
      <c r="R7" s="718" t="b">
        <v>1</v>
      </c>
      <c r="S7" s="755"/>
      <c r="T7" s="755"/>
      <c r="U7" s="718"/>
    </row>
    <row r="8" spans="1:21" hidden="1">
      <c r="A8" s="887"/>
      <c r="B8" s="887"/>
      <c r="C8" s="887"/>
      <c r="D8" s="887"/>
      <c r="E8" s="887"/>
      <c r="F8" s="887"/>
      <c r="G8" s="887"/>
      <c r="H8" s="887"/>
      <c r="I8" s="887"/>
      <c r="J8" s="887"/>
      <c r="K8" s="887"/>
      <c r="L8" s="887"/>
      <c r="M8" s="887"/>
      <c r="N8" s="886"/>
      <c r="O8" s="886"/>
      <c r="P8" s="886"/>
      <c r="Q8" s="886"/>
      <c r="R8" s="886"/>
      <c r="S8" s="886"/>
      <c r="T8" s="886"/>
      <c r="U8" s="887"/>
    </row>
    <row r="9" spans="1:21" hidden="1">
      <c r="A9" s="887"/>
      <c r="B9" s="887"/>
      <c r="C9" s="887"/>
      <c r="D9" s="887"/>
      <c r="E9" s="887"/>
      <c r="F9" s="887"/>
      <c r="G9" s="887"/>
      <c r="H9" s="887"/>
      <c r="I9" s="887"/>
      <c r="J9" s="887"/>
      <c r="K9" s="887"/>
      <c r="L9" s="887"/>
      <c r="M9" s="887"/>
      <c r="N9" s="886"/>
      <c r="O9" s="886"/>
      <c r="P9" s="886"/>
      <c r="Q9" s="886"/>
      <c r="R9" s="886"/>
      <c r="S9" s="886"/>
      <c r="T9" s="886"/>
      <c r="U9" s="887"/>
    </row>
    <row r="10" spans="1:21" hidden="1">
      <c r="A10" s="887"/>
      <c r="B10" s="887"/>
      <c r="C10" s="887"/>
      <c r="D10" s="887"/>
      <c r="E10" s="887"/>
      <c r="F10" s="887"/>
      <c r="G10" s="887"/>
      <c r="H10" s="887"/>
      <c r="I10" s="887"/>
      <c r="J10" s="887"/>
      <c r="K10" s="887"/>
      <c r="L10" s="887"/>
      <c r="M10" s="887"/>
      <c r="N10" s="886"/>
      <c r="O10" s="886"/>
      <c r="P10" s="886"/>
      <c r="Q10" s="886"/>
      <c r="R10" s="886"/>
      <c r="S10" s="886"/>
      <c r="T10" s="886"/>
      <c r="U10" s="887"/>
    </row>
    <row r="11" spans="1:21" ht="15" hidden="1" customHeight="1">
      <c r="A11" s="887"/>
      <c r="B11" s="887"/>
      <c r="C11" s="887"/>
      <c r="D11" s="887"/>
      <c r="E11" s="887"/>
      <c r="F11" s="887"/>
      <c r="G11" s="887"/>
      <c r="H11" s="887"/>
      <c r="I11" s="887"/>
      <c r="J11" s="887"/>
      <c r="K11" s="887"/>
      <c r="L11" s="887"/>
      <c r="M11" s="698"/>
      <c r="N11" s="886"/>
      <c r="O11" s="886"/>
      <c r="P11" s="886"/>
      <c r="Q11" s="886"/>
      <c r="R11" s="886"/>
      <c r="S11" s="886"/>
      <c r="T11" s="886"/>
      <c r="U11" s="887"/>
    </row>
    <row r="12" spans="1:21" s="203" customFormat="1" ht="20.100000000000001" customHeight="1">
      <c r="A12" s="927"/>
      <c r="B12" s="927"/>
      <c r="C12" s="927"/>
      <c r="D12" s="927"/>
      <c r="E12" s="927"/>
      <c r="F12" s="927"/>
      <c r="G12" s="927"/>
      <c r="H12" s="927"/>
      <c r="I12" s="927"/>
      <c r="J12" s="927"/>
      <c r="K12" s="927"/>
      <c r="L12" s="372" t="s">
        <v>1105</v>
      </c>
      <c r="M12" s="204"/>
      <c r="N12" s="206"/>
      <c r="O12" s="204"/>
      <c r="P12" s="204"/>
      <c r="Q12" s="204"/>
      <c r="R12" s="204"/>
      <c r="S12" s="204"/>
      <c r="T12" s="204"/>
      <c r="U12" s="205"/>
    </row>
    <row r="13" spans="1:21" s="203" customFormat="1">
      <c r="A13" s="927"/>
      <c r="B13" s="927"/>
      <c r="C13" s="927"/>
      <c r="D13" s="927"/>
      <c r="E13" s="927"/>
      <c r="F13" s="927"/>
      <c r="G13" s="927"/>
      <c r="H13" s="927"/>
      <c r="I13" s="927"/>
      <c r="J13" s="927"/>
      <c r="K13" s="927"/>
      <c r="L13" s="928"/>
      <c r="M13" s="928"/>
      <c r="N13" s="928"/>
      <c r="O13" s="928"/>
      <c r="P13" s="928"/>
      <c r="Q13" s="928"/>
      <c r="R13" s="928"/>
      <c r="S13" s="928"/>
      <c r="T13" s="928"/>
      <c r="U13" s="927"/>
    </row>
    <row r="14" spans="1:21" ht="15" customHeight="1">
      <c r="A14" s="887"/>
      <c r="B14" s="887"/>
      <c r="C14" s="887"/>
      <c r="D14" s="887"/>
      <c r="E14" s="887"/>
      <c r="F14" s="887"/>
      <c r="G14" s="887"/>
      <c r="H14" s="887"/>
      <c r="I14" s="887"/>
      <c r="J14" s="887"/>
      <c r="K14" s="887"/>
      <c r="L14" s="875" t="s">
        <v>359</v>
      </c>
      <c r="M14" s="876" t="s">
        <v>216</v>
      </c>
      <c r="N14" s="875" t="s">
        <v>141</v>
      </c>
      <c r="O14" s="808" t="s">
        <v>2455</v>
      </c>
      <c r="P14" s="808" t="s">
        <v>2455</v>
      </c>
      <c r="Q14" s="808" t="s">
        <v>2455</v>
      </c>
      <c r="R14" s="809" t="s">
        <v>2456</v>
      </c>
      <c r="S14" s="810" t="s">
        <v>2457</v>
      </c>
      <c r="T14" s="810" t="s">
        <v>2457</v>
      </c>
      <c r="U14" s="929" t="s">
        <v>308</v>
      </c>
    </row>
    <row r="15" spans="1:21" ht="50.1" customHeight="1">
      <c r="A15" s="887"/>
      <c r="B15" s="887"/>
      <c r="C15" s="887"/>
      <c r="D15" s="887"/>
      <c r="E15" s="887"/>
      <c r="F15" s="887"/>
      <c r="G15" s="887"/>
      <c r="H15" s="887"/>
      <c r="I15" s="887"/>
      <c r="J15" s="887"/>
      <c r="K15" s="887"/>
      <c r="L15" s="875"/>
      <c r="M15" s="876"/>
      <c r="N15" s="875"/>
      <c r="O15" s="813" t="s">
        <v>271</v>
      </c>
      <c r="P15" s="813" t="s">
        <v>309</v>
      </c>
      <c r="Q15" s="813" t="s">
        <v>289</v>
      </c>
      <c r="R15" s="813" t="s">
        <v>271</v>
      </c>
      <c r="S15" s="810" t="s">
        <v>272</v>
      </c>
      <c r="T15" s="810" t="s">
        <v>271</v>
      </c>
      <c r="U15" s="930"/>
    </row>
    <row r="16" spans="1:21">
      <c r="A16" s="814" t="s">
        <v>17</v>
      </c>
      <c r="B16" s="887"/>
      <c r="C16" s="887"/>
      <c r="D16" s="887"/>
      <c r="E16" s="887"/>
      <c r="F16" s="887"/>
      <c r="G16" s="887"/>
      <c r="H16" s="887"/>
      <c r="I16" s="887"/>
      <c r="J16" s="887"/>
      <c r="K16" s="887"/>
      <c r="L16" s="878" t="s">
        <v>2448</v>
      </c>
      <c r="M16" s="707"/>
      <c r="N16" s="708"/>
      <c r="O16" s="708"/>
      <c r="P16" s="708"/>
      <c r="Q16" s="708"/>
      <c r="R16" s="708"/>
      <c r="S16" s="708"/>
      <c r="T16" s="708"/>
      <c r="U16" s="931"/>
    </row>
    <row r="17" spans="1:21" s="95" customFormat="1" ht="22.5">
      <c r="A17" s="860">
        <v>1</v>
      </c>
      <c r="B17" s="932"/>
      <c r="C17" s="932"/>
      <c r="D17" s="932"/>
      <c r="E17" s="932"/>
      <c r="F17" s="932"/>
      <c r="G17" s="932"/>
      <c r="H17" s="932"/>
      <c r="I17" s="932"/>
      <c r="J17" s="932"/>
      <c r="K17" s="932"/>
      <c r="L17" s="881">
        <v>1</v>
      </c>
      <c r="M17" s="209" t="s">
        <v>360</v>
      </c>
      <c r="N17" s="828" t="s">
        <v>355</v>
      </c>
      <c r="O17" s="882">
        <v>0</v>
      </c>
      <c r="P17" s="882">
        <v>0</v>
      </c>
      <c r="Q17" s="882">
        <v>0</v>
      </c>
      <c r="R17" s="882">
        <v>0</v>
      </c>
      <c r="S17" s="882">
        <v>0</v>
      </c>
      <c r="T17" s="882">
        <v>0</v>
      </c>
      <c r="U17" s="851"/>
    </row>
    <row r="18" spans="1:21">
      <c r="A18" s="860">
        <v>1</v>
      </c>
      <c r="B18" s="887"/>
      <c r="C18" s="887"/>
      <c r="D18" s="887"/>
      <c r="E18" s="887"/>
      <c r="F18" s="887"/>
      <c r="G18" s="887"/>
      <c r="H18" s="887"/>
      <c r="I18" s="887"/>
      <c r="J18" s="887"/>
      <c r="K18" s="887"/>
      <c r="L18" s="933">
        <v>1.1000000000000001</v>
      </c>
      <c r="M18" s="213" t="s">
        <v>361</v>
      </c>
      <c r="N18" s="828" t="s">
        <v>355</v>
      </c>
      <c r="O18" s="912"/>
      <c r="P18" s="912"/>
      <c r="Q18" s="912"/>
      <c r="R18" s="912"/>
      <c r="S18" s="912"/>
      <c r="T18" s="912"/>
      <c r="U18" s="851"/>
    </row>
    <row r="19" spans="1:21">
      <c r="A19" s="860">
        <v>1</v>
      </c>
      <c r="B19" s="887"/>
      <c r="C19" s="887"/>
      <c r="D19" s="887"/>
      <c r="E19" s="887"/>
      <c r="F19" s="887"/>
      <c r="G19" s="887"/>
      <c r="H19" s="887"/>
      <c r="I19" s="887"/>
      <c r="J19" s="887"/>
      <c r="K19" s="887"/>
      <c r="L19" s="933">
        <v>1.2</v>
      </c>
      <c r="M19" s="213" t="s">
        <v>362</v>
      </c>
      <c r="N19" s="828" t="s">
        <v>355</v>
      </c>
      <c r="O19" s="912"/>
      <c r="P19" s="912"/>
      <c r="Q19" s="912"/>
      <c r="R19" s="912"/>
      <c r="S19" s="912"/>
      <c r="T19" s="912"/>
      <c r="U19" s="851"/>
    </row>
    <row r="20" spans="1:21">
      <c r="A20" s="860">
        <v>1</v>
      </c>
      <c r="B20" s="887"/>
      <c r="C20" s="887"/>
      <c r="D20" s="887"/>
      <c r="E20" s="887"/>
      <c r="F20" s="887"/>
      <c r="G20" s="887"/>
      <c r="H20" s="887"/>
      <c r="I20" s="887"/>
      <c r="J20" s="887"/>
      <c r="K20" s="887"/>
      <c r="L20" s="933">
        <v>1.3</v>
      </c>
      <c r="M20" s="213" t="s">
        <v>364</v>
      </c>
      <c r="N20" s="828" t="s">
        <v>355</v>
      </c>
      <c r="O20" s="912"/>
      <c r="P20" s="912"/>
      <c r="Q20" s="912"/>
      <c r="R20" s="912"/>
      <c r="S20" s="912"/>
      <c r="T20" s="912"/>
      <c r="U20" s="851"/>
    </row>
    <row r="21" spans="1:21">
      <c r="A21" s="860">
        <v>1</v>
      </c>
      <c r="B21" s="887"/>
      <c r="C21" s="887"/>
      <c r="D21" s="887"/>
      <c r="E21" s="887"/>
      <c r="F21" s="887"/>
      <c r="G21" s="887"/>
      <c r="H21" s="887"/>
      <c r="I21" s="887"/>
      <c r="J21" s="887"/>
      <c r="K21" s="887"/>
      <c r="L21" s="933">
        <v>1.4</v>
      </c>
      <c r="M21" s="213" t="s">
        <v>366</v>
      </c>
      <c r="N21" s="828" t="s">
        <v>355</v>
      </c>
      <c r="O21" s="912"/>
      <c r="P21" s="912"/>
      <c r="Q21" s="912"/>
      <c r="R21" s="912"/>
      <c r="S21" s="912"/>
      <c r="T21" s="912"/>
      <c r="U21" s="851"/>
    </row>
    <row r="22" spans="1:21">
      <c r="A22" s="860">
        <v>1</v>
      </c>
      <c r="B22" s="887"/>
      <c r="C22" s="887"/>
      <c r="D22" s="887"/>
      <c r="E22" s="887"/>
      <c r="F22" s="887"/>
      <c r="G22" s="887"/>
      <c r="H22" s="887"/>
      <c r="I22" s="887"/>
      <c r="J22" s="887"/>
      <c r="K22" s="887"/>
      <c r="L22" s="933">
        <v>1.5</v>
      </c>
      <c r="M22" s="213" t="s">
        <v>368</v>
      </c>
      <c r="N22" s="828" t="s">
        <v>355</v>
      </c>
      <c r="O22" s="912"/>
      <c r="P22" s="912"/>
      <c r="Q22" s="912"/>
      <c r="R22" s="912"/>
      <c r="S22" s="912"/>
      <c r="T22" s="912"/>
      <c r="U22" s="851"/>
    </row>
    <row r="23" spans="1:21" s="95" customFormat="1">
      <c r="A23" s="860">
        <v>1</v>
      </c>
      <c r="B23" s="932"/>
      <c r="C23" s="932"/>
      <c r="D23" s="932"/>
      <c r="E23" s="932"/>
      <c r="F23" s="932"/>
      <c r="G23" s="932"/>
      <c r="H23" s="932"/>
      <c r="I23" s="932"/>
      <c r="J23" s="932"/>
      <c r="K23" s="932"/>
      <c r="L23" s="881">
        <v>2</v>
      </c>
      <c r="M23" s="209" t="s">
        <v>369</v>
      </c>
      <c r="N23" s="828" t="s">
        <v>355</v>
      </c>
      <c r="O23" s="882">
        <v>0</v>
      </c>
      <c r="P23" s="882">
        <v>0</v>
      </c>
      <c r="Q23" s="882">
        <v>0</v>
      </c>
      <c r="R23" s="882">
        <v>0</v>
      </c>
      <c r="S23" s="882">
        <v>0</v>
      </c>
      <c r="T23" s="882">
        <v>0</v>
      </c>
      <c r="U23" s="851"/>
    </row>
    <row r="24" spans="1:21">
      <c r="A24" s="860">
        <v>1</v>
      </c>
      <c r="B24" s="887"/>
      <c r="C24" s="887"/>
      <c r="D24" s="887"/>
      <c r="E24" s="887"/>
      <c r="F24" s="887"/>
      <c r="G24" s="887"/>
      <c r="H24" s="887"/>
      <c r="I24" s="887"/>
      <c r="J24" s="887"/>
      <c r="K24" s="887"/>
      <c r="L24" s="933">
        <v>2.1</v>
      </c>
      <c r="M24" s="213" t="s">
        <v>361</v>
      </c>
      <c r="N24" s="828" t="s">
        <v>355</v>
      </c>
      <c r="O24" s="912"/>
      <c r="P24" s="912"/>
      <c r="Q24" s="912"/>
      <c r="R24" s="912"/>
      <c r="S24" s="912"/>
      <c r="T24" s="912"/>
      <c r="U24" s="851"/>
    </row>
    <row r="25" spans="1:21">
      <c r="A25" s="860">
        <v>1</v>
      </c>
      <c r="B25" s="887"/>
      <c r="C25" s="887"/>
      <c r="D25" s="887"/>
      <c r="E25" s="887"/>
      <c r="F25" s="887"/>
      <c r="G25" s="887"/>
      <c r="H25" s="887"/>
      <c r="I25" s="887"/>
      <c r="J25" s="887"/>
      <c r="K25" s="887"/>
      <c r="L25" s="933">
        <v>2.2000000000000002</v>
      </c>
      <c r="M25" s="213" t="s">
        <v>362</v>
      </c>
      <c r="N25" s="828" t="s">
        <v>355</v>
      </c>
      <c r="O25" s="912"/>
      <c r="P25" s="912"/>
      <c r="Q25" s="912"/>
      <c r="R25" s="912"/>
      <c r="S25" s="912"/>
      <c r="T25" s="912"/>
      <c r="U25" s="851"/>
    </row>
    <row r="26" spans="1:21">
      <c r="A26" s="860">
        <v>1</v>
      </c>
      <c r="B26" s="887"/>
      <c r="C26" s="887"/>
      <c r="D26" s="887"/>
      <c r="E26" s="887"/>
      <c r="F26" s="887"/>
      <c r="G26" s="887"/>
      <c r="H26" s="887"/>
      <c r="I26" s="887"/>
      <c r="J26" s="887"/>
      <c r="K26" s="887"/>
      <c r="L26" s="933">
        <v>2.2999999999999998</v>
      </c>
      <c r="M26" s="213" t="s">
        <v>364</v>
      </c>
      <c r="N26" s="828" t="s">
        <v>355</v>
      </c>
      <c r="O26" s="912"/>
      <c r="P26" s="912"/>
      <c r="Q26" s="912"/>
      <c r="R26" s="912"/>
      <c r="S26" s="912"/>
      <c r="T26" s="912"/>
      <c r="U26" s="851"/>
    </row>
    <row r="27" spans="1:21">
      <c r="A27" s="860">
        <v>1</v>
      </c>
      <c r="B27" s="887"/>
      <c r="C27" s="887"/>
      <c r="D27" s="887"/>
      <c r="E27" s="887"/>
      <c r="F27" s="887"/>
      <c r="G27" s="887"/>
      <c r="H27" s="887"/>
      <c r="I27" s="887"/>
      <c r="J27" s="887"/>
      <c r="K27" s="887"/>
      <c r="L27" s="933">
        <v>2.4</v>
      </c>
      <c r="M27" s="213" t="s">
        <v>366</v>
      </c>
      <c r="N27" s="828" t="s">
        <v>355</v>
      </c>
      <c r="O27" s="912"/>
      <c r="P27" s="912"/>
      <c r="Q27" s="912"/>
      <c r="R27" s="912"/>
      <c r="S27" s="912"/>
      <c r="T27" s="912"/>
      <c r="U27" s="851"/>
    </row>
    <row r="28" spans="1:21">
      <c r="A28" s="860">
        <v>1</v>
      </c>
      <c r="B28" s="887"/>
      <c r="C28" s="887"/>
      <c r="D28" s="887"/>
      <c r="E28" s="887"/>
      <c r="F28" s="887"/>
      <c r="G28" s="887"/>
      <c r="H28" s="887"/>
      <c r="I28" s="887"/>
      <c r="J28" s="887"/>
      <c r="K28" s="887"/>
      <c r="L28" s="933">
        <v>2.5</v>
      </c>
      <c r="M28" s="213" t="s">
        <v>368</v>
      </c>
      <c r="N28" s="828" t="s">
        <v>355</v>
      </c>
      <c r="O28" s="912"/>
      <c r="P28" s="912"/>
      <c r="Q28" s="912"/>
      <c r="R28" s="912"/>
      <c r="S28" s="912"/>
      <c r="T28" s="912"/>
      <c r="U28" s="851"/>
    </row>
    <row r="29" spans="1:21" s="95" customFormat="1">
      <c r="A29" s="860">
        <v>1</v>
      </c>
      <c r="B29" s="932"/>
      <c r="C29" s="932"/>
      <c r="D29" s="932"/>
      <c r="E29" s="932"/>
      <c r="F29" s="932"/>
      <c r="G29" s="932"/>
      <c r="H29" s="932"/>
      <c r="I29" s="932"/>
      <c r="J29" s="932"/>
      <c r="K29" s="932"/>
      <c r="L29" s="881">
        <v>3</v>
      </c>
      <c r="M29" s="209" t="s">
        <v>371</v>
      </c>
      <c r="N29" s="828" t="s">
        <v>355</v>
      </c>
      <c r="O29" s="882">
        <v>0</v>
      </c>
      <c r="P29" s="882">
        <v>0</v>
      </c>
      <c r="Q29" s="882">
        <v>0</v>
      </c>
      <c r="R29" s="882">
        <v>0</v>
      </c>
      <c r="S29" s="882">
        <v>0</v>
      </c>
      <c r="T29" s="882">
        <v>0</v>
      </c>
      <c r="U29" s="851"/>
    </row>
    <row r="30" spans="1:21">
      <c r="A30" s="860">
        <v>1</v>
      </c>
      <c r="B30" s="887"/>
      <c r="C30" s="887"/>
      <c r="D30" s="887"/>
      <c r="E30" s="887"/>
      <c r="F30" s="887"/>
      <c r="G30" s="887"/>
      <c r="H30" s="887"/>
      <c r="I30" s="887"/>
      <c r="J30" s="887"/>
      <c r="K30" s="887"/>
      <c r="L30" s="933">
        <v>3.1</v>
      </c>
      <c r="M30" s="213" t="s">
        <v>361</v>
      </c>
      <c r="N30" s="828" t="s">
        <v>355</v>
      </c>
      <c r="O30" s="912"/>
      <c r="P30" s="912"/>
      <c r="Q30" s="912"/>
      <c r="R30" s="912"/>
      <c r="S30" s="912"/>
      <c r="T30" s="912"/>
      <c r="U30" s="851"/>
    </row>
    <row r="31" spans="1:21">
      <c r="A31" s="860">
        <v>1</v>
      </c>
      <c r="B31" s="887"/>
      <c r="C31" s="887"/>
      <c r="D31" s="887"/>
      <c r="E31" s="887"/>
      <c r="F31" s="887"/>
      <c r="G31" s="887"/>
      <c r="H31" s="887"/>
      <c r="I31" s="887"/>
      <c r="J31" s="887"/>
      <c r="K31" s="887"/>
      <c r="L31" s="933">
        <v>3.2</v>
      </c>
      <c r="M31" s="213" t="s">
        <v>362</v>
      </c>
      <c r="N31" s="828" t="s">
        <v>355</v>
      </c>
      <c r="O31" s="912"/>
      <c r="P31" s="912"/>
      <c r="Q31" s="912"/>
      <c r="R31" s="912"/>
      <c r="S31" s="912"/>
      <c r="T31" s="912"/>
      <c r="U31" s="851"/>
    </row>
    <row r="32" spans="1:21">
      <c r="A32" s="860">
        <v>1</v>
      </c>
      <c r="B32" s="887"/>
      <c r="C32" s="887"/>
      <c r="D32" s="887"/>
      <c r="E32" s="887"/>
      <c r="F32" s="887"/>
      <c r="G32" s="887"/>
      <c r="H32" s="887"/>
      <c r="I32" s="887"/>
      <c r="J32" s="887"/>
      <c r="K32" s="887"/>
      <c r="L32" s="933">
        <v>3.3</v>
      </c>
      <c r="M32" s="213" t="s">
        <v>364</v>
      </c>
      <c r="N32" s="828" t="s">
        <v>355</v>
      </c>
      <c r="O32" s="912"/>
      <c r="P32" s="912"/>
      <c r="Q32" s="912"/>
      <c r="R32" s="912"/>
      <c r="S32" s="912"/>
      <c r="T32" s="912"/>
      <c r="U32" s="851"/>
    </row>
    <row r="33" spans="1:21">
      <c r="A33" s="860">
        <v>1</v>
      </c>
      <c r="B33" s="887"/>
      <c r="C33" s="887"/>
      <c r="D33" s="887"/>
      <c r="E33" s="887"/>
      <c r="F33" s="887"/>
      <c r="G33" s="887"/>
      <c r="H33" s="887"/>
      <c r="I33" s="887"/>
      <c r="J33" s="887"/>
      <c r="K33" s="887"/>
      <c r="L33" s="933">
        <v>3.4</v>
      </c>
      <c r="M33" s="213" t="s">
        <v>366</v>
      </c>
      <c r="N33" s="828" t="s">
        <v>355</v>
      </c>
      <c r="O33" s="912"/>
      <c r="P33" s="912"/>
      <c r="Q33" s="912"/>
      <c r="R33" s="912"/>
      <c r="S33" s="912"/>
      <c r="T33" s="912"/>
      <c r="U33" s="851"/>
    </row>
    <row r="34" spans="1:21">
      <c r="A34" s="860">
        <v>1</v>
      </c>
      <c r="B34" s="887"/>
      <c r="C34" s="887"/>
      <c r="D34" s="887"/>
      <c r="E34" s="887"/>
      <c r="F34" s="887"/>
      <c r="G34" s="887"/>
      <c r="H34" s="887"/>
      <c r="I34" s="887"/>
      <c r="J34" s="887"/>
      <c r="K34" s="887"/>
      <c r="L34" s="933">
        <v>3.5</v>
      </c>
      <c r="M34" s="213" t="s">
        <v>368</v>
      </c>
      <c r="N34" s="828" t="s">
        <v>355</v>
      </c>
      <c r="O34" s="912"/>
      <c r="P34" s="912"/>
      <c r="Q34" s="912"/>
      <c r="R34" s="912"/>
      <c r="S34" s="912"/>
      <c r="T34" s="912"/>
      <c r="U34" s="851"/>
    </row>
    <row r="35" spans="1:21" s="95" customFormat="1" ht="22.5">
      <c r="A35" s="860">
        <v>1</v>
      </c>
      <c r="B35" s="932"/>
      <c r="C35" s="932"/>
      <c r="D35" s="932"/>
      <c r="E35" s="932"/>
      <c r="F35" s="932"/>
      <c r="G35" s="932"/>
      <c r="H35" s="932"/>
      <c r="I35" s="932"/>
      <c r="J35" s="932"/>
      <c r="K35" s="932"/>
      <c r="L35" s="881">
        <v>4</v>
      </c>
      <c r="M35" s="209" t="s">
        <v>375</v>
      </c>
      <c r="N35" s="828" t="s">
        <v>355</v>
      </c>
      <c r="O35" s="882">
        <v>0</v>
      </c>
      <c r="P35" s="882">
        <v>0</v>
      </c>
      <c r="Q35" s="882">
        <v>0</v>
      </c>
      <c r="R35" s="882">
        <v>0</v>
      </c>
      <c r="S35" s="882">
        <v>0</v>
      </c>
      <c r="T35" s="882">
        <v>0</v>
      </c>
      <c r="U35" s="851"/>
    </row>
    <row r="36" spans="1:21">
      <c r="A36" s="860">
        <v>1</v>
      </c>
      <c r="B36" s="887"/>
      <c r="C36" s="887"/>
      <c r="D36" s="887"/>
      <c r="E36" s="887"/>
      <c r="F36" s="887"/>
      <c r="G36" s="887"/>
      <c r="H36" s="887"/>
      <c r="I36" s="887"/>
      <c r="J36" s="887"/>
      <c r="K36" s="887"/>
      <c r="L36" s="933">
        <v>4.0999999999999996</v>
      </c>
      <c r="M36" s="213" t="s">
        <v>361</v>
      </c>
      <c r="N36" s="828" t="s">
        <v>355</v>
      </c>
      <c r="O36" s="912">
        <v>0</v>
      </c>
      <c r="P36" s="912">
        <v>0</v>
      </c>
      <c r="Q36" s="912">
        <v>0</v>
      </c>
      <c r="R36" s="912">
        <v>0</v>
      </c>
      <c r="S36" s="912">
        <v>0</v>
      </c>
      <c r="T36" s="912">
        <v>0</v>
      </c>
      <c r="U36" s="851"/>
    </row>
    <row r="37" spans="1:21">
      <c r="A37" s="860">
        <v>1</v>
      </c>
      <c r="B37" s="887"/>
      <c r="C37" s="887"/>
      <c r="D37" s="887"/>
      <c r="E37" s="887"/>
      <c r="F37" s="887"/>
      <c r="G37" s="887"/>
      <c r="H37" s="887"/>
      <c r="I37" s="887"/>
      <c r="J37" s="887"/>
      <c r="K37" s="887"/>
      <c r="L37" s="933">
        <v>4.2</v>
      </c>
      <c r="M37" s="213" t="s">
        <v>362</v>
      </c>
      <c r="N37" s="828" t="s">
        <v>355</v>
      </c>
      <c r="O37" s="912">
        <v>0</v>
      </c>
      <c r="P37" s="912">
        <v>0</v>
      </c>
      <c r="Q37" s="912">
        <v>0</v>
      </c>
      <c r="R37" s="912">
        <v>0</v>
      </c>
      <c r="S37" s="912">
        <v>0</v>
      </c>
      <c r="T37" s="912">
        <v>0</v>
      </c>
      <c r="U37" s="851"/>
    </row>
    <row r="38" spans="1:21">
      <c r="A38" s="860">
        <v>1</v>
      </c>
      <c r="B38" s="887"/>
      <c r="C38" s="887"/>
      <c r="D38" s="887"/>
      <c r="E38" s="887"/>
      <c r="F38" s="887"/>
      <c r="G38" s="887"/>
      <c r="H38" s="887"/>
      <c r="I38" s="887"/>
      <c r="J38" s="887"/>
      <c r="K38" s="887"/>
      <c r="L38" s="933">
        <v>4.3</v>
      </c>
      <c r="M38" s="213" t="s">
        <v>364</v>
      </c>
      <c r="N38" s="828" t="s">
        <v>355</v>
      </c>
      <c r="O38" s="912">
        <v>0</v>
      </c>
      <c r="P38" s="912">
        <v>0</v>
      </c>
      <c r="Q38" s="912">
        <v>0</v>
      </c>
      <c r="R38" s="912">
        <v>0</v>
      </c>
      <c r="S38" s="912">
        <v>0</v>
      </c>
      <c r="T38" s="912">
        <v>0</v>
      </c>
      <c r="U38" s="851"/>
    </row>
    <row r="39" spans="1:21">
      <c r="A39" s="860">
        <v>1</v>
      </c>
      <c r="B39" s="887"/>
      <c r="C39" s="887"/>
      <c r="D39" s="887"/>
      <c r="E39" s="887"/>
      <c r="F39" s="887"/>
      <c r="G39" s="887"/>
      <c r="H39" s="887"/>
      <c r="I39" s="887"/>
      <c r="J39" s="887"/>
      <c r="K39" s="887"/>
      <c r="L39" s="933">
        <v>4.4000000000000004</v>
      </c>
      <c r="M39" s="213" t="s">
        <v>366</v>
      </c>
      <c r="N39" s="828" t="s">
        <v>355</v>
      </c>
      <c r="O39" s="912">
        <v>0</v>
      </c>
      <c r="P39" s="912">
        <v>0</v>
      </c>
      <c r="Q39" s="912">
        <v>0</v>
      </c>
      <c r="R39" s="912">
        <v>0</v>
      </c>
      <c r="S39" s="912">
        <v>0</v>
      </c>
      <c r="T39" s="912">
        <v>0</v>
      </c>
      <c r="U39" s="851"/>
    </row>
    <row r="40" spans="1:21">
      <c r="A40" s="860">
        <v>1</v>
      </c>
      <c r="B40" s="887"/>
      <c r="C40" s="887"/>
      <c r="D40" s="887"/>
      <c r="E40" s="887"/>
      <c r="F40" s="887"/>
      <c r="G40" s="887"/>
      <c r="H40" s="887"/>
      <c r="I40" s="887"/>
      <c r="J40" s="887"/>
      <c r="K40" s="887"/>
      <c r="L40" s="933">
        <v>4.5</v>
      </c>
      <c r="M40" s="213" t="s">
        <v>368</v>
      </c>
      <c r="N40" s="828" t="s">
        <v>355</v>
      </c>
      <c r="O40" s="912">
        <v>0</v>
      </c>
      <c r="P40" s="912">
        <v>0</v>
      </c>
      <c r="Q40" s="912">
        <v>0</v>
      </c>
      <c r="R40" s="912">
        <v>0</v>
      </c>
      <c r="S40" s="912">
        <v>0</v>
      </c>
      <c r="T40" s="912">
        <v>0</v>
      </c>
      <c r="U40" s="851"/>
    </row>
    <row r="41" spans="1:21" s="95" customFormat="1">
      <c r="A41" s="860">
        <v>1</v>
      </c>
      <c r="B41" s="932"/>
      <c r="C41" s="932"/>
      <c r="D41" s="932"/>
      <c r="E41" s="932"/>
      <c r="F41" s="932"/>
      <c r="G41" s="932"/>
      <c r="H41" s="932"/>
      <c r="I41" s="932"/>
      <c r="J41" s="932"/>
      <c r="K41" s="932"/>
      <c r="L41" s="881">
        <v>5</v>
      </c>
      <c r="M41" s="209" t="s">
        <v>380</v>
      </c>
      <c r="N41" s="828" t="s">
        <v>355</v>
      </c>
      <c r="O41" s="882">
        <v>0</v>
      </c>
      <c r="P41" s="882">
        <v>0</v>
      </c>
      <c r="Q41" s="882">
        <v>0</v>
      </c>
      <c r="R41" s="882">
        <v>0</v>
      </c>
      <c r="S41" s="882">
        <v>0</v>
      </c>
      <c r="T41" s="882">
        <v>0</v>
      </c>
      <c r="U41" s="851"/>
    </row>
    <row r="42" spans="1:21">
      <c r="A42" s="860">
        <v>1</v>
      </c>
      <c r="B42" s="887"/>
      <c r="C42" s="887"/>
      <c r="D42" s="887"/>
      <c r="E42" s="887"/>
      <c r="F42" s="887"/>
      <c r="G42" s="887"/>
      <c r="H42" s="887"/>
      <c r="I42" s="887"/>
      <c r="J42" s="887"/>
      <c r="K42" s="887"/>
      <c r="L42" s="933">
        <v>5.0999999999999996</v>
      </c>
      <c r="M42" s="213" t="s">
        <v>361</v>
      </c>
      <c r="N42" s="828" t="s">
        <v>355</v>
      </c>
      <c r="O42" s="912">
        <v>0</v>
      </c>
      <c r="P42" s="912">
        <v>0</v>
      </c>
      <c r="Q42" s="912">
        <v>0</v>
      </c>
      <c r="R42" s="912">
        <v>0</v>
      </c>
      <c r="S42" s="912">
        <v>0</v>
      </c>
      <c r="T42" s="912">
        <v>0</v>
      </c>
      <c r="U42" s="851"/>
    </row>
    <row r="43" spans="1:21">
      <c r="A43" s="860">
        <v>1</v>
      </c>
      <c r="B43" s="887"/>
      <c r="C43" s="887"/>
      <c r="D43" s="887"/>
      <c r="E43" s="887"/>
      <c r="F43" s="887"/>
      <c r="G43" s="887"/>
      <c r="H43" s="887"/>
      <c r="I43" s="887"/>
      <c r="J43" s="887"/>
      <c r="K43" s="887"/>
      <c r="L43" s="933">
        <v>5.2</v>
      </c>
      <c r="M43" s="213" t="s">
        <v>362</v>
      </c>
      <c r="N43" s="828" t="s">
        <v>355</v>
      </c>
      <c r="O43" s="912">
        <v>0</v>
      </c>
      <c r="P43" s="912">
        <v>0</v>
      </c>
      <c r="Q43" s="912">
        <v>0</v>
      </c>
      <c r="R43" s="912">
        <v>0</v>
      </c>
      <c r="S43" s="912">
        <v>0</v>
      </c>
      <c r="T43" s="912">
        <v>0</v>
      </c>
      <c r="U43" s="851"/>
    </row>
    <row r="44" spans="1:21">
      <c r="A44" s="860">
        <v>1</v>
      </c>
      <c r="B44" s="887"/>
      <c r="C44" s="887"/>
      <c r="D44" s="887"/>
      <c r="E44" s="887"/>
      <c r="F44" s="887"/>
      <c r="G44" s="887"/>
      <c r="H44" s="887"/>
      <c r="I44" s="887"/>
      <c r="J44" s="887"/>
      <c r="K44" s="887"/>
      <c r="L44" s="933">
        <v>5.3</v>
      </c>
      <c r="M44" s="213" t="s">
        <v>364</v>
      </c>
      <c r="N44" s="828" t="s">
        <v>355</v>
      </c>
      <c r="O44" s="912">
        <v>0</v>
      </c>
      <c r="P44" s="912">
        <v>0</v>
      </c>
      <c r="Q44" s="912">
        <v>0</v>
      </c>
      <c r="R44" s="912">
        <v>0</v>
      </c>
      <c r="S44" s="912">
        <v>0</v>
      </c>
      <c r="T44" s="912">
        <v>0</v>
      </c>
      <c r="U44" s="851"/>
    </row>
    <row r="45" spans="1:21">
      <c r="A45" s="860">
        <v>1</v>
      </c>
      <c r="B45" s="887"/>
      <c r="C45" s="887"/>
      <c r="D45" s="887"/>
      <c r="E45" s="887"/>
      <c r="F45" s="887"/>
      <c r="G45" s="887"/>
      <c r="H45" s="887"/>
      <c r="I45" s="887"/>
      <c r="J45" s="887"/>
      <c r="K45" s="887"/>
      <c r="L45" s="933">
        <v>5.4</v>
      </c>
      <c r="M45" s="213" t="s">
        <v>366</v>
      </c>
      <c r="N45" s="828" t="s">
        <v>355</v>
      </c>
      <c r="O45" s="912">
        <v>0</v>
      </c>
      <c r="P45" s="912">
        <v>0</v>
      </c>
      <c r="Q45" s="912">
        <v>0</v>
      </c>
      <c r="R45" s="912">
        <v>0</v>
      </c>
      <c r="S45" s="912">
        <v>0</v>
      </c>
      <c r="T45" s="912">
        <v>0</v>
      </c>
      <c r="U45" s="851"/>
    </row>
    <row r="46" spans="1:21">
      <c r="A46" s="860">
        <v>1</v>
      </c>
      <c r="B46" s="887"/>
      <c r="C46" s="887"/>
      <c r="D46" s="887"/>
      <c r="E46" s="887"/>
      <c r="F46" s="887"/>
      <c r="G46" s="887"/>
      <c r="H46" s="887"/>
      <c r="I46" s="887"/>
      <c r="J46" s="887"/>
      <c r="K46" s="887"/>
      <c r="L46" s="933">
        <v>5.5</v>
      </c>
      <c r="M46" s="213" t="s">
        <v>368</v>
      </c>
      <c r="N46" s="828" t="s">
        <v>355</v>
      </c>
      <c r="O46" s="912">
        <v>0</v>
      </c>
      <c r="P46" s="912">
        <v>0</v>
      </c>
      <c r="Q46" s="912">
        <v>0</v>
      </c>
      <c r="R46" s="912">
        <v>0</v>
      </c>
      <c r="S46" s="912">
        <v>0</v>
      </c>
      <c r="T46" s="912">
        <v>0</v>
      </c>
      <c r="U46" s="851"/>
    </row>
    <row r="47" spans="1:21" s="95" customFormat="1" ht="22.5">
      <c r="A47" s="860">
        <v>1</v>
      </c>
      <c r="B47" s="932"/>
      <c r="C47" s="932"/>
      <c r="D47" s="932"/>
      <c r="E47" s="932"/>
      <c r="F47" s="932"/>
      <c r="G47" s="932"/>
      <c r="H47" s="932"/>
      <c r="I47" s="932"/>
      <c r="J47" s="932"/>
      <c r="K47" s="932"/>
      <c r="L47" s="881">
        <v>6</v>
      </c>
      <c r="M47" s="209" t="s">
        <v>384</v>
      </c>
      <c r="N47" s="215"/>
      <c r="O47" s="216"/>
      <c r="P47" s="216"/>
      <c r="Q47" s="216"/>
      <c r="R47" s="216"/>
      <c r="S47" s="216"/>
      <c r="T47" s="216"/>
      <c r="U47" s="851"/>
    </row>
    <row r="48" spans="1:21">
      <c r="A48" s="860">
        <v>1</v>
      </c>
      <c r="B48" s="887"/>
      <c r="C48" s="887"/>
      <c r="D48" s="887"/>
      <c r="E48" s="887"/>
      <c r="F48" s="887"/>
      <c r="G48" s="887"/>
      <c r="H48" s="887"/>
      <c r="I48" s="887"/>
      <c r="J48" s="887"/>
      <c r="K48" s="887"/>
      <c r="L48" s="933">
        <v>6.1</v>
      </c>
      <c r="M48" s="213" t="s">
        <v>361</v>
      </c>
      <c r="N48" s="210" t="s">
        <v>142</v>
      </c>
      <c r="O48" s="912">
        <v>0</v>
      </c>
      <c r="P48" s="912">
        <v>0</v>
      </c>
      <c r="Q48" s="912">
        <v>0</v>
      </c>
      <c r="R48" s="912">
        <v>0</v>
      </c>
      <c r="S48" s="912">
        <v>0</v>
      </c>
      <c r="T48" s="912">
        <v>0</v>
      </c>
      <c r="U48" s="851"/>
    </row>
    <row r="49" spans="1:21">
      <c r="A49" s="860">
        <v>1</v>
      </c>
      <c r="B49" s="887"/>
      <c r="C49" s="887"/>
      <c r="D49" s="887"/>
      <c r="E49" s="887"/>
      <c r="F49" s="887"/>
      <c r="G49" s="887"/>
      <c r="H49" s="887"/>
      <c r="I49" s="887"/>
      <c r="J49" s="887"/>
      <c r="K49" s="887"/>
      <c r="L49" s="933">
        <v>6.2</v>
      </c>
      <c r="M49" s="213" t="s">
        <v>362</v>
      </c>
      <c r="N49" s="210" t="s">
        <v>142</v>
      </c>
      <c r="O49" s="912">
        <v>0</v>
      </c>
      <c r="P49" s="912">
        <v>0</v>
      </c>
      <c r="Q49" s="912">
        <v>0</v>
      </c>
      <c r="R49" s="912">
        <v>0</v>
      </c>
      <c r="S49" s="912">
        <v>0</v>
      </c>
      <c r="T49" s="912">
        <v>0</v>
      </c>
      <c r="U49" s="851"/>
    </row>
    <row r="50" spans="1:21">
      <c r="A50" s="860">
        <v>1</v>
      </c>
      <c r="B50" s="887"/>
      <c r="C50" s="887"/>
      <c r="D50" s="887"/>
      <c r="E50" s="887"/>
      <c r="F50" s="887"/>
      <c r="G50" s="887"/>
      <c r="H50" s="887"/>
      <c r="I50" s="887"/>
      <c r="J50" s="887"/>
      <c r="K50" s="887"/>
      <c r="L50" s="933">
        <v>6.3</v>
      </c>
      <c r="M50" s="213" t="s">
        <v>364</v>
      </c>
      <c r="N50" s="210" t="s">
        <v>142</v>
      </c>
      <c r="O50" s="912">
        <v>0</v>
      </c>
      <c r="P50" s="912">
        <v>0</v>
      </c>
      <c r="Q50" s="912">
        <v>0</v>
      </c>
      <c r="R50" s="912">
        <v>0</v>
      </c>
      <c r="S50" s="912">
        <v>0</v>
      </c>
      <c r="T50" s="912">
        <v>0</v>
      </c>
      <c r="U50" s="851"/>
    </row>
    <row r="51" spans="1:21">
      <c r="A51" s="860">
        <v>1</v>
      </c>
      <c r="B51" s="887"/>
      <c r="C51" s="887"/>
      <c r="D51" s="887"/>
      <c r="E51" s="887"/>
      <c r="F51" s="887"/>
      <c r="G51" s="887"/>
      <c r="H51" s="887"/>
      <c r="I51" s="887"/>
      <c r="J51" s="887"/>
      <c r="K51" s="887"/>
      <c r="L51" s="933">
        <v>6.4</v>
      </c>
      <c r="M51" s="213" t="s">
        <v>366</v>
      </c>
      <c r="N51" s="210" t="s">
        <v>142</v>
      </c>
      <c r="O51" s="912">
        <v>0</v>
      </c>
      <c r="P51" s="912">
        <v>0</v>
      </c>
      <c r="Q51" s="912">
        <v>0</v>
      </c>
      <c r="R51" s="912">
        <v>0</v>
      </c>
      <c r="S51" s="912">
        <v>0</v>
      </c>
      <c r="T51" s="912">
        <v>0</v>
      </c>
      <c r="U51" s="851"/>
    </row>
    <row r="52" spans="1:21">
      <c r="A52" s="860">
        <v>1</v>
      </c>
      <c r="B52" s="887"/>
      <c r="C52" s="887"/>
      <c r="D52" s="887"/>
      <c r="E52" s="887"/>
      <c r="F52" s="887"/>
      <c r="G52" s="887"/>
      <c r="H52" s="887"/>
      <c r="I52" s="887"/>
      <c r="J52" s="887"/>
      <c r="K52" s="887"/>
      <c r="L52" s="933">
        <v>6.5</v>
      </c>
      <c r="M52" s="213" t="s">
        <v>368</v>
      </c>
      <c r="N52" s="210" t="s">
        <v>142</v>
      </c>
      <c r="O52" s="912">
        <v>0</v>
      </c>
      <c r="P52" s="912">
        <v>0</v>
      </c>
      <c r="Q52" s="912">
        <v>0</v>
      </c>
      <c r="R52" s="912">
        <v>0</v>
      </c>
      <c r="S52" s="912">
        <v>0</v>
      </c>
      <c r="T52" s="912">
        <v>0</v>
      </c>
      <c r="U52" s="851"/>
    </row>
    <row r="53" spans="1:21" s="95" customFormat="1">
      <c r="A53" s="860">
        <v>1</v>
      </c>
      <c r="B53" s="932"/>
      <c r="C53" s="932"/>
      <c r="D53" s="932"/>
      <c r="E53" s="932"/>
      <c r="F53" s="932"/>
      <c r="G53" s="932"/>
      <c r="H53" s="932"/>
      <c r="I53" s="932"/>
      <c r="J53" s="932"/>
      <c r="K53" s="932"/>
      <c r="L53" s="881">
        <v>7</v>
      </c>
      <c r="M53" s="209" t="s">
        <v>388</v>
      </c>
      <c r="N53" s="828" t="s">
        <v>355</v>
      </c>
      <c r="O53" s="882">
        <v>0</v>
      </c>
      <c r="P53" s="882">
        <v>0</v>
      </c>
      <c r="Q53" s="882">
        <v>0</v>
      </c>
      <c r="R53" s="882">
        <v>0</v>
      </c>
      <c r="S53" s="882">
        <v>0</v>
      </c>
      <c r="T53" s="882">
        <v>0</v>
      </c>
      <c r="U53" s="851"/>
    </row>
    <row r="54" spans="1:21">
      <c r="A54" s="860">
        <v>1</v>
      </c>
      <c r="B54" s="887"/>
      <c r="C54" s="887"/>
      <c r="D54" s="887"/>
      <c r="E54" s="887"/>
      <c r="F54" s="887"/>
      <c r="G54" s="887"/>
      <c r="H54" s="887"/>
      <c r="I54" s="887"/>
      <c r="J54" s="887"/>
      <c r="K54" s="887"/>
      <c r="L54" s="933">
        <v>7.1</v>
      </c>
      <c r="M54" s="213" t="s">
        <v>361</v>
      </c>
      <c r="N54" s="828" t="s">
        <v>355</v>
      </c>
      <c r="O54" s="912"/>
      <c r="P54" s="912"/>
      <c r="Q54" s="912"/>
      <c r="R54" s="912"/>
      <c r="S54" s="912"/>
      <c r="T54" s="912"/>
      <c r="U54" s="851"/>
    </row>
    <row r="55" spans="1:21">
      <c r="A55" s="860">
        <v>1</v>
      </c>
      <c r="B55" s="887"/>
      <c r="C55" s="887"/>
      <c r="D55" s="887"/>
      <c r="E55" s="887"/>
      <c r="F55" s="887"/>
      <c r="G55" s="887"/>
      <c r="H55" s="887"/>
      <c r="I55" s="887"/>
      <c r="J55" s="887"/>
      <c r="K55" s="887"/>
      <c r="L55" s="933">
        <v>7.2</v>
      </c>
      <c r="M55" s="213" t="s">
        <v>362</v>
      </c>
      <c r="N55" s="828" t="s">
        <v>355</v>
      </c>
      <c r="O55" s="912"/>
      <c r="P55" s="912"/>
      <c r="Q55" s="912"/>
      <c r="R55" s="912"/>
      <c r="S55" s="912"/>
      <c r="T55" s="912"/>
      <c r="U55" s="851"/>
    </row>
    <row r="56" spans="1:21">
      <c r="A56" s="860">
        <v>1</v>
      </c>
      <c r="B56" s="887"/>
      <c r="C56" s="887"/>
      <c r="D56" s="887"/>
      <c r="E56" s="887"/>
      <c r="F56" s="887"/>
      <c r="G56" s="887"/>
      <c r="H56" s="887"/>
      <c r="I56" s="887"/>
      <c r="J56" s="887"/>
      <c r="K56" s="887"/>
      <c r="L56" s="933">
        <v>7.3</v>
      </c>
      <c r="M56" s="213" t="s">
        <v>364</v>
      </c>
      <c r="N56" s="828" t="s">
        <v>355</v>
      </c>
      <c r="O56" s="912"/>
      <c r="P56" s="912"/>
      <c r="Q56" s="912">
        <v>0</v>
      </c>
      <c r="R56" s="912">
        <v>0</v>
      </c>
      <c r="S56" s="912">
        <v>0</v>
      </c>
      <c r="T56" s="912">
        <v>0</v>
      </c>
      <c r="U56" s="851"/>
    </row>
    <row r="57" spans="1:21">
      <c r="A57" s="860">
        <v>1</v>
      </c>
      <c r="B57" s="887"/>
      <c r="C57" s="887"/>
      <c r="D57" s="887"/>
      <c r="E57" s="887"/>
      <c r="F57" s="887"/>
      <c r="G57" s="887"/>
      <c r="H57" s="887"/>
      <c r="I57" s="887"/>
      <c r="J57" s="887"/>
      <c r="K57" s="887"/>
      <c r="L57" s="933">
        <v>7.4</v>
      </c>
      <c r="M57" s="213" t="s">
        <v>366</v>
      </c>
      <c r="N57" s="828" t="s">
        <v>355</v>
      </c>
      <c r="O57" s="912"/>
      <c r="P57" s="912"/>
      <c r="Q57" s="912"/>
      <c r="R57" s="912"/>
      <c r="S57" s="912"/>
      <c r="T57" s="912"/>
      <c r="U57" s="851"/>
    </row>
    <row r="58" spans="1:21">
      <c r="A58" s="860">
        <v>1</v>
      </c>
      <c r="B58" s="887"/>
      <c r="C58" s="887"/>
      <c r="D58" s="887"/>
      <c r="E58" s="887"/>
      <c r="F58" s="887"/>
      <c r="G58" s="887"/>
      <c r="H58" s="887"/>
      <c r="I58" s="887"/>
      <c r="J58" s="887"/>
      <c r="K58" s="887"/>
      <c r="L58" s="933">
        <v>7.5</v>
      </c>
      <c r="M58" s="213" t="s">
        <v>368</v>
      </c>
      <c r="N58" s="828" t="s">
        <v>355</v>
      </c>
      <c r="O58" s="912"/>
      <c r="P58" s="912"/>
      <c r="Q58" s="912"/>
      <c r="R58" s="912"/>
      <c r="S58" s="912"/>
      <c r="T58" s="912"/>
      <c r="U58" s="851"/>
    </row>
    <row r="59" spans="1:21" s="95" customFormat="1">
      <c r="A59" s="860">
        <v>1</v>
      </c>
      <c r="B59" s="932"/>
      <c r="C59" s="932"/>
      <c r="D59" s="932"/>
      <c r="E59" s="932"/>
      <c r="F59" s="932"/>
      <c r="G59" s="932"/>
      <c r="H59" s="932"/>
      <c r="I59" s="932"/>
      <c r="J59" s="932"/>
      <c r="K59" s="932"/>
      <c r="L59" s="881">
        <v>8</v>
      </c>
      <c r="M59" s="209" t="s">
        <v>392</v>
      </c>
      <c r="N59" s="828" t="s">
        <v>355</v>
      </c>
      <c r="O59" s="882">
        <v>0</v>
      </c>
      <c r="P59" s="882">
        <v>0</v>
      </c>
      <c r="Q59" s="882">
        <v>0</v>
      </c>
      <c r="R59" s="882">
        <v>0</v>
      </c>
      <c r="S59" s="882">
        <v>0</v>
      </c>
      <c r="T59" s="882">
        <v>0</v>
      </c>
      <c r="U59" s="851"/>
    </row>
    <row r="60" spans="1:21">
      <c r="A60" s="860">
        <v>1</v>
      </c>
      <c r="B60" s="887"/>
      <c r="C60" s="887"/>
      <c r="D60" s="887"/>
      <c r="E60" s="887"/>
      <c r="F60" s="887"/>
      <c r="G60" s="887"/>
      <c r="H60" s="887"/>
      <c r="I60" s="887"/>
      <c r="J60" s="887"/>
      <c r="K60" s="887"/>
      <c r="L60" s="933">
        <v>8.1</v>
      </c>
      <c r="M60" s="213" t="s">
        <v>361</v>
      </c>
      <c r="N60" s="828" t="s">
        <v>355</v>
      </c>
      <c r="O60" s="912"/>
      <c r="P60" s="912"/>
      <c r="Q60" s="912"/>
      <c r="R60" s="912"/>
      <c r="S60" s="912"/>
      <c r="T60" s="912"/>
      <c r="U60" s="851"/>
    </row>
    <row r="61" spans="1:21">
      <c r="A61" s="860">
        <v>1</v>
      </c>
      <c r="B61" s="887"/>
      <c r="C61" s="887"/>
      <c r="D61" s="887"/>
      <c r="E61" s="887"/>
      <c r="F61" s="887"/>
      <c r="G61" s="887"/>
      <c r="H61" s="887"/>
      <c r="I61" s="887"/>
      <c r="J61" s="887"/>
      <c r="K61" s="887"/>
      <c r="L61" s="933">
        <v>8.1999999999999993</v>
      </c>
      <c r="M61" s="213" t="s">
        <v>362</v>
      </c>
      <c r="N61" s="828" t="s">
        <v>355</v>
      </c>
      <c r="O61" s="912"/>
      <c r="P61" s="912"/>
      <c r="Q61" s="912"/>
      <c r="R61" s="912"/>
      <c r="S61" s="912"/>
      <c r="T61" s="912"/>
      <c r="U61" s="851"/>
    </row>
    <row r="62" spans="1:21">
      <c r="A62" s="860">
        <v>1</v>
      </c>
      <c r="B62" s="887"/>
      <c r="C62" s="887"/>
      <c r="D62" s="887"/>
      <c r="E62" s="887"/>
      <c r="F62" s="887"/>
      <c r="G62" s="887"/>
      <c r="H62" s="887"/>
      <c r="I62" s="887"/>
      <c r="J62" s="887"/>
      <c r="K62" s="887"/>
      <c r="L62" s="933">
        <v>8.3000000000000007</v>
      </c>
      <c r="M62" s="213" t="s">
        <v>364</v>
      </c>
      <c r="N62" s="828" t="s">
        <v>355</v>
      </c>
      <c r="O62" s="912"/>
      <c r="P62" s="912"/>
      <c r="Q62" s="912"/>
      <c r="R62" s="912"/>
      <c r="S62" s="912"/>
      <c r="T62" s="912"/>
      <c r="U62" s="851"/>
    </row>
    <row r="63" spans="1:21">
      <c r="A63" s="860">
        <v>1</v>
      </c>
      <c r="B63" s="887"/>
      <c r="C63" s="887"/>
      <c r="D63" s="887"/>
      <c r="E63" s="887"/>
      <c r="F63" s="887"/>
      <c r="G63" s="887"/>
      <c r="H63" s="887"/>
      <c r="I63" s="887"/>
      <c r="J63" s="887"/>
      <c r="K63" s="887"/>
      <c r="L63" s="933">
        <v>8.4</v>
      </c>
      <c r="M63" s="213" t="s">
        <v>366</v>
      </c>
      <c r="N63" s="828" t="s">
        <v>355</v>
      </c>
      <c r="O63" s="912"/>
      <c r="P63" s="912"/>
      <c r="Q63" s="912"/>
      <c r="R63" s="912"/>
      <c r="S63" s="912"/>
      <c r="T63" s="912"/>
      <c r="U63" s="851"/>
    </row>
    <row r="64" spans="1:21">
      <c r="A64" s="860">
        <v>1</v>
      </c>
      <c r="B64" s="887"/>
      <c r="C64" s="887"/>
      <c r="D64" s="887"/>
      <c r="E64" s="887"/>
      <c r="F64" s="887"/>
      <c r="G64" s="887"/>
      <c r="H64" s="887"/>
      <c r="I64" s="887"/>
      <c r="J64" s="887"/>
      <c r="K64" s="887"/>
      <c r="L64" s="933">
        <v>8.5</v>
      </c>
      <c r="M64" s="213" t="s">
        <v>368</v>
      </c>
      <c r="N64" s="828" t="s">
        <v>355</v>
      </c>
      <c r="O64" s="912"/>
      <c r="P64" s="912"/>
      <c r="Q64" s="912"/>
      <c r="R64" s="912"/>
      <c r="S64" s="912"/>
      <c r="T64" s="912"/>
      <c r="U64" s="851"/>
    </row>
    <row r="65" spans="1:21">
      <c r="A65" s="814" t="s">
        <v>101</v>
      </c>
      <c r="B65" s="887"/>
      <c r="C65" s="887"/>
      <c r="D65" s="887"/>
      <c r="E65" s="887"/>
      <c r="F65" s="887"/>
      <c r="G65" s="887"/>
      <c r="H65" s="887"/>
      <c r="I65" s="887"/>
      <c r="J65" s="887"/>
      <c r="K65" s="887"/>
      <c r="L65" s="878" t="s">
        <v>2450</v>
      </c>
      <c r="M65" s="707"/>
      <c r="N65" s="708"/>
      <c r="O65" s="708"/>
      <c r="P65" s="708"/>
      <c r="Q65" s="708"/>
      <c r="R65" s="708"/>
      <c r="S65" s="708"/>
      <c r="T65" s="708"/>
      <c r="U65" s="931"/>
    </row>
    <row r="66" spans="1:21" s="95" customFormat="1" ht="22.5">
      <c r="A66" s="860">
        <v>2</v>
      </c>
      <c r="B66" s="932"/>
      <c r="C66" s="932"/>
      <c r="D66" s="932"/>
      <c r="E66" s="932"/>
      <c r="F66" s="932"/>
      <c r="G66" s="932"/>
      <c r="H66" s="932"/>
      <c r="I66" s="932"/>
      <c r="J66" s="932"/>
      <c r="K66" s="932"/>
      <c r="L66" s="881">
        <v>1</v>
      </c>
      <c r="M66" s="209" t="s">
        <v>360</v>
      </c>
      <c r="N66" s="828" t="s">
        <v>355</v>
      </c>
      <c r="O66" s="882">
        <v>0</v>
      </c>
      <c r="P66" s="882">
        <v>0</v>
      </c>
      <c r="Q66" s="882">
        <v>0</v>
      </c>
      <c r="R66" s="882">
        <v>0</v>
      </c>
      <c r="S66" s="882">
        <v>0</v>
      </c>
      <c r="T66" s="882">
        <v>0</v>
      </c>
      <c r="U66" s="851"/>
    </row>
    <row r="67" spans="1:21">
      <c r="A67" s="860">
        <v>2</v>
      </c>
      <c r="B67" s="887"/>
      <c r="C67" s="887"/>
      <c r="D67" s="887"/>
      <c r="E67" s="887"/>
      <c r="F67" s="887"/>
      <c r="G67" s="887"/>
      <c r="H67" s="887"/>
      <c r="I67" s="887"/>
      <c r="J67" s="887"/>
      <c r="K67" s="887"/>
      <c r="L67" s="933">
        <v>1.1000000000000001</v>
      </c>
      <c r="M67" s="213" t="s">
        <v>361</v>
      </c>
      <c r="N67" s="828" t="s">
        <v>355</v>
      </c>
      <c r="O67" s="912"/>
      <c r="P67" s="912"/>
      <c r="Q67" s="912"/>
      <c r="R67" s="912"/>
      <c r="S67" s="912"/>
      <c r="T67" s="912"/>
      <c r="U67" s="851"/>
    </row>
    <row r="68" spans="1:21">
      <c r="A68" s="860">
        <v>2</v>
      </c>
      <c r="B68" s="887"/>
      <c r="C68" s="887"/>
      <c r="D68" s="887"/>
      <c r="E68" s="887"/>
      <c r="F68" s="887"/>
      <c r="G68" s="887"/>
      <c r="H68" s="887"/>
      <c r="I68" s="887"/>
      <c r="J68" s="887"/>
      <c r="K68" s="887"/>
      <c r="L68" s="933">
        <v>1.2</v>
      </c>
      <c r="M68" s="213" t="s">
        <v>362</v>
      </c>
      <c r="N68" s="828" t="s">
        <v>355</v>
      </c>
      <c r="O68" s="912"/>
      <c r="P68" s="912"/>
      <c r="Q68" s="912"/>
      <c r="R68" s="912"/>
      <c r="S68" s="912"/>
      <c r="T68" s="912"/>
      <c r="U68" s="851"/>
    </row>
    <row r="69" spans="1:21">
      <c r="A69" s="860">
        <v>2</v>
      </c>
      <c r="B69" s="887"/>
      <c r="C69" s="887"/>
      <c r="D69" s="887"/>
      <c r="E69" s="887"/>
      <c r="F69" s="887"/>
      <c r="G69" s="887"/>
      <c r="H69" s="887"/>
      <c r="I69" s="887"/>
      <c r="J69" s="887"/>
      <c r="K69" s="887"/>
      <c r="L69" s="933">
        <v>1.3</v>
      </c>
      <c r="M69" s="213" t="s">
        <v>364</v>
      </c>
      <c r="N69" s="828" t="s">
        <v>355</v>
      </c>
      <c r="O69" s="912"/>
      <c r="P69" s="912"/>
      <c r="Q69" s="912"/>
      <c r="R69" s="912"/>
      <c r="S69" s="912"/>
      <c r="T69" s="912"/>
      <c r="U69" s="851"/>
    </row>
    <row r="70" spans="1:21">
      <c r="A70" s="860">
        <v>2</v>
      </c>
      <c r="B70" s="887"/>
      <c r="C70" s="887"/>
      <c r="D70" s="887"/>
      <c r="E70" s="887"/>
      <c r="F70" s="887"/>
      <c r="G70" s="887"/>
      <c r="H70" s="887"/>
      <c r="I70" s="887"/>
      <c r="J70" s="887"/>
      <c r="K70" s="887"/>
      <c r="L70" s="933">
        <v>1.4</v>
      </c>
      <c r="M70" s="213" t="s">
        <v>366</v>
      </c>
      <c r="N70" s="828" t="s">
        <v>355</v>
      </c>
      <c r="O70" s="912"/>
      <c r="P70" s="912"/>
      <c r="Q70" s="912"/>
      <c r="R70" s="912"/>
      <c r="S70" s="912"/>
      <c r="T70" s="912"/>
      <c r="U70" s="851"/>
    </row>
    <row r="71" spans="1:21">
      <c r="A71" s="860">
        <v>2</v>
      </c>
      <c r="B71" s="887"/>
      <c r="C71" s="887"/>
      <c r="D71" s="887"/>
      <c r="E71" s="887"/>
      <c r="F71" s="887"/>
      <c r="G71" s="887"/>
      <c r="H71" s="887"/>
      <c r="I71" s="887"/>
      <c r="J71" s="887"/>
      <c r="K71" s="887"/>
      <c r="L71" s="933">
        <v>1.5</v>
      </c>
      <c r="M71" s="213" t="s">
        <v>368</v>
      </c>
      <c r="N71" s="828" t="s">
        <v>355</v>
      </c>
      <c r="O71" s="912"/>
      <c r="P71" s="912"/>
      <c r="Q71" s="912"/>
      <c r="R71" s="912"/>
      <c r="S71" s="912"/>
      <c r="T71" s="912"/>
      <c r="U71" s="851"/>
    </row>
    <row r="72" spans="1:21" s="95" customFormat="1">
      <c r="A72" s="860">
        <v>2</v>
      </c>
      <c r="B72" s="932"/>
      <c r="C72" s="932"/>
      <c r="D72" s="932"/>
      <c r="E72" s="932"/>
      <c r="F72" s="932"/>
      <c r="G72" s="932"/>
      <c r="H72" s="932"/>
      <c r="I72" s="932"/>
      <c r="J72" s="932"/>
      <c r="K72" s="932"/>
      <c r="L72" s="881">
        <v>2</v>
      </c>
      <c r="M72" s="209" t="s">
        <v>369</v>
      </c>
      <c r="N72" s="828" t="s">
        <v>355</v>
      </c>
      <c r="O72" s="882">
        <v>0</v>
      </c>
      <c r="P72" s="882">
        <v>0</v>
      </c>
      <c r="Q72" s="882">
        <v>0</v>
      </c>
      <c r="R72" s="882">
        <v>0</v>
      </c>
      <c r="S72" s="882">
        <v>0</v>
      </c>
      <c r="T72" s="882">
        <v>0</v>
      </c>
      <c r="U72" s="851"/>
    </row>
    <row r="73" spans="1:21">
      <c r="A73" s="860">
        <v>2</v>
      </c>
      <c r="B73" s="887"/>
      <c r="C73" s="887"/>
      <c r="D73" s="887"/>
      <c r="E73" s="887"/>
      <c r="F73" s="887"/>
      <c r="G73" s="887"/>
      <c r="H73" s="887"/>
      <c r="I73" s="887"/>
      <c r="J73" s="887"/>
      <c r="K73" s="887"/>
      <c r="L73" s="933">
        <v>2.1</v>
      </c>
      <c r="M73" s="213" t="s">
        <v>361</v>
      </c>
      <c r="N73" s="828" t="s">
        <v>355</v>
      </c>
      <c r="O73" s="912"/>
      <c r="P73" s="912"/>
      <c r="Q73" s="912"/>
      <c r="R73" s="912"/>
      <c r="S73" s="912"/>
      <c r="T73" s="912"/>
      <c r="U73" s="851"/>
    </row>
    <row r="74" spans="1:21">
      <c r="A74" s="860">
        <v>2</v>
      </c>
      <c r="B74" s="887"/>
      <c r="C74" s="887"/>
      <c r="D74" s="887"/>
      <c r="E74" s="887"/>
      <c r="F74" s="887"/>
      <c r="G74" s="887"/>
      <c r="H74" s="887"/>
      <c r="I74" s="887"/>
      <c r="J74" s="887"/>
      <c r="K74" s="887"/>
      <c r="L74" s="933">
        <v>2.2000000000000002</v>
      </c>
      <c r="M74" s="213" t="s">
        <v>362</v>
      </c>
      <c r="N74" s="828" t="s">
        <v>355</v>
      </c>
      <c r="O74" s="912"/>
      <c r="P74" s="912"/>
      <c r="Q74" s="912"/>
      <c r="R74" s="912"/>
      <c r="S74" s="912"/>
      <c r="T74" s="912"/>
      <c r="U74" s="851"/>
    </row>
    <row r="75" spans="1:21">
      <c r="A75" s="860">
        <v>2</v>
      </c>
      <c r="B75" s="887"/>
      <c r="C75" s="887"/>
      <c r="D75" s="887"/>
      <c r="E75" s="887"/>
      <c r="F75" s="887"/>
      <c r="G75" s="887"/>
      <c r="H75" s="887"/>
      <c r="I75" s="887"/>
      <c r="J75" s="887"/>
      <c r="K75" s="887"/>
      <c r="L75" s="933">
        <v>2.2999999999999998</v>
      </c>
      <c r="M75" s="213" t="s">
        <v>364</v>
      </c>
      <c r="N75" s="828" t="s">
        <v>355</v>
      </c>
      <c r="O75" s="912"/>
      <c r="P75" s="912"/>
      <c r="Q75" s="912"/>
      <c r="R75" s="912"/>
      <c r="S75" s="912"/>
      <c r="T75" s="912"/>
      <c r="U75" s="851"/>
    </row>
    <row r="76" spans="1:21">
      <c r="A76" s="860">
        <v>2</v>
      </c>
      <c r="B76" s="887"/>
      <c r="C76" s="887"/>
      <c r="D76" s="887"/>
      <c r="E76" s="887"/>
      <c r="F76" s="887"/>
      <c r="G76" s="887"/>
      <c r="H76" s="887"/>
      <c r="I76" s="887"/>
      <c r="J76" s="887"/>
      <c r="K76" s="887"/>
      <c r="L76" s="933">
        <v>2.4</v>
      </c>
      <c r="M76" s="213" t="s">
        <v>366</v>
      </c>
      <c r="N76" s="828" t="s">
        <v>355</v>
      </c>
      <c r="O76" s="912"/>
      <c r="P76" s="912"/>
      <c r="Q76" s="912"/>
      <c r="R76" s="912"/>
      <c r="S76" s="912"/>
      <c r="T76" s="912"/>
      <c r="U76" s="851"/>
    </row>
    <row r="77" spans="1:21">
      <c r="A77" s="860">
        <v>2</v>
      </c>
      <c r="B77" s="887"/>
      <c r="C77" s="887"/>
      <c r="D77" s="887"/>
      <c r="E77" s="887"/>
      <c r="F77" s="887"/>
      <c r="G77" s="887"/>
      <c r="H77" s="887"/>
      <c r="I77" s="887"/>
      <c r="J77" s="887"/>
      <c r="K77" s="887"/>
      <c r="L77" s="933">
        <v>2.5</v>
      </c>
      <c r="M77" s="213" t="s">
        <v>368</v>
      </c>
      <c r="N77" s="828" t="s">
        <v>355</v>
      </c>
      <c r="O77" s="912"/>
      <c r="P77" s="912"/>
      <c r="Q77" s="912"/>
      <c r="R77" s="912"/>
      <c r="S77" s="912"/>
      <c r="T77" s="912"/>
      <c r="U77" s="851"/>
    </row>
    <row r="78" spans="1:21" s="95" customFormat="1">
      <c r="A78" s="860">
        <v>2</v>
      </c>
      <c r="B78" s="932"/>
      <c r="C78" s="932"/>
      <c r="D78" s="932"/>
      <c r="E78" s="932"/>
      <c r="F78" s="932"/>
      <c r="G78" s="932"/>
      <c r="H78" s="932"/>
      <c r="I78" s="932"/>
      <c r="J78" s="932"/>
      <c r="K78" s="932"/>
      <c r="L78" s="881">
        <v>3</v>
      </c>
      <c r="M78" s="209" t="s">
        <v>371</v>
      </c>
      <c r="N78" s="828" t="s">
        <v>355</v>
      </c>
      <c r="O78" s="882">
        <v>0</v>
      </c>
      <c r="P78" s="882">
        <v>0</v>
      </c>
      <c r="Q78" s="882">
        <v>0</v>
      </c>
      <c r="R78" s="882">
        <v>0</v>
      </c>
      <c r="S78" s="882">
        <v>0</v>
      </c>
      <c r="T78" s="882">
        <v>0</v>
      </c>
      <c r="U78" s="851"/>
    </row>
    <row r="79" spans="1:21">
      <c r="A79" s="860">
        <v>2</v>
      </c>
      <c r="B79" s="887"/>
      <c r="C79" s="887"/>
      <c r="D79" s="887"/>
      <c r="E79" s="887"/>
      <c r="F79" s="887"/>
      <c r="G79" s="887"/>
      <c r="H79" s="887"/>
      <c r="I79" s="887"/>
      <c r="J79" s="887"/>
      <c r="K79" s="887"/>
      <c r="L79" s="933">
        <v>3.1</v>
      </c>
      <c r="M79" s="213" t="s">
        <v>361</v>
      </c>
      <c r="N79" s="828" t="s">
        <v>355</v>
      </c>
      <c r="O79" s="912"/>
      <c r="P79" s="912"/>
      <c r="Q79" s="912"/>
      <c r="R79" s="912"/>
      <c r="S79" s="912"/>
      <c r="T79" s="912"/>
      <c r="U79" s="851"/>
    </row>
    <row r="80" spans="1:21">
      <c r="A80" s="860">
        <v>2</v>
      </c>
      <c r="B80" s="887"/>
      <c r="C80" s="887"/>
      <c r="D80" s="887"/>
      <c r="E80" s="887"/>
      <c r="F80" s="887"/>
      <c r="G80" s="887"/>
      <c r="H80" s="887"/>
      <c r="I80" s="887"/>
      <c r="J80" s="887"/>
      <c r="K80" s="887"/>
      <c r="L80" s="933">
        <v>3.2</v>
      </c>
      <c r="M80" s="213" t="s">
        <v>362</v>
      </c>
      <c r="N80" s="828" t="s">
        <v>355</v>
      </c>
      <c r="O80" s="912"/>
      <c r="P80" s="912"/>
      <c r="Q80" s="912"/>
      <c r="R80" s="912"/>
      <c r="S80" s="912"/>
      <c r="T80" s="912"/>
      <c r="U80" s="851"/>
    </row>
    <row r="81" spans="1:21">
      <c r="A81" s="860">
        <v>2</v>
      </c>
      <c r="B81" s="887"/>
      <c r="C81" s="887"/>
      <c r="D81" s="887"/>
      <c r="E81" s="887"/>
      <c r="F81" s="887"/>
      <c r="G81" s="887"/>
      <c r="H81" s="887"/>
      <c r="I81" s="887"/>
      <c r="J81" s="887"/>
      <c r="K81" s="887"/>
      <c r="L81" s="933">
        <v>3.3</v>
      </c>
      <c r="M81" s="213" t="s">
        <v>364</v>
      </c>
      <c r="N81" s="828" t="s">
        <v>355</v>
      </c>
      <c r="O81" s="912"/>
      <c r="P81" s="912"/>
      <c r="Q81" s="912"/>
      <c r="R81" s="912"/>
      <c r="S81" s="912"/>
      <c r="T81" s="912"/>
      <c r="U81" s="851"/>
    </row>
    <row r="82" spans="1:21">
      <c r="A82" s="860">
        <v>2</v>
      </c>
      <c r="B82" s="887"/>
      <c r="C82" s="887"/>
      <c r="D82" s="887"/>
      <c r="E82" s="887"/>
      <c r="F82" s="887"/>
      <c r="G82" s="887"/>
      <c r="H82" s="887"/>
      <c r="I82" s="887"/>
      <c r="J82" s="887"/>
      <c r="K82" s="887"/>
      <c r="L82" s="933">
        <v>3.4</v>
      </c>
      <c r="M82" s="213" t="s">
        <v>366</v>
      </c>
      <c r="N82" s="828" t="s">
        <v>355</v>
      </c>
      <c r="O82" s="912"/>
      <c r="P82" s="912"/>
      <c r="Q82" s="912"/>
      <c r="R82" s="912"/>
      <c r="S82" s="912"/>
      <c r="T82" s="912"/>
      <c r="U82" s="851"/>
    </row>
    <row r="83" spans="1:21">
      <c r="A83" s="860">
        <v>2</v>
      </c>
      <c r="B83" s="887"/>
      <c r="C83" s="887"/>
      <c r="D83" s="887"/>
      <c r="E83" s="887"/>
      <c r="F83" s="887"/>
      <c r="G83" s="887"/>
      <c r="H83" s="887"/>
      <c r="I83" s="887"/>
      <c r="J83" s="887"/>
      <c r="K83" s="887"/>
      <c r="L83" s="933">
        <v>3.5</v>
      </c>
      <c r="M83" s="213" t="s">
        <v>368</v>
      </c>
      <c r="N83" s="828" t="s">
        <v>355</v>
      </c>
      <c r="O83" s="912"/>
      <c r="P83" s="912"/>
      <c r="Q83" s="912"/>
      <c r="R83" s="912"/>
      <c r="S83" s="912"/>
      <c r="T83" s="912"/>
      <c r="U83" s="851"/>
    </row>
    <row r="84" spans="1:21" s="95" customFormat="1" ht="22.5">
      <c r="A84" s="860">
        <v>2</v>
      </c>
      <c r="B84" s="932"/>
      <c r="C84" s="932"/>
      <c r="D84" s="932"/>
      <c r="E84" s="932"/>
      <c r="F84" s="932"/>
      <c r="G84" s="932"/>
      <c r="H84" s="932"/>
      <c r="I84" s="932"/>
      <c r="J84" s="932"/>
      <c r="K84" s="932"/>
      <c r="L84" s="881">
        <v>4</v>
      </c>
      <c r="M84" s="209" t="s">
        <v>375</v>
      </c>
      <c r="N84" s="828" t="s">
        <v>355</v>
      </c>
      <c r="O84" s="882">
        <v>0</v>
      </c>
      <c r="P84" s="882">
        <v>0</v>
      </c>
      <c r="Q84" s="882">
        <v>0</v>
      </c>
      <c r="R84" s="882">
        <v>0</v>
      </c>
      <c r="S84" s="882">
        <v>0</v>
      </c>
      <c r="T84" s="882">
        <v>0</v>
      </c>
      <c r="U84" s="851"/>
    </row>
    <row r="85" spans="1:21">
      <c r="A85" s="860">
        <v>2</v>
      </c>
      <c r="B85" s="887"/>
      <c r="C85" s="887"/>
      <c r="D85" s="887"/>
      <c r="E85" s="887"/>
      <c r="F85" s="887"/>
      <c r="G85" s="887"/>
      <c r="H85" s="887"/>
      <c r="I85" s="887"/>
      <c r="J85" s="887"/>
      <c r="K85" s="887"/>
      <c r="L85" s="933">
        <v>4.0999999999999996</v>
      </c>
      <c r="M85" s="213" t="s">
        <v>361</v>
      </c>
      <c r="N85" s="828" t="s">
        <v>355</v>
      </c>
      <c r="O85" s="912">
        <v>0</v>
      </c>
      <c r="P85" s="912">
        <v>0</v>
      </c>
      <c r="Q85" s="912">
        <v>0</v>
      </c>
      <c r="R85" s="912">
        <v>0</v>
      </c>
      <c r="S85" s="912">
        <v>0</v>
      </c>
      <c r="T85" s="912">
        <v>0</v>
      </c>
      <c r="U85" s="851"/>
    </row>
    <row r="86" spans="1:21">
      <c r="A86" s="860">
        <v>2</v>
      </c>
      <c r="B86" s="887"/>
      <c r="C86" s="887"/>
      <c r="D86" s="887"/>
      <c r="E86" s="887"/>
      <c r="F86" s="887"/>
      <c r="G86" s="887"/>
      <c r="H86" s="887"/>
      <c r="I86" s="887"/>
      <c r="J86" s="887"/>
      <c r="K86" s="887"/>
      <c r="L86" s="933">
        <v>4.2</v>
      </c>
      <c r="M86" s="213" t="s">
        <v>362</v>
      </c>
      <c r="N86" s="828" t="s">
        <v>355</v>
      </c>
      <c r="O86" s="912">
        <v>0</v>
      </c>
      <c r="P86" s="912">
        <v>0</v>
      </c>
      <c r="Q86" s="912">
        <v>0</v>
      </c>
      <c r="R86" s="912">
        <v>0</v>
      </c>
      <c r="S86" s="912">
        <v>0</v>
      </c>
      <c r="T86" s="912">
        <v>0</v>
      </c>
      <c r="U86" s="851"/>
    </row>
    <row r="87" spans="1:21">
      <c r="A87" s="860">
        <v>2</v>
      </c>
      <c r="B87" s="887"/>
      <c r="C87" s="887"/>
      <c r="D87" s="887"/>
      <c r="E87" s="887"/>
      <c r="F87" s="887"/>
      <c r="G87" s="887"/>
      <c r="H87" s="887"/>
      <c r="I87" s="887"/>
      <c r="J87" s="887"/>
      <c r="K87" s="887"/>
      <c r="L87" s="933">
        <v>4.3</v>
      </c>
      <c r="M87" s="213" t="s">
        <v>364</v>
      </c>
      <c r="N87" s="828" t="s">
        <v>355</v>
      </c>
      <c r="O87" s="912">
        <v>0</v>
      </c>
      <c r="P87" s="912">
        <v>0</v>
      </c>
      <c r="Q87" s="912">
        <v>0</v>
      </c>
      <c r="R87" s="912">
        <v>0</v>
      </c>
      <c r="S87" s="912">
        <v>0</v>
      </c>
      <c r="T87" s="912">
        <v>0</v>
      </c>
      <c r="U87" s="851"/>
    </row>
    <row r="88" spans="1:21">
      <c r="A88" s="860">
        <v>2</v>
      </c>
      <c r="B88" s="887"/>
      <c r="C88" s="887"/>
      <c r="D88" s="887"/>
      <c r="E88" s="887"/>
      <c r="F88" s="887"/>
      <c r="G88" s="887"/>
      <c r="H88" s="887"/>
      <c r="I88" s="887"/>
      <c r="J88" s="887"/>
      <c r="K88" s="887"/>
      <c r="L88" s="933">
        <v>4.4000000000000004</v>
      </c>
      <c r="M88" s="213" t="s">
        <v>366</v>
      </c>
      <c r="N88" s="828" t="s">
        <v>355</v>
      </c>
      <c r="O88" s="912">
        <v>0</v>
      </c>
      <c r="P88" s="912">
        <v>0</v>
      </c>
      <c r="Q88" s="912">
        <v>0</v>
      </c>
      <c r="R88" s="912">
        <v>0</v>
      </c>
      <c r="S88" s="912">
        <v>0</v>
      </c>
      <c r="T88" s="912">
        <v>0</v>
      </c>
      <c r="U88" s="851"/>
    </row>
    <row r="89" spans="1:21">
      <c r="A89" s="860">
        <v>2</v>
      </c>
      <c r="B89" s="887"/>
      <c r="C89" s="887"/>
      <c r="D89" s="887"/>
      <c r="E89" s="887"/>
      <c r="F89" s="887"/>
      <c r="G89" s="887"/>
      <c r="H89" s="887"/>
      <c r="I89" s="887"/>
      <c r="J89" s="887"/>
      <c r="K89" s="887"/>
      <c r="L89" s="933">
        <v>4.5</v>
      </c>
      <c r="M89" s="213" t="s">
        <v>368</v>
      </c>
      <c r="N89" s="828" t="s">
        <v>355</v>
      </c>
      <c r="O89" s="912">
        <v>0</v>
      </c>
      <c r="P89" s="912">
        <v>0</v>
      </c>
      <c r="Q89" s="912">
        <v>0</v>
      </c>
      <c r="R89" s="912">
        <v>0</v>
      </c>
      <c r="S89" s="912">
        <v>0</v>
      </c>
      <c r="T89" s="912">
        <v>0</v>
      </c>
      <c r="U89" s="851"/>
    </row>
    <row r="90" spans="1:21" s="95" customFormat="1">
      <c r="A90" s="860">
        <v>2</v>
      </c>
      <c r="B90" s="932"/>
      <c r="C90" s="932"/>
      <c r="D90" s="932"/>
      <c r="E90" s="932"/>
      <c r="F90" s="932"/>
      <c r="G90" s="932"/>
      <c r="H90" s="932"/>
      <c r="I90" s="932"/>
      <c r="J90" s="932"/>
      <c r="K90" s="932"/>
      <c r="L90" s="881">
        <v>5</v>
      </c>
      <c r="M90" s="209" t="s">
        <v>380</v>
      </c>
      <c r="N90" s="828" t="s">
        <v>355</v>
      </c>
      <c r="O90" s="882">
        <v>0</v>
      </c>
      <c r="P90" s="882">
        <v>0</v>
      </c>
      <c r="Q90" s="882">
        <v>0</v>
      </c>
      <c r="R90" s="882">
        <v>0</v>
      </c>
      <c r="S90" s="882">
        <v>0</v>
      </c>
      <c r="T90" s="882">
        <v>0</v>
      </c>
      <c r="U90" s="851"/>
    </row>
    <row r="91" spans="1:21">
      <c r="A91" s="860">
        <v>2</v>
      </c>
      <c r="B91" s="887"/>
      <c r="C91" s="887"/>
      <c r="D91" s="887"/>
      <c r="E91" s="887"/>
      <c r="F91" s="887"/>
      <c r="G91" s="887"/>
      <c r="H91" s="887"/>
      <c r="I91" s="887"/>
      <c r="J91" s="887"/>
      <c r="K91" s="887"/>
      <c r="L91" s="933">
        <v>5.0999999999999996</v>
      </c>
      <c r="M91" s="213" t="s">
        <v>361</v>
      </c>
      <c r="N91" s="828" t="s">
        <v>355</v>
      </c>
      <c r="O91" s="912">
        <v>0</v>
      </c>
      <c r="P91" s="912">
        <v>0</v>
      </c>
      <c r="Q91" s="912">
        <v>0</v>
      </c>
      <c r="R91" s="912">
        <v>0</v>
      </c>
      <c r="S91" s="912">
        <v>0</v>
      </c>
      <c r="T91" s="912">
        <v>0</v>
      </c>
      <c r="U91" s="851"/>
    </row>
    <row r="92" spans="1:21">
      <c r="A92" s="860">
        <v>2</v>
      </c>
      <c r="B92" s="887"/>
      <c r="C92" s="887"/>
      <c r="D92" s="887"/>
      <c r="E92" s="887"/>
      <c r="F92" s="887"/>
      <c r="G92" s="887"/>
      <c r="H92" s="887"/>
      <c r="I92" s="887"/>
      <c r="J92" s="887"/>
      <c r="K92" s="887"/>
      <c r="L92" s="933">
        <v>5.2</v>
      </c>
      <c r="M92" s="213" t="s">
        <v>362</v>
      </c>
      <c r="N92" s="828" t="s">
        <v>355</v>
      </c>
      <c r="O92" s="912">
        <v>0</v>
      </c>
      <c r="P92" s="912">
        <v>0</v>
      </c>
      <c r="Q92" s="912">
        <v>0</v>
      </c>
      <c r="R92" s="912">
        <v>0</v>
      </c>
      <c r="S92" s="912">
        <v>0</v>
      </c>
      <c r="T92" s="912">
        <v>0</v>
      </c>
      <c r="U92" s="851"/>
    </row>
    <row r="93" spans="1:21">
      <c r="A93" s="860">
        <v>2</v>
      </c>
      <c r="B93" s="887"/>
      <c r="C93" s="887"/>
      <c r="D93" s="887"/>
      <c r="E93" s="887"/>
      <c r="F93" s="887"/>
      <c r="G93" s="887"/>
      <c r="H93" s="887"/>
      <c r="I93" s="887"/>
      <c r="J93" s="887"/>
      <c r="K93" s="887"/>
      <c r="L93" s="933">
        <v>5.3</v>
      </c>
      <c r="M93" s="213" t="s">
        <v>364</v>
      </c>
      <c r="N93" s="828" t="s">
        <v>355</v>
      </c>
      <c r="O93" s="912">
        <v>0</v>
      </c>
      <c r="P93" s="912">
        <v>0</v>
      </c>
      <c r="Q93" s="912">
        <v>0</v>
      </c>
      <c r="R93" s="912">
        <v>0</v>
      </c>
      <c r="S93" s="912">
        <v>0</v>
      </c>
      <c r="T93" s="912">
        <v>0</v>
      </c>
      <c r="U93" s="851"/>
    </row>
    <row r="94" spans="1:21">
      <c r="A94" s="860">
        <v>2</v>
      </c>
      <c r="B94" s="887"/>
      <c r="C94" s="887"/>
      <c r="D94" s="887"/>
      <c r="E94" s="887"/>
      <c r="F94" s="887"/>
      <c r="G94" s="887"/>
      <c r="H94" s="887"/>
      <c r="I94" s="887"/>
      <c r="J94" s="887"/>
      <c r="K94" s="887"/>
      <c r="L94" s="933">
        <v>5.4</v>
      </c>
      <c r="M94" s="213" t="s">
        <v>366</v>
      </c>
      <c r="N94" s="828" t="s">
        <v>355</v>
      </c>
      <c r="O94" s="912">
        <v>0</v>
      </c>
      <c r="P94" s="912">
        <v>0</v>
      </c>
      <c r="Q94" s="912">
        <v>0</v>
      </c>
      <c r="R94" s="912">
        <v>0</v>
      </c>
      <c r="S94" s="912">
        <v>0</v>
      </c>
      <c r="T94" s="912">
        <v>0</v>
      </c>
      <c r="U94" s="851"/>
    </row>
    <row r="95" spans="1:21">
      <c r="A95" s="860">
        <v>2</v>
      </c>
      <c r="B95" s="887"/>
      <c r="C95" s="887"/>
      <c r="D95" s="887"/>
      <c r="E95" s="887"/>
      <c r="F95" s="887"/>
      <c r="G95" s="887"/>
      <c r="H95" s="887"/>
      <c r="I95" s="887"/>
      <c r="J95" s="887"/>
      <c r="K95" s="887"/>
      <c r="L95" s="933">
        <v>5.5</v>
      </c>
      <c r="M95" s="213" t="s">
        <v>368</v>
      </c>
      <c r="N95" s="828" t="s">
        <v>355</v>
      </c>
      <c r="O95" s="912">
        <v>0</v>
      </c>
      <c r="P95" s="912">
        <v>0</v>
      </c>
      <c r="Q95" s="912">
        <v>0</v>
      </c>
      <c r="R95" s="912">
        <v>0</v>
      </c>
      <c r="S95" s="912">
        <v>0</v>
      </c>
      <c r="T95" s="912">
        <v>0</v>
      </c>
      <c r="U95" s="851"/>
    </row>
    <row r="96" spans="1:21" s="95" customFormat="1" ht="22.5">
      <c r="A96" s="860">
        <v>2</v>
      </c>
      <c r="B96" s="932"/>
      <c r="C96" s="932"/>
      <c r="D96" s="932"/>
      <c r="E96" s="932"/>
      <c r="F96" s="932"/>
      <c r="G96" s="932"/>
      <c r="H96" s="932"/>
      <c r="I96" s="932"/>
      <c r="J96" s="932"/>
      <c r="K96" s="932"/>
      <c r="L96" s="881">
        <v>6</v>
      </c>
      <c r="M96" s="209" t="s">
        <v>384</v>
      </c>
      <c r="N96" s="215"/>
      <c r="O96" s="216"/>
      <c r="P96" s="216"/>
      <c r="Q96" s="216"/>
      <c r="R96" s="216"/>
      <c r="S96" s="216"/>
      <c r="T96" s="216"/>
      <c r="U96" s="851"/>
    </row>
    <row r="97" spans="1:21">
      <c r="A97" s="860">
        <v>2</v>
      </c>
      <c r="B97" s="887"/>
      <c r="C97" s="887"/>
      <c r="D97" s="887"/>
      <c r="E97" s="887"/>
      <c r="F97" s="887"/>
      <c r="G97" s="887"/>
      <c r="H97" s="887"/>
      <c r="I97" s="887"/>
      <c r="J97" s="887"/>
      <c r="K97" s="887"/>
      <c r="L97" s="933">
        <v>6.1</v>
      </c>
      <c r="M97" s="213" t="s">
        <v>361</v>
      </c>
      <c r="N97" s="210" t="s">
        <v>142</v>
      </c>
      <c r="O97" s="912">
        <v>0</v>
      </c>
      <c r="P97" s="912">
        <v>0</v>
      </c>
      <c r="Q97" s="912">
        <v>0</v>
      </c>
      <c r="R97" s="912">
        <v>0</v>
      </c>
      <c r="S97" s="912">
        <v>0</v>
      </c>
      <c r="T97" s="912">
        <v>0</v>
      </c>
      <c r="U97" s="851"/>
    </row>
    <row r="98" spans="1:21">
      <c r="A98" s="860">
        <v>2</v>
      </c>
      <c r="B98" s="887"/>
      <c r="C98" s="887"/>
      <c r="D98" s="887"/>
      <c r="E98" s="887"/>
      <c r="F98" s="887"/>
      <c r="G98" s="887"/>
      <c r="H98" s="887"/>
      <c r="I98" s="887"/>
      <c r="J98" s="887"/>
      <c r="K98" s="887"/>
      <c r="L98" s="933">
        <v>6.2</v>
      </c>
      <c r="M98" s="213" t="s">
        <v>362</v>
      </c>
      <c r="N98" s="210" t="s">
        <v>142</v>
      </c>
      <c r="O98" s="912">
        <v>0</v>
      </c>
      <c r="P98" s="912">
        <v>0</v>
      </c>
      <c r="Q98" s="912">
        <v>0</v>
      </c>
      <c r="R98" s="912">
        <v>0</v>
      </c>
      <c r="S98" s="912">
        <v>0</v>
      </c>
      <c r="T98" s="912">
        <v>0</v>
      </c>
      <c r="U98" s="851"/>
    </row>
    <row r="99" spans="1:21">
      <c r="A99" s="860">
        <v>2</v>
      </c>
      <c r="B99" s="887"/>
      <c r="C99" s="887"/>
      <c r="D99" s="887"/>
      <c r="E99" s="887"/>
      <c r="F99" s="887"/>
      <c r="G99" s="887"/>
      <c r="H99" s="887"/>
      <c r="I99" s="887"/>
      <c r="J99" s="887"/>
      <c r="K99" s="887"/>
      <c r="L99" s="933">
        <v>6.3</v>
      </c>
      <c r="M99" s="213" t="s">
        <v>364</v>
      </c>
      <c r="N99" s="210" t="s">
        <v>142</v>
      </c>
      <c r="O99" s="912">
        <v>0</v>
      </c>
      <c r="P99" s="912">
        <v>0</v>
      </c>
      <c r="Q99" s="912">
        <v>0</v>
      </c>
      <c r="R99" s="912">
        <v>0</v>
      </c>
      <c r="S99" s="912">
        <v>0</v>
      </c>
      <c r="T99" s="912">
        <v>0</v>
      </c>
      <c r="U99" s="851"/>
    </row>
    <row r="100" spans="1:21">
      <c r="A100" s="860">
        <v>2</v>
      </c>
      <c r="B100" s="887"/>
      <c r="C100" s="887"/>
      <c r="D100" s="887"/>
      <c r="E100" s="887"/>
      <c r="F100" s="887"/>
      <c r="G100" s="887"/>
      <c r="H100" s="887"/>
      <c r="I100" s="887"/>
      <c r="J100" s="887"/>
      <c r="K100" s="887"/>
      <c r="L100" s="933">
        <v>6.4</v>
      </c>
      <c r="M100" s="213" t="s">
        <v>366</v>
      </c>
      <c r="N100" s="210" t="s">
        <v>142</v>
      </c>
      <c r="O100" s="912">
        <v>0</v>
      </c>
      <c r="P100" s="912">
        <v>0</v>
      </c>
      <c r="Q100" s="912">
        <v>0</v>
      </c>
      <c r="R100" s="912">
        <v>0</v>
      </c>
      <c r="S100" s="912">
        <v>0</v>
      </c>
      <c r="T100" s="912">
        <v>0</v>
      </c>
      <c r="U100" s="851"/>
    </row>
    <row r="101" spans="1:21">
      <c r="A101" s="860">
        <v>2</v>
      </c>
      <c r="B101" s="887"/>
      <c r="C101" s="887"/>
      <c r="D101" s="887"/>
      <c r="E101" s="887"/>
      <c r="F101" s="887"/>
      <c r="G101" s="887"/>
      <c r="H101" s="887"/>
      <c r="I101" s="887"/>
      <c r="J101" s="887"/>
      <c r="K101" s="887"/>
      <c r="L101" s="933">
        <v>6.5</v>
      </c>
      <c r="M101" s="213" t="s">
        <v>368</v>
      </c>
      <c r="N101" s="210" t="s">
        <v>142</v>
      </c>
      <c r="O101" s="912">
        <v>0</v>
      </c>
      <c r="P101" s="912">
        <v>0</v>
      </c>
      <c r="Q101" s="912">
        <v>0</v>
      </c>
      <c r="R101" s="912">
        <v>0</v>
      </c>
      <c r="S101" s="912">
        <v>0</v>
      </c>
      <c r="T101" s="912">
        <v>0</v>
      </c>
      <c r="U101" s="851"/>
    </row>
    <row r="102" spans="1:21" s="95" customFormat="1">
      <c r="A102" s="860">
        <v>2</v>
      </c>
      <c r="B102" s="932"/>
      <c r="C102" s="932"/>
      <c r="D102" s="932"/>
      <c r="E102" s="932"/>
      <c r="F102" s="932"/>
      <c r="G102" s="932"/>
      <c r="H102" s="932"/>
      <c r="I102" s="932"/>
      <c r="J102" s="932"/>
      <c r="K102" s="932"/>
      <c r="L102" s="881">
        <v>7</v>
      </c>
      <c r="M102" s="209" t="s">
        <v>388</v>
      </c>
      <c r="N102" s="828" t="s">
        <v>355</v>
      </c>
      <c r="O102" s="882">
        <v>0</v>
      </c>
      <c r="P102" s="882">
        <v>0</v>
      </c>
      <c r="Q102" s="882">
        <v>0</v>
      </c>
      <c r="R102" s="882">
        <v>0</v>
      </c>
      <c r="S102" s="882">
        <v>0</v>
      </c>
      <c r="T102" s="882">
        <v>0</v>
      </c>
      <c r="U102" s="851"/>
    </row>
    <row r="103" spans="1:21">
      <c r="A103" s="860">
        <v>2</v>
      </c>
      <c r="B103" s="887"/>
      <c r="C103" s="887"/>
      <c r="D103" s="887"/>
      <c r="E103" s="887"/>
      <c r="F103" s="887"/>
      <c r="G103" s="887"/>
      <c r="H103" s="887"/>
      <c r="I103" s="887"/>
      <c r="J103" s="887"/>
      <c r="K103" s="887"/>
      <c r="L103" s="933">
        <v>7.1</v>
      </c>
      <c r="M103" s="213" t="s">
        <v>361</v>
      </c>
      <c r="N103" s="828" t="s">
        <v>355</v>
      </c>
      <c r="O103" s="912"/>
      <c r="P103" s="912"/>
      <c r="Q103" s="912"/>
      <c r="R103" s="912"/>
      <c r="S103" s="912"/>
      <c r="T103" s="912"/>
      <c r="U103" s="851"/>
    </row>
    <row r="104" spans="1:21">
      <c r="A104" s="860">
        <v>2</v>
      </c>
      <c r="B104" s="887"/>
      <c r="C104" s="887"/>
      <c r="D104" s="887"/>
      <c r="E104" s="887"/>
      <c r="F104" s="887"/>
      <c r="G104" s="887"/>
      <c r="H104" s="887"/>
      <c r="I104" s="887"/>
      <c r="J104" s="887"/>
      <c r="K104" s="887"/>
      <c r="L104" s="933">
        <v>7.2</v>
      </c>
      <c r="M104" s="213" t="s">
        <v>362</v>
      </c>
      <c r="N104" s="828" t="s">
        <v>355</v>
      </c>
      <c r="O104" s="912"/>
      <c r="P104" s="912"/>
      <c r="Q104" s="912"/>
      <c r="R104" s="912"/>
      <c r="S104" s="912"/>
      <c r="T104" s="912"/>
      <c r="U104" s="851"/>
    </row>
    <row r="105" spans="1:21">
      <c r="A105" s="860">
        <v>2</v>
      </c>
      <c r="B105" s="887"/>
      <c r="C105" s="887"/>
      <c r="D105" s="887"/>
      <c r="E105" s="887"/>
      <c r="F105" s="887"/>
      <c r="G105" s="887"/>
      <c r="H105" s="887"/>
      <c r="I105" s="887"/>
      <c r="J105" s="887"/>
      <c r="K105" s="887"/>
      <c r="L105" s="933">
        <v>7.3</v>
      </c>
      <c r="M105" s="213" t="s">
        <v>364</v>
      </c>
      <c r="N105" s="828" t="s">
        <v>355</v>
      </c>
      <c r="O105" s="912"/>
      <c r="P105" s="912"/>
      <c r="Q105" s="912"/>
      <c r="R105" s="912"/>
      <c r="S105" s="912"/>
      <c r="T105" s="912"/>
      <c r="U105" s="851"/>
    </row>
    <row r="106" spans="1:21">
      <c r="A106" s="860">
        <v>2</v>
      </c>
      <c r="B106" s="887"/>
      <c r="C106" s="887"/>
      <c r="D106" s="887"/>
      <c r="E106" s="887"/>
      <c r="F106" s="887"/>
      <c r="G106" s="887"/>
      <c r="H106" s="887"/>
      <c r="I106" s="887"/>
      <c r="J106" s="887"/>
      <c r="K106" s="887"/>
      <c r="L106" s="933">
        <v>7.4</v>
      </c>
      <c r="M106" s="213" t="s">
        <v>366</v>
      </c>
      <c r="N106" s="828" t="s">
        <v>355</v>
      </c>
      <c r="O106" s="912"/>
      <c r="P106" s="912"/>
      <c r="Q106" s="912"/>
      <c r="R106" s="912"/>
      <c r="S106" s="912"/>
      <c r="T106" s="912"/>
      <c r="U106" s="851"/>
    </row>
    <row r="107" spans="1:21">
      <c r="A107" s="860">
        <v>2</v>
      </c>
      <c r="B107" s="887"/>
      <c r="C107" s="887"/>
      <c r="D107" s="887"/>
      <c r="E107" s="887"/>
      <c r="F107" s="887"/>
      <c r="G107" s="887"/>
      <c r="H107" s="887"/>
      <c r="I107" s="887"/>
      <c r="J107" s="887"/>
      <c r="K107" s="887"/>
      <c r="L107" s="933">
        <v>7.5</v>
      </c>
      <c r="M107" s="213" t="s">
        <v>368</v>
      </c>
      <c r="N107" s="828" t="s">
        <v>355</v>
      </c>
      <c r="O107" s="912"/>
      <c r="P107" s="912"/>
      <c r="Q107" s="912"/>
      <c r="R107" s="912"/>
      <c r="S107" s="912"/>
      <c r="T107" s="912"/>
      <c r="U107" s="851"/>
    </row>
    <row r="108" spans="1:21" s="95" customFormat="1">
      <c r="A108" s="860">
        <v>2</v>
      </c>
      <c r="B108" s="932"/>
      <c r="C108" s="932"/>
      <c r="D108" s="932"/>
      <c r="E108" s="932"/>
      <c r="F108" s="932"/>
      <c r="G108" s="932"/>
      <c r="H108" s="932"/>
      <c r="I108" s="932"/>
      <c r="J108" s="932"/>
      <c r="K108" s="932"/>
      <c r="L108" s="881">
        <v>8</v>
      </c>
      <c r="M108" s="209" t="s">
        <v>392</v>
      </c>
      <c r="N108" s="828" t="s">
        <v>355</v>
      </c>
      <c r="O108" s="882">
        <v>0</v>
      </c>
      <c r="P108" s="882">
        <v>0</v>
      </c>
      <c r="Q108" s="882">
        <v>0</v>
      </c>
      <c r="R108" s="882">
        <v>0</v>
      </c>
      <c r="S108" s="882">
        <v>0</v>
      </c>
      <c r="T108" s="882">
        <v>0</v>
      </c>
      <c r="U108" s="851"/>
    </row>
    <row r="109" spans="1:21">
      <c r="A109" s="860">
        <v>2</v>
      </c>
      <c r="B109" s="887"/>
      <c r="C109" s="887"/>
      <c r="D109" s="887"/>
      <c r="E109" s="887"/>
      <c r="F109" s="887"/>
      <c r="G109" s="887"/>
      <c r="H109" s="887"/>
      <c r="I109" s="887"/>
      <c r="J109" s="887"/>
      <c r="K109" s="887"/>
      <c r="L109" s="933">
        <v>8.1</v>
      </c>
      <c r="M109" s="213" t="s">
        <v>361</v>
      </c>
      <c r="N109" s="828" t="s">
        <v>355</v>
      </c>
      <c r="O109" s="912"/>
      <c r="P109" s="912"/>
      <c r="Q109" s="912"/>
      <c r="R109" s="912"/>
      <c r="S109" s="912"/>
      <c r="T109" s="912"/>
      <c r="U109" s="851"/>
    </row>
    <row r="110" spans="1:21">
      <c r="A110" s="860">
        <v>2</v>
      </c>
      <c r="B110" s="887"/>
      <c r="C110" s="887"/>
      <c r="D110" s="887"/>
      <c r="E110" s="887"/>
      <c r="F110" s="887"/>
      <c r="G110" s="887"/>
      <c r="H110" s="887"/>
      <c r="I110" s="887"/>
      <c r="J110" s="887"/>
      <c r="K110" s="887"/>
      <c r="L110" s="933">
        <v>8.1999999999999993</v>
      </c>
      <c r="M110" s="213" t="s">
        <v>362</v>
      </c>
      <c r="N110" s="828" t="s">
        <v>355</v>
      </c>
      <c r="O110" s="912"/>
      <c r="P110" s="912"/>
      <c r="Q110" s="912"/>
      <c r="R110" s="912"/>
      <c r="S110" s="912"/>
      <c r="T110" s="912"/>
      <c r="U110" s="851"/>
    </row>
    <row r="111" spans="1:21">
      <c r="A111" s="860">
        <v>2</v>
      </c>
      <c r="B111" s="887"/>
      <c r="C111" s="887"/>
      <c r="D111" s="887"/>
      <c r="E111" s="887"/>
      <c r="F111" s="887"/>
      <c r="G111" s="887"/>
      <c r="H111" s="887"/>
      <c r="I111" s="887"/>
      <c r="J111" s="887"/>
      <c r="K111" s="887"/>
      <c r="L111" s="933">
        <v>8.3000000000000007</v>
      </c>
      <c r="M111" s="213" t="s">
        <v>364</v>
      </c>
      <c r="N111" s="828" t="s">
        <v>355</v>
      </c>
      <c r="O111" s="912"/>
      <c r="P111" s="912"/>
      <c r="Q111" s="912"/>
      <c r="R111" s="912"/>
      <c r="S111" s="912"/>
      <c r="T111" s="912"/>
      <c r="U111" s="851"/>
    </row>
    <row r="112" spans="1:21">
      <c r="A112" s="860">
        <v>2</v>
      </c>
      <c r="B112" s="887"/>
      <c r="C112" s="887"/>
      <c r="D112" s="887"/>
      <c r="E112" s="887"/>
      <c r="F112" s="887"/>
      <c r="G112" s="887"/>
      <c r="H112" s="887"/>
      <c r="I112" s="887"/>
      <c r="J112" s="887"/>
      <c r="K112" s="887"/>
      <c r="L112" s="933">
        <v>8.4</v>
      </c>
      <c r="M112" s="213" t="s">
        <v>366</v>
      </c>
      <c r="N112" s="828" t="s">
        <v>355</v>
      </c>
      <c r="O112" s="912"/>
      <c r="P112" s="912"/>
      <c r="Q112" s="912"/>
      <c r="R112" s="912"/>
      <c r="S112" s="912"/>
      <c r="T112" s="912"/>
      <c r="U112" s="851"/>
    </row>
    <row r="113" spans="1:21">
      <c r="A113" s="860">
        <v>2</v>
      </c>
      <c r="B113" s="887"/>
      <c r="C113" s="887"/>
      <c r="D113" s="887"/>
      <c r="E113" s="887"/>
      <c r="F113" s="887"/>
      <c r="G113" s="887"/>
      <c r="H113" s="887"/>
      <c r="I113" s="887"/>
      <c r="J113" s="887"/>
      <c r="K113" s="887"/>
      <c r="L113" s="933">
        <v>8.5</v>
      </c>
      <c r="M113" s="213" t="s">
        <v>368</v>
      </c>
      <c r="N113" s="828" t="s">
        <v>355</v>
      </c>
      <c r="O113" s="912"/>
      <c r="P113" s="912"/>
      <c r="Q113" s="912"/>
      <c r="R113" s="912"/>
      <c r="S113" s="912"/>
      <c r="T113" s="912"/>
      <c r="U113" s="851"/>
    </row>
    <row r="114" spans="1:21">
      <c r="A114" s="814" t="s">
        <v>102</v>
      </c>
      <c r="B114" s="887"/>
      <c r="C114" s="887"/>
      <c r="D114" s="887"/>
      <c r="E114" s="887"/>
      <c r="F114" s="887"/>
      <c r="G114" s="887"/>
      <c r="H114" s="887"/>
      <c r="I114" s="887"/>
      <c r="J114" s="887"/>
      <c r="K114" s="887"/>
      <c r="L114" s="878" t="s">
        <v>2452</v>
      </c>
      <c r="M114" s="707"/>
      <c r="N114" s="708"/>
      <c r="O114" s="708"/>
      <c r="P114" s="708"/>
      <c r="Q114" s="708"/>
      <c r="R114" s="708"/>
      <c r="S114" s="708"/>
      <c r="T114" s="708"/>
      <c r="U114" s="931"/>
    </row>
    <row r="115" spans="1:21" s="95" customFormat="1" ht="22.5">
      <c r="A115" s="860">
        <v>3</v>
      </c>
      <c r="B115" s="932"/>
      <c r="C115" s="932"/>
      <c r="D115" s="932"/>
      <c r="E115" s="932"/>
      <c r="F115" s="932"/>
      <c r="G115" s="932"/>
      <c r="H115" s="932"/>
      <c r="I115" s="932"/>
      <c r="J115" s="932"/>
      <c r="K115" s="932"/>
      <c r="L115" s="881">
        <v>1</v>
      </c>
      <c r="M115" s="209" t="s">
        <v>360</v>
      </c>
      <c r="N115" s="828" t="s">
        <v>355</v>
      </c>
      <c r="O115" s="882">
        <v>0</v>
      </c>
      <c r="P115" s="882">
        <v>0</v>
      </c>
      <c r="Q115" s="882">
        <v>0</v>
      </c>
      <c r="R115" s="882">
        <v>0</v>
      </c>
      <c r="S115" s="882">
        <v>0</v>
      </c>
      <c r="T115" s="882">
        <v>0</v>
      </c>
      <c r="U115" s="851"/>
    </row>
    <row r="116" spans="1:21">
      <c r="A116" s="860">
        <v>3</v>
      </c>
      <c r="B116" s="887"/>
      <c r="C116" s="887"/>
      <c r="D116" s="887"/>
      <c r="E116" s="887"/>
      <c r="F116" s="887"/>
      <c r="G116" s="887"/>
      <c r="H116" s="887"/>
      <c r="I116" s="887"/>
      <c r="J116" s="887"/>
      <c r="K116" s="887"/>
      <c r="L116" s="933">
        <v>1.1000000000000001</v>
      </c>
      <c r="M116" s="213" t="s">
        <v>361</v>
      </c>
      <c r="N116" s="828" t="s">
        <v>355</v>
      </c>
      <c r="O116" s="912"/>
      <c r="P116" s="912"/>
      <c r="Q116" s="912"/>
      <c r="R116" s="912"/>
      <c r="S116" s="912"/>
      <c r="T116" s="912"/>
      <c r="U116" s="851"/>
    </row>
    <row r="117" spans="1:21">
      <c r="A117" s="860">
        <v>3</v>
      </c>
      <c r="B117" s="887"/>
      <c r="C117" s="887"/>
      <c r="D117" s="887"/>
      <c r="E117" s="887"/>
      <c r="F117" s="887"/>
      <c r="G117" s="887"/>
      <c r="H117" s="887"/>
      <c r="I117" s="887"/>
      <c r="J117" s="887"/>
      <c r="K117" s="887"/>
      <c r="L117" s="933">
        <v>1.2</v>
      </c>
      <c r="M117" s="213" t="s">
        <v>362</v>
      </c>
      <c r="N117" s="828" t="s">
        <v>355</v>
      </c>
      <c r="O117" s="912"/>
      <c r="P117" s="912"/>
      <c r="Q117" s="912"/>
      <c r="R117" s="912"/>
      <c r="S117" s="912"/>
      <c r="T117" s="912"/>
      <c r="U117" s="851"/>
    </row>
    <row r="118" spans="1:21">
      <c r="A118" s="860">
        <v>3</v>
      </c>
      <c r="B118" s="887"/>
      <c r="C118" s="887"/>
      <c r="D118" s="887"/>
      <c r="E118" s="887"/>
      <c r="F118" s="887"/>
      <c r="G118" s="887"/>
      <c r="H118" s="887"/>
      <c r="I118" s="887"/>
      <c r="J118" s="887"/>
      <c r="K118" s="887"/>
      <c r="L118" s="933">
        <v>1.3</v>
      </c>
      <c r="M118" s="213" t="s">
        <v>364</v>
      </c>
      <c r="N118" s="828" t="s">
        <v>355</v>
      </c>
      <c r="O118" s="912"/>
      <c r="P118" s="912"/>
      <c r="Q118" s="912"/>
      <c r="R118" s="912"/>
      <c r="S118" s="912"/>
      <c r="T118" s="912"/>
      <c r="U118" s="851"/>
    </row>
    <row r="119" spans="1:21">
      <c r="A119" s="860">
        <v>3</v>
      </c>
      <c r="B119" s="887"/>
      <c r="C119" s="887"/>
      <c r="D119" s="887"/>
      <c r="E119" s="887"/>
      <c r="F119" s="887"/>
      <c r="G119" s="887"/>
      <c r="H119" s="887"/>
      <c r="I119" s="887"/>
      <c r="J119" s="887"/>
      <c r="K119" s="887"/>
      <c r="L119" s="933">
        <v>1.4</v>
      </c>
      <c r="M119" s="213" t="s">
        <v>366</v>
      </c>
      <c r="N119" s="828" t="s">
        <v>355</v>
      </c>
      <c r="O119" s="912"/>
      <c r="P119" s="912"/>
      <c r="Q119" s="912"/>
      <c r="R119" s="912"/>
      <c r="S119" s="912"/>
      <c r="T119" s="912"/>
      <c r="U119" s="851"/>
    </row>
    <row r="120" spans="1:21">
      <c r="A120" s="860">
        <v>3</v>
      </c>
      <c r="B120" s="887"/>
      <c r="C120" s="887"/>
      <c r="D120" s="887"/>
      <c r="E120" s="887"/>
      <c r="F120" s="887"/>
      <c r="G120" s="887"/>
      <c r="H120" s="887"/>
      <c r="I120" s="887"/>
      <c r="J120" s="887"/>
      <c r="K120" s="887"/>
      <c r="L120" s="933">
        <v>1.5</v>
      </c>
      <c r="M120" s="213" t="s">
        <v>368</v>
      </c>
      <c r="N120" s="828" t="s">
        <v>355</v>
      </c>
      <c r="O120" s="912"/>
      <c r="P120" s="912"/>
      <c r="Q120" s="912"/>
      <c r="R120" s="912"/>
      <c r="S120" s="912"/>
      <c r="T120" s="912"/>
      <c r="U120" s="851"/>
    </row>
    <row r="121" spans="1:21" s="95" customFormat="1">
      <c r="A121" s="860">
        <v>3</v>
      </c>
      <c r="B121" s="932"/>
      <c r="C121" s="932"/>
      <c r="D121" s="932"/>
      <c r="E121" s="932"/>
      <c r="F121" s="932"/>
      <c r="G121" s="932"/>
      <c r="H121" s="932"/>
      <c r="I121" s="932"/>
      <c r="J121" s="932"/>
      <c r="K121" s="932"/>
      <c r="L121" s="881">
        <v>2</v>
      </c>
      <c r="M121" s="209" t="s">
        <v>369</v>
      </c>
      <c r="N121" s="828" t="s">
        <v>355</v>
      </c>
      <c r="O121" s="882">
        <v>0</v>
      </c>
      <c r="P121" s="882">
        <v>0</v>
      </c>
      <c r="Q121" s="882">
        <v>0</v>
      </c>
      <c r="R121" s="882">
        <v>0</v>
      </c>
      <c r="S121" s="882">
        <v>0</v>
      </c>
      <c r="T121" s="882">
        <v>0</v>
      </c>
      <c r="U121" s="851"/>
    </row>
    <row r="122" spans="1:21">
      <c r="A122" s="860">
        <v>3</v>
      </c>
      <c r="B122" s="887"/>
      <c r="C122" s="887"/>
      <c r="D122" s="887"/>
      <c r="E122" s="887"/>
      <c r="F122" s="887"/>
      <c r="G122" s="887"/>
      <c r="H122" s="887"/>
      <c r="I122" s="887"/>
      <c r="J122" s="887"/>
      <c r="K122" s="887"/>
      <c r="L122" s="933">
        <v>2.1</v>
      </c>
      <c r="M122" s="213" t="s">
        <v>361</v>
      </c>
      <c r="N122" s="828" t="s">
        <v>355</v>
      </c>
      <c r="O122" s="912"/>
      <c r="P122" s="912"/>
      <c r="Q122" s="912"/>
      <c r="R122" s="912"/>
      <c r="S122" s="912"/>
      <c r="T122" s="912"/>
      <c r="U122" s="851"/>
    </row>
    <row r="123" spans="1:21">
      <c r="A123" s="860">
        <v>3</v>
      </c>
      <c r="B123" s="887"/>
      <c r="C123" s="887"/>
      <c r="D123" s="887"/>
      <c r="E123" s="887"/>
      <c r="F123" s="887"/>
      <c r="G123" s="887"/>
      <c r="H123" s="887"/>
      <c r="I123" s="887"/>
      <c r="J123" s="887"/>
      <c r="K123" s="887"/>
      <c r="L123" s="933">
        <v>2.2000000000000002</v>
      </c>
      <c r="M123" s="213" t="s">
        <v>362</v>
      </c>
      <c r="N123" s="828" t="s">
        <v>355</v>
      </c>
      <c r="O123" s="912"/>
      <c r="P123" s="912"/>
      <c r="Q123" s="912"/>
      <c r="R123" s="912"/>
      <c r="S123" s="912"/>
      <c r="T123" s="912"/>
      <c r="U123" s="851"/>
    </row>
    <row r="124" spans="1:21">
      <c r="A124" s="860">
        <v>3</v>
      </c>
      <c r="B124" s="887"/>
      <c r="C124" s="887"/>
      <c r="D124" s="887"/>
      <c r="E124" s="887"/>
      <c r="F124" s="887"/>
      <c r="G124" s="887"/>
      <c r="H124" s="887"/>
      <c r="I124" s="887"/>
      <c r="J124" s="887"/>
      <c r="K124" s="887"/>
      <c r="L124" s="933">
        <v>2.2999999999999998</v>
      </c>
      <c r="M124" s="213" t="s">
        <v>364</v>
      </c>
      <c r="N124" s="828" t="s">
        <v>355</v>
      </c>
      <c r="O124" s="912"/>
      <c r="P124" s="912"/>
      <c r="Q124" s="912"/>
      <c r="R124" s="912"/>
      <c r="S124" s="912"/>
      <c r="T124" s="912"/>
      <c r="U124" s="851"/>
    </row>
    <row r="125" spans="1:21">
      <c r="A125" s="860">
        <v>3</v>
      </c>
      <c r="B125" s="887"/>
      <c r="C125" s="887"/>
      <c r="D125" s="887"/>
      <c r="E125" s="887"/>
      <c r="F125" s="887"/>
      <c r="G125" s="887"/>
      <c r="H125" s="887"/>
      <c r="I125" s="887"/>
      <c r="J125" s="887"/>
      <c r="K125" s="887"/>
      <c r="L125" s="933">
        <v>2.4</v>
      </c>
      <c r="M125" s="213" t="s">
        <v>366</v>
      </c>
      <c r="N125" s="828" t="s">
        <v>355</v>
      </c>
      <c r="O125" s="912"/>
      <c r="P125" s="912"/>
      <c r="Q125" s="912"/>
      <c r="R125" s="912"/>
      <c r="S125" s="912"/>
      <c r="T125" s="912"/>
      <c r="U125" s="851"/>
    </row>
    <row r="126" spans="1:21">
      <c r="A126" s="860">
        <v>3</v>
      </c>
      <c r="B126" s="887"/>
      <c r="C126" s="887"/>
      <c r="D126" s="887"/>
      <c r="E126" s="887"/>
      <c r="F126" s="887"/>
      <c r="G126" s="887"/>
      <c r="H126" s="887"/>
      <c r="I126" s="887"/>
      <c r="J126" s="887"/>
      <c r="K126" s="887"/>
      <c r="L126" s="933">
        <v>2.5</v>
      </c>
      <c r="M126" s="213" t="s">
        <v>368</v>
      </c>
      <c r="N126" s="828" t="s">
        <v>355</v>
      </c>
      <c r="O126" s="912"/>
      <c r="P126" s="912"/>
      <c r="Q126" s="912"/>
      <c r="R126" s="912"/>
      <c r="S126" s="912"/>
      <c r="T126" s="912"/>
      <c r="U126" s="851"/>
    </row>
    <row r="127" spans="1:21" s="95" customFormat="1">
      <c r="A127" s="860">
        <v>3</v>
      </c>
      <c r="B127" s="932"/>
      <c r="C127" s="932"/>
      <c r="D127" s="932"/>
      <c r="E127" s="932"/>
      <c r="F127" s="932"/>
      <c r="G127" s="932"/>
      <c r="H127" s="932"/>
      <c r="I127" s="932"/>
      <c r="J127" s="932"/>
      <c r="K127" s="932"/>
      <c r="L127" s="881">
        <v>3</v>
      </c>
      <c r="M127" s="209" t="s">
        <v>371</v>
      </c>
      <c r="N127" s="828" t="s">
        <v>355</v>
      </c>
      <c r="O127" s="882">
        <v>0</v>
      </c>
      <c r="P127" s="882">
        <v>0</v>
      </c>
      <c r="Q127" s="882">
        <v>0</v>
      </c>
      <c r="R127" s="882">
        <v>0</v>
      </c>
      <c r="S127" s="882">
        <v>0</v>
      </c>
      <c r="T127" s="882">
        <v>0</v>
      </c>
      <c r="U127" s="851"/>
    </row>
    <row r="128" spans="1:21">
      <c r="A128" s="860">
        <v>3</v>
      </c>
      <c r="B128" s="887"/>
      <c r="C128" s="887"/>
      <c r="D128" s="887"/>
      <c r="E128" s="887"/>
      <c r="F128" s="887"/>
      <c r="G128" s="887"/>
      <c r="H128" s="887"/>
      <c r="I128" s="887"/>
      <c r="J128" s="887"/>
      <c r="K128" s="887"/>
      <c r="L128" s="933">
        <v>3.1</v>
      </c>
      <c r="M128" s="213" t="s">
        <v>361</v>
      </c>
      <c r="N128" s="828" t="s">
        <v>355</v>
      </c>
      <c r="O128" s="912"/>
      <c r="P128" s="912"/>
      <c r="Q128" s="912"/>
      <c r="R128" s="912"/>
      <c r="S128" s="912"/>
      <c r="T128" s="912"/>
      <c r="U128" s="851"/>
    </row>
    <row r="129" spans="1:21">
      <c r="A129" s="860">
        <v>3</v>
      </c>
      <c r="B129" s="887"/>
      <c r="C129" s="887"/>
      <c r="D129" s="887"/>
      <c r="E129" s="887"/>
      <c r="F129" s="887"/>
      <c r="G129" s="887"/>
      <c r="H129" s="887"/>
      <c r="I129" s="887"/>
      <c r="J129" s="887"/>
      <c r="K129" s="887"/>
      <c r="L129" s="933">
        <v>3.2</v>
      </c>
      <c r="M129" s="213" t="s">
        <v>362</v>
      </c>
      <c r="N129" s="828" t="s">
        <v>355</v>
      </c>
      <c r="O129" s="912"/>
      <c r="P129" s="912"/>
      <c r="Q129" s="912"/>
      <c r="R129" s="912"/>
      <c r="S129" s="912"/>
      <c r="T129" s="912"/>
      <c r="U129" s="851"/>
    </row>
    <row r="130" spans="1:21">
      <c r="A130" s="860">
        <v>3</v>
      </c>
      <c r="B130" s="887"/>
      <c r="C130" s="887"/>
      <c r="D130" s="887"/>
      <c r="E130" s="887"/>
      <c r="F130" s="887"/>
      <c r="G130" s="887"/>
      <c r="H130" s="887"/>
      <c r="I130" s="887"/>
      <c r="J130" s="887"/>
      <c r="K130" s="887"/>
      <c r="L130" s="933">
        <v>3.3</v>
      </c>
      <c r="M130" s="213" t="s">
        <v>364</v>
      </c>
      <c r="N130" s="828" t="s">
        <v>355</v>
      </c>
      <c r="O130" s="912"/>
      <c r="P130" s="912"/>
      <c r="Q130" s="912"/>
      <c r="R130" s="912"/>
      <c r="S130" s="912"/>
      <c r="T130" s="912"/>
      <c r="U130" s="851"/>
    </row>
    <row r="131" spans="1:21">
      <c r="A131" s="860">
        <v>3</v>
      </c>
      <c r="B131" s="887"/>
      <c r="C131" s="887"/>
      <c r="D131" s="887"/>
      <c r="E131" s="887"/>
      <c r="F131" s="887"/>
      <c r="G131" s="887"/>
      <c r="H131" s="887"/>
      <c r="I131" s="887"/>
      <c r="J131" s="887"/>
      <c r="K131" s="887"/>
      <c r="L131" s="933">
        <v>3.4</v>
      </c>
      <c r="M131" s="213" t="s">
        <v>366</v>
      </c>
      <c r="N131" s="828" t="s">
        <v>355</v>
      </c>
      <c r="O131" s="912"/>
      <c r="P131" s="912"/>
      <c r="Q131" s="912"/>
      <c r="R131" s="912"/>
      <c r="S131" s="912"/>
      <c r="T131" s="912"/>
      <c r="U131" s="851"/>
    </row>
    <row r="132" spans="1:21">
      <c r="A132" s="860">
        <v>3</v>
      </c>
      <c r="B132" s="887"/>
      <c r="C132" s="887"/>
      <c r="D132" s="887"/>
      <c r="E132" s="887"/>
      <c r="F132" s="887"/>
      <c r="G132" s="887"/>
      <c r="H132" s="887"/>
      <c r="I132" s="887"/>
      <c r="J132" s="887"/>
      <c r="K132" s="887"/>
      <c r="L132" s="933">
        <v>3.5</v>
      </c>
      <c r="M132" s="213" t="s">
        <v>368</v>
      </c>
      <c r="N132" s="828" t="s">
        <v>355</v>
      </c>
      <c r="O132" s="912"/>
      <c r="P132" s="912"/>
      <c r="Q132" s="912"/>
      <c r="R132" s="912"/>
      <c r="S132" s="912"/>
      <c r="T132" s="912"/>
      <c r="U132" s="851"/>
    </row>
    <row r="133" spans="1:21" s="95" customFormat="1" ht="22.5">
      <c r="A133" s="860">
        <v>3</v>
      </c>
      <c r="B133" s="932"/>
      <c r="C133" s="932"/>
      <c r="D133" s="932"/>
      <c r="E133" s="932"/>
      <c r="F133" s="932"/>
      <c r="G133" s="932"/>
      <c r="H133" s="932"/>
      <c r="I133" s="932"/>
      <c r="J133" s="932"/>
      <c r="K133" s="932"/>
      <c r="L133" s="881">
        <v>4</v>
      </c>
      <c r="M133" s="209" t="s">
        <v>375</v>
      </c>
      <c r="N133" s="828" t="s">
        <v>355</v>
      </c>
      <c r="O133" s="882">
        <v>0</v>
      </c>
      <c r="P133" s="882">
        <v>0</v>
      </c>
      <c r="Q133" s="882">
        <v>0</v>
      </c>
      <c r="R133" s="882">
        <v>0</v>
      </c>
      <c r="S133" s="882">
        <v>0</v>
      </c>
      <c r="T133" s="882">
        <v>0</v>
      </c>
      <c r="U133" s="851"/>
    </row>
    <row r="134" spans="1:21">
      <c r="A134" s="860">
        <v>3</v>
      </c>
      <c r="B134" s="887"/>
      <c r="C134" s="887"/>
      <c r="D134" s="887"/>
      <c r="E134" s="887"/>
      <c r="F134" s="887"/>
      <c r="G134" s="887"/>
      <c r="H134" s="887"/>
      <c r="I134" s="887"/>
      <c r="J134" s="887"/>
      <c r="K134" s="887"/>
      <c r="L134" s="933">
        <v>4.0999999999999996</v>
      </c>
      <c r="M134" s="213" t="s">
        <v>361</v>
      </c>
      <c r="N134" s="828" t="s">
        <v>355</v>
      </c>
      <c r="O134" s="912">
        <v>0</v>
      </c>
      <c r="P134" s="912">
        <v>0</v>
      </c>
      <c r="Q134" s="912">
        <v>0</v>
      </c>
      <c r="R134" s="912">
        <v>0</v>
      </c>
      <c r="S134" s="912">
        <v>0</v>
      </c>
      <c r="T134" s="912">
        <v>0</v>
      </c>
      <c r="U134" s="851"/>
    </row>
    <row r="135" spans="1:21">
      <c r="A135" s="860">
        <v>3</v>
      </c>
      <c r="B135" s="887"/>
      <c r="C135" s="887"/>
      <c r="D135" s="887"/>
      <c r="E135" s="887"/>
      <c r="F135" s="887"/>
      <c r="G135" s="887"/>
      <c r="H135" s="887"/>
      <c r="I135" s="887"/>
      <c r="J135" s="887"/>
      <c r="K135" s="887"/>
      <c r="L135" s="933">
        <v>4.2</v>
      </c>
      <c r="M135" s="213" t="s">
        <v>362</v>
      </c>
      <c r="N135" s="828" t="s">
        <v>355</v>
      </c>
      <c r="O135" s="912">
        <v>0</v>
      </c>
      <c r="P135" s="912">
        <v>0</v>
      </c>
      <c r="Q135" s="912">
        <v>0</v>
      </c>
      <c r="R135" s="912">
        <v>0</v>
      </c>
      <c r="S135" s="912">
        <v>0</v>
      </c>
      <c r="T135" s="912">
        <v>0</v>
      </c>
      <c r="U135" s="851"/>
    </row>
    <row r="136" spans="1:21">
      <c r="A136" s="860">
        <v>3</v>
      </c>
      <c r="B136" s="887"/>
      <c r="C136" s="887"/>
      <c r="D136" s="887"/>
      <c r="E136" s="887"/>
      <c r="F136" s="887"/>
      <c r="G136" s="887"/>
      <c r="H136" s="887"/>
      <c r="I136" s="887"/>
      <c r="J136" s="887"/>
      <c r="K136" s="887"/>
      <c r="L136" s="933">
        <v>4.3</v>
      </c>
      <c r="M136" s="213" t="s">
        <v>364</v>
      </c>
      <c r="N136" s="828" t="s">
        <v>355</v>
      </c>
      <c r="O136" s="912">
        <v>0</v>
      </c>
      <c r="P136" s="912">
        <v>0</v>
      </c>
      <c r="Q136" s="912">
        <v>0</v>
      </c>
      <c r="R136" s="912">
        <v>0</v>
      </c>
      <c r="S136" s="912">
        <v>0</v>
      </c>
      <c r="T136" s="912">
        <v>0</v>
      </c>
      <c r="U136" s="851"/>
    </row>
    <row r="137" spans="1:21">
      <c r="A137" s="860">
        <v>3</v>
      </c>
      <c r="B137" s="887"/>
      <c r="C137" s="887"/>
      <c r="D137" s="887"/>
      <c r="E137" s="887"/>
      <c r="F137" s="887"/>
      <c r="G137" s="887"/>
      <c r="H137" s="887"/>
      <c r="I137" s="887"/>
      <c r="J137" s="887"/>
      <c r="K137" s="887"/>
      <c r="L137" s="933">
        <v>4.4000000000000004</v>
      </c>
      <c r="M137" s="213" t="s">
        <v>366</v>
      </c>
      <c r="N137" s="828" t="s">
        <v>355</v>
      </c>
      <c r="O137" s="912">
        <v>0</v>
      </c>
      <c r="P137" s="912">
        <v>0</v>
      </c>
      <c r="Q137" s="912">
        <v>0</v>
      </c>
      <c r="R137" s="912">
        <v>0</v>
      </c>
      <c r="S137" s="912">
        <v>0</v>
      </c>
      <c r="T137" s="912">
        <v>0</v>
      </c>
      <c r="U137" s="851"/>
    </row>
    <row r="138" spans="1:21">
      <c r="A138" s="860">
        <v>3</v>
      </c>
      <c r="B138" s="887"/>
      <c r="C138" s="887"/>
      <c r="D138" s="887"/>
      <c r="E138" s="887"/>
      <c r="F138" s="887"/>
      <c r="G138" s="887"/>
      <c r="H138" s="887"/>
      <c r="I138" s="887"/>
      <c r="J138" s="887"/>
      <c r="K138" s="887"/>
      <c r="L138" s="933">
        <v>4.5</v>
      </c>
      <c r="M138" s="213" t="s">
        <v>368</v>
      </c>
      <c r="N138" s="828" t="s">
        <v>355</v>
      </c>
      <c r="O138" s="912">
        <v>0</v>
      </c>
      <c r="P138" s="912">
        <v>0</v>
      </c>
      <c r="Q138" s="912">
        <v>0</v>
      </c>
      <c r="R138" s="912">
        <v>0</v>
      </c>
      <c r="S138" s="912">
        <v>0</v>
      </c>
      <c r="T138" s="912">
        <v>0</v>
      </c>
      <c r="U138" s="851"/>
    </row>
    <row r="139" spans="1:21" s="95" customFormat="1">
      <c r="A139" s="860">
        <v>3</v>
      </c>
      <c r="B139" s="932"/>
      <c r="C139" s="932"/>
      <c r="D139" s="932"/>
      <c r="E139" s="932"/>
      <c r="F139" s="932"/>
      <c r="G139" s="932"/>
      <c r="H139" s="932"/>
      <c r="I139" s="932"/>
      <c r="J139" s="932"/>
      <c r="K139" s="932"/>
      <c r="L139" s="881">
        <v>5</v>
      </c>
      <c r="M139" s="209" t="s">
        <v>380</v>
      </c>
      <c r="N139" s="828" t="s">
        <v>355</v>
      </c>
      <c r="O139" s="882">
        <v>0</v>
      </c>
      <c r="P139" s="882">
        <v>0</v>
      </c>
      <c r="Q139" s="882">
        <v>0</v>
      </c>
      <c r="R139" s="882">
        <v>0</v>
      </c>
      <c r="S139" s="882">
        <v>0</v>
      </c>
      <c r="T139" s="882">
        <v>0</v>
      </c>
      <c r="U139" s="851"/>
    </row>
    <row r="140" spans="1:21">
      <c r="A140" s="860">
        <v>3</v>
      </c>
      <c r="B140" s="887"/>
      <c r="C140" s="887"/>
      <c r="D140" s="887"/>
      <c r="E140" s="887"/>
      <c r="F140" s="887"/>
      <c r="G140" s="887"/>
      <c r="H140" s="887"/>
      <c r="I140" s="887"/>
      <c r="J140" s="887"/>
      <c r="K140" s="887"/>
      <c r="L140" s="933">
        <v>5.0999999999999996</v>
      </c>
      <c r="M140" s="213" t="s">
        <v>361</v>
      </c>
      <c r="N140" s="828" t="s">
        <v>355</v>
      </c>
      <c r="O140" s="912">
        <v>0</v>
      </c>
      <c r="P140" s="912">
        <v>0</v>
      </c>
      <c r="Q140" s="912">
        <v>0</v>
      </c>
      <c r="R140" s="912">
        <v>0</v>
      </c>
      <c r="S140" s="912">
        <v>0</v>
      </c>
      <c r="T140" s="912">
        <v>0</v>
      </c>
      <c r="U140" s="851"/>
    </row>
    <row r="141" spans="1:21">
      <c r="A141" s="860">
        <v>3</v>
      </c>
      <c r="B141" s="887"/>
      <c r="C141" s="887"/>
      <c r="D141" s="887"/>
      <c r="E141" s="887"/>
      <c r="F141" s="887"/>
      <c r="G141" s="887"/>
      <c r="H141" s="887"/>
      <c r="I141" s="887"/>
      <c r="J141" s="887"/>
      <c r="K141" s="887"/>
      <c r="L141" s="933">
        <v>5.2</v>
      </c>
      <c r="M141" s="213" t="s">
        <v>362</v>
      </c>
      <c r="N141" s="828" t="s">
        <v>355</v>
      </c>
      <c r="O141" s="912">
        <v>0</v>
      </c>
      <c r="P141" s="912">
        <v>0</v>
      </c>
      <c r="Q141" s="912">
        <v>0</v>
      </c>
      <c r="R141" s="912">
        <v>0</v>
      </c>
      <c r="S141" s="912">
        <v>0</v>
      </c>
      <c r="T141" s="912">
        <v>0</v>
      </c>
      <c r="U141" s="851"/>
    </row>
    <row r="142" spans="1:21">
      <c r="A142" s="860">
        <v>3</v>
      </c>
      <c r="B142" s="887"/>
      <c r="C142" s="887"/>
      <c r="D142" s="887"/>
      <c r="E142" s="887"/>
      <c r="F142" s="887"/>
      <c r="G142" s="887"/>
      <c r="H142" s="887"/>
      <c r="I142" s="887"/>
      <c r="J142" s="887"/>
      <c r="K142" s="887"/>
      <c r="L142" s="933">
        <v>5.3</v>
      </c>
      <c r="M142" s="213" t="s">
        <v>364</v>
      </c>
      <c r="N142" s="828" t="s">
        <v>355</v>
      </c>
      <c r="O142" s="912">
        <v>0</v>
      </c>
      <c r="P142" s="912">
        <v>0</v>
      </c>
      <c r="Q142" s="912">
        <v>0</v>
      </c>
      <c r="R142" s="912">
        <v>0</v>
      </c>
      <c r="S142" s="912">
        <v>0</v>
      </c>
      <c r="T142" s="912">
        <v>0</v>
      </c>
      <c r="U142" s="851"/>
    </row>
    <row r="143" spans="1:21">
      <c r="A143" s="860">
        <v>3</v>
      </c>
      <c r="B143" s="887"/>
      <c r="C143" s="887"/>
      <c r="D143" s="887"/>
      <c r="E143" s="887"/>
      <c r="F143" s="887"/>
      <c r="G143" s="887"/>
      <c r="H143" s="887"/>
      <c r="I143" s="887"/>
      <c r="J143" s="887"/>
      <c r="K143" s="887"/>
      <c r="L143" s="933">
        <v>5.4</v>
      </c>
      <c r="M143" s="213" t="s">
        <v>366</v>
      </c>
      <c r="N143" s="828" t="s">
        <v>355</v>
      </c>
      <c r="O143" s="912">
        <v>0</v>
      </c>
      <c r="P143" s="912">
        <v>0</v>
      </c>
      <c r="Q143" s="912">
        <v>0</v>
      </c>
      <c r="R143" s="912">
        <v>0</v>
      </c>
      <c r="S143" s="912">
        <v>0</v>
      </c>
      <c r="T143" s="912">
        <v>0</v>
      </c>
      <c r="U143" s="851"/>
    </row>
    <row r="144" spans="1:21">
      <c r="A144" s="860">
        <v>3</v>
      </c>
      <c r="B144" s="887"/>
      <c r="C144" s="887"/>
      <c r="D144" s="887"/>
      <c r="E144" s="887"/>
      <c r="F144" s="887"/>
      <c r="G144" s="887"/>
      <c r="H144" s="887"/>
      <c r="I144" s="887"/>
      <c r="J144" s="887"/>
      <c r="K144" s="887"/>
      <c r="L144" s="933">
        <v>5.5</v>
      </c>
      <c r="M144" s="213" t="s">
        <v>368</v>
      </c>
      <c r="N144" s="828" t="s">
        <v>355</v>
      </c>
      <c r="O144" s="912">
        <v>0</v>
      </c>
      <c r="P144" s="912">
        <v>0</v>
      </c>
      <c r="Q144" s="912">
        <v>0</v>
      </c>
      <c r="R144" s="912">
        <v>0</v>
      </c>
      <c r="S144" s="912">
        <v>0</v>
      </c>
      <c r="T144" s="912">
        <v>0</v>
      </c>
      <c r="U144" s="851"/>
    </row>
    <row r="145" spans="1:21" s="95" customFormat="1" ht="22.5">
      <c r="A145" s="860">
        <v>3</v>
      </c>
      <c r="B145" s="932"/>
      <c r="C145" s="932"/>
      <c r="D145" s="932"/>
      <c r="E145" s="932"/>
      <c r="F145" s="932"/>
      <c r="G145" s="932"/>
      <c r="H145" s="932"/>
      <c r="I145" s="932"/>
      <c r="J145" s="932"/>
      <c r="K145" s="932"/>
      <c r="L145" s="881">
        <v>6</v>
      </c>
      <c r="M145" s="209" t="s">
        <v>384</v>
      </c>
      <c r="N145" s="215"/>
      <c r="O145" s="216"/>
      <c r="P145" s="216"/>
      <c r="Q145" s="216"/>
      <c r="R145" s="216"/>
      <c r="S145" s="216"/>
      <c r="T145" s="216"/>
      <c r="U145" s="851"/>
    </row>
    <row r="146" spans="1:21">
      <c r="A146" s="860">
        <v>3</v>
      </c>
      <c r="B146" s="887"/>
      <c r="C146" s="887"/>
      <c r="D146" s="887"/>
      <c r="E146" s="887"/>
      <c r="F146" s="887"/>
      <c r="G146" s="887"/>
      <c r="H146" s="887"/>
      <c r="I146" s="887"/>
      <c r="J146" s="887"/>
      <c r="K146" s="887"/>
      <c r="L146" s="933">
        <v>6.1</v>
      </c>
      <c r="M146" s="213" t="s">
        <v>361</v>
      </c>
      <c r="N146" s="210" t="s">
        <v>142</v>
      </c>
      <c r="O146" s="912">
        <v>0</v>
      </c>
      <c r="P146" s="912">
        <v>0</v>
      </c>
      <c r="Q146" s="912">
        <v>0</v>
      </c>
      <c r="R146" s="912">
        <v>0</v>
      </c>
      <c r="S146" s="912">
        <v>0</v>
      </c>
      <c r="T146" s="912">
        <v>0</v>
      </c>
      <c r="U146" s="851"/>
    </row>
    <row r="147" spans="1:21">
      <c r="A147" s="860">
        <v>3</v>
      </c>
      <c r="B147" s="887"/>
      <c r="C147" s="887"/>
      <c r="D147" s="887"/>
      <c r="E147" s="887"/>
      <c r="F147" s="887"/>
      <c r="G147" s="887"/>
      <c r="H147" s="887"/>
      <c r="I147" s="887"/>
      <c r="J147" s="887"/>
      <c r="K147" s="887"/>
      <c r="L147" s="933">
        <v>6.2</v>
      </c>
      <c r="M147" s="213" t="s">
        <v>362</v>
      </c>
      <c r="N147" s="210" t="s">
        <v>142</v>
      </c>
      <c r="O147" s="912">
        <v>0</v>
      </c>
      <c r="P147" s="912">
        <v>0</v>
      </c>
      <c r="Q147" s="912">
        <v>0</v>
      </c>
      <c r="R147" s="912">
        <v>0</v>
      </c>
      <c r="S147" s="912">
        <v>0</v>
      </c>
      <c r="T147" s="912">
        <v>0</v>
      </c>
      <c r="U147" s="851"/>
    </row>
    <row r="148" spans="1:21">
      <c r="A148" s="860">
        <v>3</v>
      </c>
      <c r="B148" s="887"/>
      <c r="C148" s="887"/>
      <c r="D148" s="887"/>
      <c r="E148" s="887"/>
      <c r="F148" s="887"/>
      <c r="G148" s="887"/>
      <c r="H148" s="887"/>
      <c r="I148" s="887"/>
      <c r="J148" s="887"/>
      <c r="K148" s="887"/>
      <c r="L148" s="933">
        <v>6.3</v>
      </c>
      <c r="M148" s="213" t="s">
        <v>364</v>
      </c>
      <c r="N148" s="210" t="s">
        <v>142</v>
      </c>
      <c r="O148" s="912">
        <v>0</v>
      </c>
      <c r="P148" s="912">
        <v>0</v>
      </c>
      <c r="Q148" s="912">
        <v>0</v>
      </c>
      <c r="R148" s="912">
        <v>0</v>
      </c>
      <c r="S148" s="912">
        <v>0</v>
      </c>
      <c r="T148" s="912">
        <v>0</v>
      </c>
      <c r="U148" s="851"/>
    </row>
    <row r="149" spans="1:21">
      <c r="A149" s="860">
        <v>3</v>
      </c>
      <c r="B149" s="887"/>
      <c r="C149" s="887"/>
      <c r="D149" s="887"/>
      <c r="E149" s="887"/>
      <c r="F149" s="887"/>
      <c r="G149" s="887"/>
      <c r="H149" s="887"/>
      <c r="I149" s="887"/>
      <c r="J149" s="887"/>
      <c r="K149" s="887"/>
      <c r="L149" s="933">
        <v>6.4</v>
      </c>
      <c r="M149" s="213" t="s">
        <v>366</v>
      </c>
      <c r="N149" s="210" t="s">
        <v>142</v>
      </c>
      <c r="O149" s="912">
        <v>0</v>
      </c>
      <c r="P149" s="912">
        <v>0</v>
      </c>
      <c r="Q149" s="912">
        <v>0</v>
      </c>
      <c r="R149" s="912">
        <v>0</v>
      </c>
      <c r="S149" s="912">
        <v>0</v>
      </c>
      <c r="T149" s="912">
        <v>0</v>
      </c>
      <c r="U149" s="851"/>
    </row>
    <row r="150" spans="1:21">
      <c r="A150" s="860">
        <v>3</v>
      </c>
      <c r="B150" s="887"/>
      <c r="C150" s="887"/>
      <c r="D150" s="887"/>
      <c r="E150" s="887"/>
      <c r="F150" s="887"/>
      <c r="G150" s="887"/>
      <c r="H150" s="887"/>
      <c r="I150" s="887"/>
      <c r="J150" s="887"/>
      <c r="K150" s="887"/>
      <c r="L150" s="933">
        <v>6.5</v>
      </c>
      <c r="M150" s="213" t="s">
        <v>368</v>
      </c>
      <c r="N150" s="210" t="s">
        <v>142</v>
      </c>
      <c r="O150" s="912">
        <v>0</v>
      </c>
      <c r="P150" s="912">
        <v>0</v>
      </c>
      <c r="Q150" s="912">
        <v>0</v>
      </c>
      <c r="R150" s="912">
        <v>0</v>
      </c>
      <c r="S150" s="912">
        <v>0</v>
      </c>
      <c r="T150" s="912">
        <v>0</v>
      </c>
      <c r="U150" s="851"/>
    </row>
    <row r="151" spans="1:21" s="95" customFormat="1">
      <c r="A151" s="860">
        <v>3</v>
      </c>
      <c r="B151" s="932"/>
      <c r="C151" s="932"/>
      <c r="D151" s="932"/>
      <c r="E151" s="932"/>
      <c r="F151" s="932"/>
      <c r="G151" s="932"/>
      <c r="H151" s="932"/>
      <c r="I151" s="932"/>
      <c r="J151" s="932"/>
      <c r="K151" s="932"/>
      <c r="L151" s="881">
        <v>7</v>
      </c>
      <c r="M151" s="209" t="s">
        <v>388</v>
      </c>
      <c r="N151" s="828" t="s">
        <v>355</v>
      </c>
      <c r="O151" s="882">
        <v>14</v>
      </c>
      <c r="P151" s="882">
        <v>14</v>
      </c>
      <c r="Q151" s="882">
        <v>0</v>
      </c>
      <c r="R151" s="882">
        <v>0</v>
      </c>
      <c r="S151" s="882">
        <v>0</v>
      </c>
      <c r="T151" s="882">
        <v>0</v>
      </c>
      <c r="U151" s="851"/>
    </row>
    <row r="152" spans="1:21">
      <c r="A152" s="860">
        <v>3</v>
      </c>
      <c r="B152" s="887"/>
      <c r="C152" s="887"/>
      <c r="D152" s="887"/>
      <c r="E152" s="887"/>
      <c r="F152" s="887"/>
      <c r="G152" s="887"/>
      <c r="H152" s="887"/>
      <c r="I152" s="887"/>
      <c r="J152" s="887"/>
      <c r="K152" s="887"/>
      <c r="L152" s="933">
        <v>7.1</v>
      </c>
      <c r="M152" s="213" t="s">
        <v>361</v>
      </c>
      <c r="N152" s="828" t="s">
        <v>355</v>
      </c>
      <c r="O152" s="912"/>
      <c r="P152" s="912"/>
      <c r="Q152" s="912"/>
      <c r="R152" s="912"/>
      <c r="S152" s="912"/>
      <c r="T152" s="912"/>
      <c r="U152" s="851"/>
    </row>
    <row r="153" spans="1:21">
      <c r="A153" s="860">
        <v>3</v>
      </c>
      <c r="B153" s="887"/>
      <c r="C153" s="887"/>
      <c r="D153" s="887"/>
      <c r="E153" s="887"/>
      <c r="F153" s="887"/>
      <c r="G153" s="887"/>
      <c r="H153" s="887"/>
      <c r="I153" s="887"/>
      <c r="J153" s="887"/>
      <c r="K153" s="887"/>
      <c r="L153" s="933">
        <v>7.2</v>
      </c>
      <c r="M153" s="213" t="s">
        <v>362</v>
      </c>
      <c r="N153" s="828" t="s">
        <v>355</v>
      </c>
      <c r="O153" s="912"/>
      <c r="P153" s="912"/>
      <c r="Q153" s="912"/>
      <c r="R153" s="912"/>
      <c r="S153" s="912"/>
      <c r="T153" s="912"/>
      <c r="U153" s="851"/>
    </row>
    <row r="154" spans="1:21">
      <c r="A154" s="860">
        <v>3</v>
      </c>
      <c r="B154" s="887"/>
      <c r="C154" s="887"/>
      <c r="D154" s="887"/>
      <c r="E154" s="887"/>
      <c r="F154" s="887"/>
      <c r="G154" s="887"/>
      <c r="H154" s="887"/>
      <c r="I154" s="887"/>
      <c r="J154" s="887"/>
      <c r="K154" s="887"/>
      <c r="L154" s="933">
        <v>7.3</v>
      </c>
      <c r="M154" s="213" t="s">
        <v>364</v>
      </c>
      <c r="N154" s="828" t="s">
        <v>355</v>
      </c>
      <c r="O154" s="912"/>
      <c r="P154" s="912"/>
      <c r="Q154" s="912"/>
      <c r="R154" s="912"/>
      <c r="S154" s="912"/>
      <c r="T154" s="912"/>
      <c r="U154" s="851"/>
    </row>
    <row r="155" spans="1:21">
      <c r="A155" s="860">
        <v>3</v>
      </c>
      <c r="B155" s="887"/>
      <c r="C155" s="887"/>
      <c r="D155" s="887"/>
      <c r="E155" s="887"/>
      <c r="F155" s="887"/>
      <c r="G155" s="887"/>
      <c r="H155" s="887"/>
      <c r="I155" s="887"/>
      <c r="J155" s="887"/>
      <c r="K155" s="887"/>
      <c r="L155" s="933">
        <v>7.4</v>
      </c>
      <c r="M155" s="213" t="s">
        <v>366</v>
      </c>
      <c r="N155" s="828" t="s">
        <v>355</v>
      </c>
      <c r="O155" s="912"/>
      <c r="P155" s="912"/>
      <c r="Q155" s="912"/>
      <c r="R155" s="912"/>
      <c r="S155" s="912"/>
      <c r="T155" s="912"/>
      <c r="U155" s="851"/>
    </row>
    <row r="156" spans="1:21">
      <c r="A156" s="860">
        <v>3</v>
      </c>
      <c r="B156" s="887"/>
      <c r="C156" s="887"/>
      <c r="D156" s="887"/>
      <c r="E156" s="887"/>
      <c r="F156" s="887"/>
      <c r="G156" s="887"/>
      <c r="H156" s="887"/>
      <c r="I156" s="887"/>
      <c r="J156" s="887"/>
      <c r="K156" s="887"/>
      <c r="L156" s="933">
        <v>7.5</v>
      </c>
      <c r="M156" s="213" t="s">
        <v>368</v>
      </c>
      <c r="N156" s="828" t="s">
        <v>355</v>
      </c>
      <c r="O156" s="912">
        <v>14</v>
      </c>
      <c r="P156" s="912">
        <v>14</v>
      </c>
      <c r="Q156" s="912"/>
      <c r="R156" s="912"/>
      <c r="S156" s="912"/>
      <c r="T156" s="912"/>
      <c r="U156" s="851"/>
    </row>
    <row r="157" spans="1:21" s="95" customFormat="1">
      <c r="A157" s="860">
        <v>3</v>
      </c>
      <c r="B157" s="932"/>
      <c r="C157" s="932"/>
      <c r="D157" s="932"/>
      <c r="E157" s="932"/>
      <c r="F157" s="932"/>
      <c r="G157" s="932"/>
      <c r="H157" s="932"/>
      <c r="I157" s="932"/>
      <c r="J157" s="932"/>
      <c r="K157" s="932"/>
      <c r="L157" s="881">
        <v>8</v>
      </c>
      <c r="M157" s="209" t="s">
        <v>392</v>
      </c>
      <c r="N157" s="828" t="s">
        <v>355</v>
      </c>
      <c r="O157" s="882">
        <v>0</v>
      </c>
      <c r="P157" s="882">
        <v>0</v>
      </c>
      <c r="Q157" s="882">
        <v>0</v>
      </c>
      <c r="R157" s="882">
        <v>0</v>
      </c>
      <c r="S157" s="882">
        <v>0</v>
      </c>
      <c r="T157" s="882">
        <v>0</v>
      </c>
      <c r="U157" s="851"/>
    </row>
    <row r="158" spans="1:21">
      <c r="A158" s="860">
        <v>3</v>
      </c>
      <c r="B158" s="887"/>
      <c r="C158" s="887"/>
      <c r="D158" s="887"/>
      <c r="E158" s="887"/>
      <c r="F158" s="887"/>
      <c r="G158" s="887"/>
      <c r="H158" s="887"/>
      <c r="I158" s="887"/>
      <c r="J158" s="887"/>
      <c r="K158" s="887"/>
      <c r="L158" s="933">
        <v>8.1</v>
      </c>
      <c r="M158" s="213" t="s">
        <v>361</v>
      </c>
      <c r="N158" s="828" t="s">
        <v>355</v>
      </c>
      <c r="O158" s="912"/>
      <c r="P158" s="912"/>
      <c r="Q158" s="912"/>
      <c r="R158" s="912"/>
      <c r="S158" s="912"/>
      <c r="T158" s="912"/>
      <c r="U158" s="851"/>
    </row>
    <row r="159" spans="1:21">
      <c r="A159" s="860">
        <v>3</v>
      </c>
      <c r="B159" s="887"/>
      <c r="C159" s="887"/>
      <c r="D159" s="887"/>
      <c r="E159" s="887"/>
      <c r="F159" s="887"/>
      <c r="G159" s="887"/>
      <c r="H159" s="887"/>
      <c r="I159" s="887"/>
      <c r="J159" s="887"/>
      <c r="K159" s="887"/>
      <c r="L159" s="933">
        <v>8.1999999999999993</v>
      </c>
      <c r="M159" s="213" t="s">
        <v>362</v>
      </c>
      <c r="N159" s="828" t="s">
        <v>355</v>
      </c>
      <c r="O159" s="912"/>
      <c r="P159" s="912"/>
      <c r="Q159" s="912"/>
      <c r="R159" s="912"/>
      <c r="S159" s="912"/>
      <c r="T159" s="912"/>
      <c r="U159" s="851"/>
    </row>
    <row r="160" spans="1:21">
      <c r="A160" s="860">
        <v>3</v>
      </c>
      <c r="B160" s="887"/>
      <c r="C160" s="887"/>
      <c r="D160" s="887"/>
      <c r="E160" s="887"/>
      <c r="F160" s="887"/>
      <c r="G160" s="887"/>
      <c r="H160" s="887"/>
      <c r="I160" s="887"/>
      <c r="J160" s="887"/>
      <c r="K160" s="887"/>
      <c r="L160" s="933">
        <v>8.3000000000000007</v>
      </c>
      <c r="M160" s="213" t="s">
        <v>364</v>
      </c>
      <c r="N160" s="828" t="s">
        <v>355</v>
      </c>
      <c r="O160" s="912"/>
      <c r="P160" s="912"/>
      <c r="Q160" s="912"/>
      <c r="R160" s="912"/>
      <c r="S160" s="912"/>
      <c r="T160" s="912"/>
      <c r="U160" s="851"/>
    </row>
    <row r="161" spans="1:21">
      <c r="A161" s="860">
        <v>3</v>
      </c>
      <c r="B161" s="887"/>
      <c r="C161" s="887"/>
      <c r="D161" s="887"/>
      <c r="E161" s="887"/>
      <c r="F161" s="887"/>
      <c r="G161" s="887"/>
      <c r="H161" s="887"/>
      <c r="I161" s="887"/>
      <c r="J161" s="887"/>
      <c r="K161" s="887"/>
      <c r="L161" s="933">
        <v>8.4</v>
      </c>
      <c r="M161" s="213" t="s">
        <v>366</v>
      </c>
      <c r="N161" s="828" t="s">
        <v>355</v>
      </c>
      <c r="O161" s="912"/>
      <c r="P161" s="912"/>
      <c r="Q161" s="912"/>
      <c r="R161" s="912"/>
      <c r="S161" s="912"/>
      <c r="T161" s="912"/>
      <c r="U161" s="851"/>
    </row>
    <row r="162" spans="1:21">
      <c r="A162" s="860">
        <v>3</v>
      </c>
      <c r="B162" s="887"/>
      <c r="C162" s="887"/>
      <c r="D162" s="887"/>
      <c r="E162" s="887"/>
      <c r="F162" s="887"/>
      <c r="G162" s="887"/>
      <c r="H162" s="887"/>
      <c r="I162" s="887"/>
      <c r="J162" s="887"/>
      <c r="K162" s="887"/>
      <c r="L162" s="933">
        <v>8.5</v>
      </c>
      <c r="M162" s="213" t="s">
        <v>368</v>
      </c>
      <c r="N162" s="828" t="s">
        <v>355</v>
      </c>
      <c r="O162" s="912"/>
      <c r="P162" s="912"/>
      <c r="Q162" s="912"/>
      <c r="R162" s="912"/>
      <c r="S162" s="912"/>
      <c r="T162" s="912"/>
      <c r="U162" s="851"/>
    </row>
    <row r="163" spans="1:21">
      <c r="A163" s="814" t="s">
        <v>103</v>
      </c>
      <c r="B163" s="887"/>
      <c r="C163" s="887"/>
      <c r="D163" s="887"/>
      <c r="E163" s="887"/>
      <c r="F163" s="887"/>
      <c r="G163" s="887"/>
      <c r="H163" s="887"/>
      <c r="I163" s="887"/>
      <c r="J163" s="887"/>
      <c r="K163" s="887"/>
      <c r="L163" s="878" t="s">
        <v>2454</v>
      </c>
      <c r="M163" s="707"/>
      <c r="N163" s="708"/>
      <c r="O163" s="708"/>
      <c r="P163" s="708"/>
      <c r="Q163" s="708"/>
      <c r="R163" s="708"/>
      <c r="S163" s="708"/>
      <c r="T163" s="708"/>
      <c r="U163" s="931"/>
    </row>
    <row r="164" spans="1:21" s="95" customFormat="1" ht="22.5">
      <c r="A164" s="860">
        <v>4</v>
      </c>
      <c r="B164" s="932"/>
      <c r="C164" s="932"/>
      <c r="D164" s="932"/>
      <c r="E164" s="932"/>
      <c r="F164" s="932"/>
      <c r="G164" s="932"/>
      <c r="H164" s="932"/>
      <c r="I164" s="932"/>
      <c r="J164" s="932"/>
      <c r="K164" s="932"/>
      <c r="L164" s="881">
        <v>1</v>
      </c>
      <c r="M164" s="209" t="s">
        <v>360</v>
      </c>
      <c r="N164" s="828" t="s">
        <v>355</v>
      </c>
      <c r="O164" s="882">
        <v>0</v>
      </c>
      <c r="P164" s="882">
        <v>0</v>
      </c>
      <c r="Q164" s="882">
        <v>0</v>
      </c>
      <c r="R164" s="882">
        <v>0</v>
      </c>
      <c r="S164" s="882">
        <v>0</v>
      </c>
      <c r="T164" s="882">
        <v>0</v>
      </c>
      <c r="U164" s="851"/>
    </row>
    <row r="165" spans="1:21">
      <c r="A165" s="860">
        <v>4</v>
      </c>
      <c r="B165" s="887"/>
      <c r="C165" s="887"/>
      <c r="D165" s="887"/>
      <c r="E165" s="887"/>
      <c r="F165" s="887"/>
      <c r="G165" s="887"/>
      <c r="H165" s="887"/>
      <c r="I165" s="887"/>
      <c r="J165" s="887"/>
      <c r="K165" s="887"/>
      <c r="L165" s="933">
        <v>1.1000000000000001</v>
      </c>
      <c r="M165" s="213" t="s">
        <v>361</v>
      </c>
      <c r="N165" s="828" t="s">
        <v>355</v>
      </c>
      <c r="O165" s="912"/>
      <c r="P165" s="912"/>
      <c r="Q165" s="912"/>
      <c r="R165" s="912"/>
      <c r="S165" s="912"/>
      <c r="T165" s="912"/>
      <c r="U165" s="851"/>
    </row>
    <row r="166" spans="1:21">
      <c r="A166" s="860">
        <v>4</v>
      </c>
      <c r="B166" s="887"/>
      <c r="C166" s="887"/>
      <c r="D166" s="887"/>
      <c r="E166" s="887"/>
      <c r="F166" s="887"/>
      <c r="G166" s="887"/>
      <c r="H166" s="887"/>
      <c r="I166" s="887"/>
      <c r="J166" s="887"/>
      <c r="K166" s="887"/>
      <c r="L166" s="933">
        <v>1.2</v>
      </c>
      <c r="M166" s="213" t="s">
        <v>362</v>
      </c>
      <c r="N166" s="828" t="s">
        <v>355</v>
      </c>
      <c r="O166" s="912"/>
      <c r="P166" s="912"/>
      <c r="Q166" s="912"/>
      <c r="R166" s="912"/>
      <c r="S166" s="912"/>
      <c r="T166" s="912"/>
      <c r="U166" s="851"/>
    </row>
    <row r="167" spans="1:21">
      <c r="A167" s="860">
        <v>4</v>
      </c>
      <c r="B167" s="887"/>
      <c r="C167" s="887"/>
      <c r="D167" s="887"/>
      <c r="E167" s="887"/>
      <c r="F167" s="887"/>
      <c r="G167" s="887"/>
      <c r="H167" s="887"/>
      <c r="I167" s="887"/>
      <c r="J167" s="887"/>
      <c r="K167" s="887"/>
      <c r="L167" s="933">
        <v>1.3</v>
      </c>
      <c r="M167" s="213" t="s">
        <v>364</v>
      </c>
      <c r="N167" s="828" t="s">
        <v>355</v>
      </c>
      <c r="O167" s="912"/>
      <c r="P167" s="912"/>
      <c r="Q167" s="912"/>
      <c r="R167" s="912"/>
      <c r="S167" s="912"/>
      <c r="T167" s="912"/>
      <c r="U167" s="851"/>
    </row>
    <row r="168" spans="1:21">
      <c r="A168" s="860">
        <v>4</v>
      </c>
      <c r="B168" s="887"/>
      <c r="C168" s="887"/>
      <c r="D168" s="887"/>
      <c r="E168" s="887"/>
      <c r="F168" s="887"/>
      <c r="G168" s="887"/>
      <c r="H168" s="887"/>
      <c r="I168" s="887"/>
      <c r="J168" s="887"/>
      <c r="K168" s="887"/>
      <c r="L168" s="933">
        <v>1.4</v>
      </c>
      <c r="M168" s="213" t="s">
        <v>366</v>
      </c>
      <c r="N168" s="828" t="s">
        <v>355</v>
      </c>
      <c r="O168" s="912"/>
      <c r="P168" s="912"/>
      <c r="Q168" s="912"/>
      <c r="R168" s="912"/>
      <c r="S168" s="912"/>
      <c r="T168" s="912"/>
      <c r="U168" s="851"/>
    </row>
    <row r="169" spans="1:21">
      <c r="A169" s="860">
        <v>4</v>
      </c>
      <c r="B169" s="887"/>
      <c r="C169" s="887"/>
      <c r="D169" s="887"/>
      <c r="E169" s="887"/>
      <c r="F169" s="887"/>
      <c r="G169" s="887"/>
      <c r="H169" s="887"/>
      <c r="I169" s="887"/>
      <c r="J169" s="887"/>
      <c r="K169" s="887"/>
      <c r="L169" s="933">
        <v>1.5</v>
      </c>
      <c r="M169" s="213" t="s">
        <v>368</v>
      </c>
      <c r="N169" s="828" t="s">
        <v>355</v>
      </c>
      <c r="O169" s="912"/>
      <c r="P169" s="912"/>
      <c r="Q169" s="912"/>
      <c r="R169" s="912"/>
      <c r="S169" s="912"/>
      <c r="T169" s="912"/>
      <c r="U169" s="851"/>
    </row>
    <row r="170" spans="1:21" s="95" customFormat="1">
      <c r="A170" s="860">
        <v>4</v>
      </c>
      <c r="B170" s="932"/>
      <c r="C170" s="932"/>
      <c r="D170" s="932"/>
      <c r="E170" s="932"/>
      <c r="F170" s="932"/>
      <c r="G170" s="932"/>
      <c r="H170" s="932"/>
      <c r="I170" s="932"/>
      <c r="J170" s="932"/>
      <c r="K170" s="932"/>
      <c r="L170" s="881">
        <v>2</v>
      </c>
      <c r="M170" s="209" t="s">
        <v>369</v>
      </c>
      <c r="N170" s="828" t="s">
        <v>355</v>
      </c>
      <c r="O170" s="882">
        <v>0</v>
      </c>
      <c r="P170" s="882">
        <v>0</v>
      </c>
      <c r="Q170" s="882">
        <v>0</v>
      </c>
      <c r="R170" s="882">
        <v>0</v>
      </c>
      <c r="S170" s="882">
        <v>0</v>
      </c>
      <c r="T170" s="882">
        <v>0</v>
      </c>
      <c r="U170" s="851"/>
    </row>
    <row r="171" spans="1:21">
      <c r="A171" s="860">
        <v>4</v>
      </c>
      <c r="B171" s="887"/>
      <c r="C171" s="887"/>
      <c r="D171" s="887"/>
      <c r="E171" s="887"/>
      <c r="F171" s="887"/>
      <c r="G171" s="887"/>
      <c r="H171" s="887"/>
      <c r="I171" s="887"/>
      <c r="J171" s="887"/>
      <c r="K171" s="887"/>
      <c r="L171" s="933">
        <v>2.1</v>
      </c>
      <c r="M171" s="213" t="s">
        <v>361</v>
      </c>
      <c r="N171" s="828" t="s">
        <v>355</v>
      </c>
      <c r="O171" s="912"/>
      <c r="P171" s="912"/>
      <c r="Q171" s="912"/>
      <c r="R171" s="912"/>
      <c r="S171" s="912"/>
      <c r="T171" s="912"/>
      <c r="U171" s="851"/>
    </row>
    <row r="172" spans="1:21">
      <c r="A172" s="860">
        <v>4</v>
      </c>
      <c r="B172" s="887"/>
      <c r="C172" s="887"/>
      <c r="D172" s="887"/>
      <c r="E172" s="887"/>
      <c r="F172" s="887"/>
      <c r="G172" s="887"/>
      <c r="H172" s="887"/>
      <c r="I172" s="887"/>
      <c r="J172" s="887"/>
      <c r="K172" s="887"/>
      <c r="L172" s="933">
        <v>2.2000000000000002</v>
      </c>
      <c r="M172" s="213" t="s">
        <v>362</v>
      </c>
      <c r="N172" s="828" t="s">
        <v>355</v>
      </c>
      <c r="O172" s="912"/>
      <c r="P172" s="912"/>
      <c r="Q172" s="912"/>
      <c r="R172" s="912"/>
      <c r="S172" s="912"/>
      <c r="T172" s="912"/>
      <c r="U172" s="851"/>
    </row>
    <row r="173" spans="1:21">
      <c r="A173" s="860">
        <v>4</v>
      </c>
      <c r="B173" s="887"/>
      <c r="C173" s="887"/>
      <c r="D173" s="887"/>
      <c r="E173" s="887"/>
      <c r="F173" s="887"/>
      <c r="G173" s="887"/>
      <c r="H173" s="887"/>
      <c r="I173" s="887"/>
      <c r="J173" s="887"/>
      <c r="K173" s="887"/>
      <c r="L173" s="933">
        <v>2.2999999999999998</v>
      </c>
      <c r="M173" s="213" t="s">
        <v>364</v>
      </c>
      <c r="N173" s="828" t="s">
        <v>355</v>
      </c>
      <c r="O173" s="912"/>
      <c r="P173" s="912"/>
      <c r="Q173" s="912"/>
      <c r="R173" s="912"/>
      <c r="S173" s="912"/>
      <c r="T173" s="912"/>
      <c r="U173" s="851"/>
    </row>
    <row r="174" spans="1:21">
      <c r="A174" s="860">
        <v>4</v>
      </c>
      <c r="B174" s="887"/>
      <c r="C174" s="887"/>
      <c r="D174" s="887"/>
      <c r="E174" s="887"/>
      <c r="F174" s="887"/>
      <c r="G174" s="887"/>
      <c r="H174" s="887"/>
      <c r="I174" s="887"/>
      <c r="J174" s="887"/>
      <c r="K174" s="887"/>
      <c r="L174" s="933">
        <v>2.4</v>
      </c>
      <c r="M174" s="213" t="s">
        <v>366</v>
      </c>
      <c r="N174" s="828" t="s">
        <v>355</v>
      </c>
      <c r="O174" s="912"/>
      <c r="P174" s="912"/>
      <c r="Q174" s="912"/>
      <c r="R174" s="912"/>
      <c r="S174" s="912"/>
      <c r="T174" s="912"/>
      <c r="U174" s="851"/>
    </row>
    <row r="175" spans="1:21">
      <c r="A175" s="860">
        <v>4</v>
      </c>
      <c r="B175" s="887"/>
      <c r="C175" s="887"/>
      <c r="D175" s="887"/>
      <c r="E175" s="887"/>
      <c r="F175" s="887"/>
      <c r="G175" s="887"/>
      <c r="H175" s="887"/>
      <c r="I175" s="887"/>
      <c r="J175" s="887"/>
      <c r="K175" s="887"/>
      <c r="L175" s="933">
        <v>2.5</v>
      </c>
      <c r="M175" s="213" t="s">
        <v>368</v>
      </c>
      <c r="N175" s="828" t="s">
        <v>355</v>
      </c>
      <c r="O175" s="912"/>
      <c r="P175" s="912"/>
      <c r="Q175" s="912"/>
      <c r="R175" s="912"/>
      <c r="S175" s="912"/>
      <c r="T175" s="912"/>
      <c r="U175" s="851"/>
    </row>
    <row r="176" spans="1:21" s="95" customFormat="1">
      <c r="A176" s="860">
        <v>4</v>
      </c>
      <c r="B176" s="932"/>
      <c r="C176" s="932"/>
      <c r="D176" s="932"/>
      <c r="E176" s="932"/>
      <c r="F176" s="932"/>
      <c r="G176" s="932"/>
      <c r="H176" s="932"/>
      <c r="I176" s="932"/>
      <c r="J176" s="932"/>
      <c r="K176" s="932"/>
      <c r="L176" s="881">
        <v>3</v>
      </c>
      <c r="M176" s="209" t="s">
        <v>371</v>
      </c>
      <c r="N176" s="828" t="s">
        <v>355</v>
      </c>
      <c r="O176" s="882">
        <v>0</v>
      </c>
      <c r="P176" s="882">
        <v>0</v>
      </c>
      <c r="Q176" s="882">
        <v>0</v>
      </c>
      <c r="R176" s="882">
        <v>0</v>
      </c>
      <c r="S176" s="882">
        <v>0</v>
      </c>
      <c r="T176" s="882">
        <v>0</v>
      </c>
      <c r="U176" s="851"/>
    </row>
    <row r="177" spans="1:21">
      <c r="A177" s="860">
        <v>4</v>
      </c>
      <c r="B177" s="887"/>
      <c r="C177" s="887"/>
      <c r="D177" s="887"/>
      <c r="E177" s="887"/>
      <c r="F177" s="887"/>
      <c r="G177" s="887"/>
      <c r="H177" s="887"/>
      <c r="I177" s="887"/>
      <c r="J177" s="887"/>
      <c r="K177" s="887"/>
      <c r="L177" s="933">
        <v>3.1</v>
      </c>
      <c r="M177" s="213" t="s">
        <v>361</v>
      </c>
      <c r="N177" s="828" t="s">
        <v>355</v>
      </c>
      <c r="O177" s="912"/>
      <c r="P177" s="912"/>
      <c r="Q177" s="912"/>
      <c r="R177" s="912"/>
      <c r="S177" s="912"/>
      <c r="T177" s="912"/>
      <c r="U177" s="851"/>
    </row>
    <row r="178" spans="1:21">
      <c r="A178" s="860">
        <v>4</v>
      </c>
      <c r="B178" s="887"/>
      <c r="C178" s="887"/>
      <c r="D178" s="887"/>
      <c r="E178" s="887"/>
      <c r="F178" s="887"/>
      <c r="G178" s="887"/>
      <c r="H178" s="887"/>
      <c r="I178" s="887"/>
      <c r="J178" s="887"/>
      <c r="K178" s="887"/>
      <c r="L178" s="933">
        <v>3.2</v>
      </c>
      <c r="M178" s="213" t="s">
        <v>362</v>
      </c>
      <c r="N178" s="828" t="s">
        <v>355</v>
      </c>
      <c r="O178" s="912"/>
      <c r="P178" s="912"/>
      <c r="Q178" s="912"/>
      <c r="R178" s="912"/>
      <c r="S178" s="912"/>
      <c r="T178" s="912"/>
      <c r="U178" s="851"/>
    </row>
    <row r="179" spans="1:21">
      <c r="A179" s="860">
        <v>4</v>
      </c>
      <c r="B179" s="887"/>
      <c r="C179" s="887"/>
      <c r="D179" s="887"/>
      <c r="E179" s="887"/>
      <c r="F179" s="887"/>
      <c r="G179" s="887"/>
      <c r="H179" s="887"/>
      <c r="I179" s="887"/>
      <c r="J179" s="887"/>
      <c r="K179" s="887"/>
      <c r="L179" s="933">
        <v>3.3</v>
      </c>
      <c r="M179" s="213" t="s">
        <v>364</v>
      </c>
      <c r="N179" s="828" t="s">
        <v>355</v>
      </c>
      <c r="O179" s="912"/>
      <c r="P179" s="912"/>
      <c r="Q179" s="912"/>
      <c r="R179" s="912"/>
      <c r="S179" s="912"/>
      <c r="T179" s="912"/>
      <c r="U179" s="851"/>
    </row>
    <row r="180" spans="1:21">
      <c r="A180" s="860">
        <v>4</v>
      </c>
      <c r="B180" s="887"/>
      <c r="C180" s="887"/>
      <c r="D180" s="887"/>
      <c r="E180" s="887"/>
      <c r="F180" s="887"/>
      <c r="G180" s="887"/>
      <c r="H180" s="887"/>
      <c r="I180" s="887"/>
      <c r="J180" s="887"/>
      <c r="K180" s="887"/>
      <c r="L180" s="933">
        <v>3.4</v>
      </c>
      <c r="M180" s="213" t="s">
        <v>366</v>
      </c>
      <c r="N180" s="828" t="s">
        <v>355</v>
      </c>
      <c r="O180" s="912"/>
      <c r="P180" s="912"/>
      <c r="Q180" s="912"/>
      <c r="R180" s="912"/>
      <c r="S180" s="912"/>
      <c r="T180" s="912"/>
      <c r="U180" s="851"/>
    </row>
    <row r="181" spans="1:21">
      <c r="A181" s="860">
        <v>4</v>
      </c>
      <c r="B181" s="887"/>
      <c r="C181" s="887"/>
      <c r="D181" s="887"/>
      <c r="E181" s="887"/>
      <c r="F181" s="887"/>
      <c r="G181" s="887"/>
      <c r="H181" s="887"/>
      <c r="I181" s="887"/>
      <c r="J181" s="887"/>
      <c r="K181" s="887"/>
      <c r="L181" s="933">
        <v>3.5</v>
      </c>
      <c r="M181" s="213" t="s">
        <v>368</v>
      </c>
      <c r="N181" s="828" t="s">
        <v>355</v>
      </c>
      <c r="O181" s="912"/>
      <c r="P181" s="912"/>
      <c r="Q181" s="912"/>
      <c r="R181" s="912"/>
      <c r="S181" s="912"/>
      <c r="T181" s="912"/>
      <c r="U181" s="851"/>
    </row>
    <row r="182" spans="1:21" s="95" customFormat="1" ht="22.5">
      <c r="A182" s="860">
        <v>4</v>
      </c>
      <c r="B182" s="932"/>
      <c r="C182" s="932"/>
      <c r="D182" s="932"/>
      <c r="E182" s="932"/>
      <c r="F182" s="932"/>
      <c r="G182" s="932"/>
      <c r="H182" s="932"/>
      <c r="I182" s="932"/>
      <c r="J182" s="932"/>
      <c r="K182" s="932"/>
      <c r="L182" s="881">
        <v>4</v>
      </c>
      <c r="M182" s="209" t="s">
        <v>375</v>
      </c>
      <c r="N182" s="828" t="s">
        <v>355</v>
      </c>
      <c r="O182" s="882">
        <v>0</v>
      </c>
      <c r="P182" s="882">
        <v>0</v>
      </c>
      <c r="Q182" s="882">
        <v>0</v>
      </c>
      <c r="R182" s="882">
        <v>0</v>
      </c>
      <c r="S182" s="882">
        <v>0</v>
      </c>
      <c r="T182" s="882">
        <v>0</v>
      </c>
      <c r="U182" s="851"/>
    </row>
    <row r="183" spans="1:21">
      <c r="A183" s="860">
        <v>4</v>
      </c>
      <c r="B183" s="887"/>
      <c r="C183" s="887"/>
      <c r="D183" s="887"/>
      <c r="E183" s="887"/>
      <c r="F183" s="887"/>
      <c r="G183" s="887"/>
      <c r="H183" s="887"/>
      <c r="I183" s="887"/>
      <c r="J183" s="887"/>
      <c r="K183" s="887"/>
      <c r="L183" s="933">
        <v>4.0999999999999996</v>
      </c>
      <c r="M183" s="213" t="s">
        <v>361</v>
      </c>
      <c r="N183" s="828" t="s">
        <v>355</v>
      </c>
      <c r="O183" s="912">
        <v>0</v>
      </c>
      <c r="P183" s="912">
        <v>0</v>
      </c>
      <c r="Q183" s="912">
        <v>0</v>
      </c>
      <c r="R183" s="912">
        <v>0</v>
      </c>
      <c r="S183" s="912">
        <v>0</v>
      </c>
      <c r="T183" s="912">
        <v>0</v>
      </c>
      <c r="U183" s="851"/>
    </row>
    <row r="184" spans="1:21">
      <c r="A184" s="860">
        <v>4</v>
      </c>
      <c r="B184" s="887"/>
      <c r="C184" s="887"/>
      <c r="D184" s="887"/>
      <c r="E184" s="887"/>
      <c r="F184" s="887"/>
      <c r="G184" s="887"/>
      <c r="H184" s="887"/>
      <c r="I184" s="887"/>
      <c r="J184" s="887"/>
      <c r="K184" s="887"/>
      <c r="L184" s="933">
        <v>4.2</v>
      </c>
      <c r="M184" s="213" t="s">
        <v>362</v>
      </c>
      <c r="N184" s="828" t="s">
        <v>355</v>
      </c>
      <c r="O184" s="912">
        <v>0</v>
      </c>
      <c r="P184" s="912">
        <v>0</v>
      </c>
      <c r="Q184" s="912">
        <v>0</v>
      </c>
      <c r="R184" s="912">
        <v>0</v>
      </c>
      <c r="S184" s="912">
        <v>0</v>
      </c>
      <c r="T184" s="912">
        <v>0</v>
      </c>
      <c r="U184" s="851"/>
    </row>
    <row r="185" spans="1:21">
      <c r="A185" s="860">
        <v>4</v>
      </c>
      <c r="B185" s="887"/>
      <c r="C185" s="887"/>
      <c r="D185" s="887"/>
      <c r="E185" s="887"/>
      <c r="F185" s="887"/>
      <c r="G185" s="887"/>
      <c r="H185" s="887"/>
      <c r="I185" s="887"/>
      <c r="J185" s="887"/>
      <c r="K185" s="887"/>
      <c r="L185" s="933">
        <v>4.3</v>
      </c>
      <c r="M185" s="213" t="s">
        <v>364</v>
      </c>
      <c r="N185" s="828" t="s">
        <v>355</v>
      </c>
      <c r="O185" s="912">
        <v>0</v>
      </c>
      <c r="P185" s="912">
        <v>0</v>
      </c>
      <c r="Q185" s="912">
        <v>0</v>
      </c>
      <c r="R185" s="912">
        <v>0</v>
      </c>
      <c r="S185" s="912">
        <v>0</v>
      </c>
      <c r="T185" s="912">
        <v>0</v>
      </c>
      <c r="U185" s="851"/>
    </row>
    <row r="186" spans="1:21">
      <c r="A186" s="860">
        <v>4</v>
      </c>
      <c r="B186" s="887"/>
      <c r="C186" s="887"/>
      <c r="D186" s="887"/>
      <c r="E186" s="887"/>
      <c r="F186" s="887"/>
      <c r="G186" s="887"/>
      <c r="H186" s="887"/>
      <c r="I186" s="887"/>
      <c r="J186" s="887"/>
      <c r="K186" s="887"/>
      <c r="L186" s="933">
        <v>4.4000000000000004</v>
      </c>
      <c r="M186" s="213" t="s">
        <v>366</v>
      </c>
      <c r="N186" s="828" t="s">
        <v>355</v>
      </c>
      <c r="O186" s="912">
        <v>0</v>
      </c>
      <c r="P186" s="912">
        <v>0</v>
      </c>
      <c r="Q186" s="912">
        <v>0</v>
      </c>
      <c r="R186" s="912">
        <v>0</v>
      </c>
      <c r="S186" s="912">
        <v>0</v>
      </c>
      <c r="T186" s="912">
        <v>0</v>
      </c>
      <c r="U186" s="851"/>
    </row>
    <row r="187" spans="1:21">
      <c r="A187" s="860">
        <v>4</v>
      </c>
      <c r="B187" s="887"/>
      <c r="C187" s="887"/>
      <c r="D187" s="887"/>
      <c r="E187" s="887"/>
      <c r="F187" s="887"/>
      <c r="G187" s="887"/>
      <c r="H187" s="887"/>
      <c r="I187" s="887"/>
      <c r="J187" s="887"/>
      <c r="K187" s="887"/>
      <c r="L187" s="933">
        <v>4.5</v>
      </c>
      <c r="M187" s="213" t="s">
        <v>368</v>
      </c>
      <c r="N187" s="828" t="s">
        <v>355</v>
      </c>
      <c r="O187" s="912">
        <v>0</v>
      </c>
      <c r="P187" s="912">
        <v>0</v>
      </c>
      <c r="Q187" s="912">
        <v>0</v>
      </c>
      <c r="R187" s="912">
        <v>0</v>
      </c>
      <c r="S187" s="912">
        <v>0</v>
      </c>
      <c r="T187" s="912">
        <v>0</v>
      </c>
      <c r="U187" s="851"/>
    </row>
    <row r="188" spans="1:21" s="95" customFormat="1">
      <c r="A188" s="860">
        <v>4</v>
      </c>
      <c r="B188" s="932"/>
      <c r="C188" s="932"/>
      <c r="D188" s="932"/>
      <c r="E188" s="932"/>
      <c r="F188" s="932"/>
      <c r="G188" s="932"/>
      <c r="H188" s="932"/>
      <c r="I188" s="932"/>
      <c r="J188" s="932"/>
      <c r="K188" s="932"/>
      <c r="L188" s="881">
        <v>5</v>
      </c>
      <c r="M188" s="209" t="s">
        <v>380</v>
      </c>
      <c r="N188" s="828" t="s">
        <v>355</v>
      </c>
      <c r="O188" s="882">
        <v>0</v>
      </c>
      <c r="P188" s="882">
        <v>0</v>
      </c>
      <c r="Q188" s="882">
        <v>0</v>
      </c>
      <c r="R188" s="882">
        <v>0</v>
      </c>
      <c r="S188" s="882">
        <v>0</v>
      </c>
      <c r="T188" s="882">
        <v>0</v>
      </c>
      <c r="U188" s="851"/>
    </row>
    <row r="189" spans="1:21">
      <c r="A189" s="860">
        <v>4</v>
      </c>
      <c r="B189" s="887"/>
      <c r="C189" s="887"/>
      <c r="D189" s="887"/>
      <c r="E189" s="887"/>
      <c r="F189" s="887"/>
      <c r="G189" s="887"/>
      <c r="H189" s="887"/>
      <c r="I189" s="887"/>
      <c r="J189" s="887"/>
      <c r="K189" s="887"/>
      <c r="L189" s="933">
        <v>5.0999999999999996</v>
      </c>
      <c r="M189" s="213" t="s">
        <v>361</v>
      </c>
      <c r="N189" s="828" t="s">
        <v>355</v>
      </c>
      <c r="O189" s="912">
        <v>0</v>
      </c>
      <c r="P189" s="912">
        <v>0</v>
      </c>
      <c r="Q189" s="912">
        <v>0</v>
      </c>
      <c r="R189" s="912">
        <v>0</v>
      </c>
      <c r="S189" s="912">
        <v>0</v>
      </c>
      <c r="T189" s="912">
        <v>0</v>
      </c>
      <c r="U189" s="851"/>
    </row>
    <row r="190" spans="1:21">
      <c r="A190" s="860">
        <v>4</v>
      </c>
      <c r="B190" s="887"/>
      <c r="C190" s="887"/>
      <c r="D190" s="887"/>
      <c r="E190" s="887"/>
      <c r="F190" s="887"/>
      <c r="G190" s="887"/>
      <c r="H190" s="887"/>
      <c r="I190" s="887"/>
      <c r="J190" s="887"/>
      <c r="K190" s="887"/>
      <c r="L190" s="933">
        <v>5.2</v>
      </c>
      <c r="M190" s="213" t="s">
        <v>362</v>
      </c>
      <c r="N190" s="828" t="s">
        <v>355</v>
      </c>
      <c r="O190" s="912">
        <v>0</v>
      </c>
      <c r="P190" s="912">
        <v>0</v>
      </c>
      <c r="Q190" s="912">
        <v>0</v>
      </c>
      <c r="R190" s="912">
        <v>0</v>
      </c>
      <c r="S190" s="912">
        <v>0</v>
      </c>
      <c r="T190" s="912">
        <v>0</v>
      </c>
      <c r="U190" s="851"/>
    </row>
    <row r="191" spans="1:21">
      <c r="A191" s="860">
        <v>4</v>
      </c>
      <c r="B191" s="887"/>
      <c r="C191" s="887"/>
      <c r="D191" s="887"/>
      <c r="E191" s="887"/>
      <c r="F191" s="887"/>
      <c r="G191" s="887"/>
      <c r="H191" s="887"/>
      <c r="I191" s="887"/>
      <c r="J191" s="887"/>
      <c r="K191" s="887"/>
      <c r="L191" s="933">
        <v>5.3</v>
      </c>
      <c r="M191" s="213" t="s">
        <v>364</v>
      </c>
      <c r="N191" s="828" t="s">
        <v>355</v>
      </c>
      <c r="O191" s="912">
        <v>0</v>
      </c>
      <c r="P191" s="912">
        <v>0</v>
      </c>
      <c r="Q191" s="912">
        <v>0</v>
      </c>
      <c r="R191" s="912">
        <v>0</v>
      </c>
      <c r="S191" s="912">
        <v>0</v>
      </c>
      <c r="T191" s="912">
        <v>0</v>
      </c>
      <c r="U191" s="851"/>
    </row>
    <row r="192" spans="1:21">
      <c r="A192" s="860">
        <v>4</v>
      </c>
      <c r="B192" s="887"/>
      <c r="C192" s="887"/>
      <c r="D192" s="887"/>
      <c r="E192" s="887"/>
      <c r="F192" s="887"/>
      <c r="G192" s="887"/>
      <c r="H192" s="887"/>
      <c r="I192" s="887"/>
      <c r="J192" s="887"/>
      <c r="K192" s="887"/>
      <c r="L192" s="933">
        <v>5.4</v>
      </c>
      <c r="M192" s="213" t="s">
        <v>366</v>
      </c>
      <c r="N192" s="828" t="s">
        <v>355</v>
      </c>
      <c r="O192" s="912">
        <v>0</v>
      </c>
      <c r="P192" s="912">
        <v>0</v>
      </c>
      <c r="Q192" s="912">
        <v>0</v>
      </c>
      <c r="R192" s="912">
        <v>0</v>
      </c>
      <c r="S192" s="912">
        <v>0</v>
      </c>
      <c r="T192" s="912">
        <v>0</v>
      </c>
      <c r="U192" s="851"/>
    </row>
    <row r="193" spans="1:21">
      <c r="A193" s="860">
        <v>4</v>
      </c>
      <c r="B193" s="887"/>
      <c r="C193" s="887"/>
      <c r="D193" s="887"/>
      <c r="E193" s="887"/>
      <c r="F193" s="887"/>
      <c r="G193" s="887"/>
      <c r="H193" s="887"/>
      <c r="I193" s="887"/>
      <c r="J193" s="887"/>
      <c r="K193" s="887"/>
      <c r="L193" s="933">
        <v>5.5</v>
      </c>
      <c r="M193" s="213" t="s">
        <v>368</v>
      </c>
      <c r="N193" s="828" t="s">
        <v>355</v>
      </c>
      <c r="O193" s="912">
        <v>0</v>
      </c>
      <c r="P193" s="912">
        <v>0</v>
      </c>
      <c r="Q193" s="912">
        <v>0</v>
      </c>
      <c r="R193" s="912">
        <v>0</v>
      </c>
      <c r="S193" s="912">
        <v>0</v>
      </c>
      <c r="T193" s="912">
        <v>0</v>
      </c>
      <c r="U193" s="851"/>
    </row>
    <row r="194" spans="1:21" s="95" customFormat="1" ht="22.5">
      <c r="A194" s="860">
        <v>4</v>
      </c>
      <c r="B194" s="932"/>
      <c r="C194" s="932"/>
      <c r="D194" s="932"/>
      <c r="E194" s="932"/>
      <c r="F194" s="932"/>
      <c r="G194" s="932"/>
      <c r="H194" s="932"/>
      <c r="I194" s="932"/>
      <c r="J194" s="932"/>
      <c r="K194" s="932"/>
      <c r="L194" s="881">
        <v>6</v>
      </c>
      <c r="M194" s="209" t="s">
        <v>384</v>
      </c>
      <c r="N194" s="215"/>
      <c r="O194" s="216"/>
      <c r="P194" s="216"/>
      <c r="Q194" s="216"/>
      <c r="R194" s="216"/>
      <c r="S194" s="216"/>
      <c r="T194" s="216"/>
      <c r="U194" s="851"/>
    </row>
    <row r="195" spans="1:21">
      <c r="A195" s="860">
        <v>4</v>
      </c>
      <c r="B195" s="887"/>
      <c r="C195" s="887"/>
      <c r="D195" s="887"/>
      <c r="E195" s="887"/>
      <c r="F195" s="887"/>
      <c r="G195" s="887"/>
      <c r="H195" s="887"/>
      <c r="I195" s="887"/>
      <c r="J195" s="887"/>
      <c r="K195" s="887"/>
      <c r="L195" s="933">
        <v>6.1</v>
      </c>
      <c r="M195" s="213" t="s">
        <v>361</v>
      </c>
      <c r="N195" s="210" t="s">
        <v>142</v>
      </c>
      <c r="O195" s="912">
        <v>0</v>
      </c>
      <c r="P195" s="912">
        <v>0</v>
      </c>
      <c r="Q195" s="912">
        <v>0</v>
      </c>
      <c r="R195" s="912">
        <v>0</v>
      </c>
      <c r="S195" s="912">
        <v>0</v>
      </c>
      <c r="T195" s="912">
        <v>0</v>
      </c>
      <c r="U195" s="851"/>
    </row>
    <row r="196" spans="1:21">
      <c r="A196" s="860">
        <v>4</v>
      </c>
      <c r="B196" s="887"/>
      <c r="C196" s="887"/>
      <c r="D196" s="887"/>
      <c r="E196" s="887"/>
      <c r="F196" s="887"/>
      <c r="G196" s="887"/>
      <c r="H196" s="887"/>
      <c r="I196" s="887"/>
      <c r="J196" s="887"/>
      <c r="K196" s="887"/>
      <c r="L196" s="933">
        <v>6.2</v>
      </c>
      <c r="M196" s="213" t="s">
        <v>362</v>
      </c>
      <c r="N196" s="210" t="s">
        <v>142</v>
      </c>
      <c r="O196" s="912">
        <v>0</v>
      </c>
      <c r="P196" s="912">
        <v>0</v>
      </c>
      <c r="Q196" s="912">
        <v>0</v>
      </c>
      <c r="R196" s="912">
        <v>0</v>
      </c>
      <c r="S196" s="912">
        <v>0</v>
      </c>
      <c r="T196" s="912">
        <v>0</v>
      </c>
      <c r="U196" s="851"/>
    </row>
    <row r="197" spans="1:21">
      <c r="A197" s="860">
        <v>4</v>
      </c>
      <c r="B197" s="887"/>
      <c r="C197" s="887"/>
      <c r="D197" s="887"/>
      <c r="E197" s="887"/>
      <c r="F197" s="887"/>
      <c r="G197" s="887"/>
      <c r="H197" s="887"/>
      <c r="I197" s="887"/>
      <c r="J197" s="887"/>
      <c r="K197" s="887"/>
      <c r="L197" s="933">
        <v>6.3</v>
      </c>
      <c r="M197" s="213" t="s">
        <v>364</v>
      </c>
      <c r="N197" s="210" t="s">
        <v>142</v>
      </c>
      <c r="O197" s="912">
        <v>0</v>
      </c>
      <c r="P197" s="912">
        <v>0</v>
      </c>
      <c r="Q197" s="912">
        <v>0</v>
      </c>
      <c r="R197" s="912">
        <v>0</v>
      </c>
      <c r="S197" s="912">
        <v>0</v>
      </c>
      <c r="T197" s="912">
        <v>0</v>
      </c>
      <c r="U197" s="851"/>
    </row>
    <row r="198" spans="1:21">
      <c r="A198" s="860">
        <v>4</v>
      </c>
      <c r="B198" s="887"/>
      <c r="C198" s="887"/>
      <c r="D198" s="887"/>
      <c r="E198" s="887"/>
      <c r="F198" s="887"/>
      <c r="G198" s="887"/>
      <c r="H198" s="887"/>
      <c r="I198" s="887"/>
      <c r="J198" s="887"/>
      <c r="K198" s="887"/>
      <c r="L198" s="933">
        <v>6.4</v>
      </c>
      <c r="M198" s="213" t="s">
        <v>366</v>
      </c>
      <c r="N198" s="210" t="s">
        <v>142</v>
      </c>
      <c r="O198" s="912">
        <v>0</v>
      </c>
      <c r="P198" s="912">
        <v>0</v>
      </c>
      <c r="Q198" s="912">
        <v>0</v>
      </c>
      <c r="R198" s="912">
        <v>0</v>
      </c>
      <c r="S198" s="912">
        <v>0</v>
      </c>
      <c r="T198" s="912">
        <v>0</v>
      </c>
      <c r="U198" s="851"/>
    </row>
    <row r="199" spans="1:21">
      <c r="A199" s="860">
        <v>4</v>
      </c>
      <c r="B199" s="887"/>
      <c r="C199" s="887"/>
      <c r="D199" s="887"/>
      <c r="E199" s="887"/>
      <c r="F199" s="887"/>
      <c r="G199" s="887"/>
      <c r="H199" s="887"/>
      <c r="I199" s="887"/>
      <c r="J199" s="887"/>
      <c r="K199" s="887"/>
      <c r="L199" s="933">
        <v>6.5</v>
      </c>
      <c r="M199" s="213" t="s">
        <v>368</v>
      </c>
      <c r="N199" s="210" t="s">
        <v>142</v>
      </c>
      <c r="O199" s="912">
        <v>0</v>
      </c>
      <c r="P199" s="912">
        <v>0</v>
      </c>
      <c r="Q199" s="912">
        <v>0</v>
      </c>
      <c r="R199" s="912">
        <v>0</v>
      </c>
      <c r="S199" s="912">
        <v>0</v>
      </c>
      <c r="T199" s="912">
        <v>0</v>
      </c>
      <c r="U199" s="851"/>
    </row>
    <row r="200" spans="1:21" s="95" customFormat="1">
      <c r="A200" s="860">
        <v>4</v>
      </c>
      <c r="B200" s="932"/>
      <c r="C200" s="932"/>
      <c r="D200" s="932"/>
      <c r="E200" s="932"/>
      <c r="F200" s="932"/>
      <c r="G200" s="932"/>
      <c r="H200" s="932"/>
      <c r="I200" s="932"/>
      <c r="J200" s="932"/>
      <c r="K200" s="932"/>
      <c r="L200" s="881">
        <v>7</v>
      </c>
      <c r="M200" s="209" t="s">
        <v>388</v>
      </c>
      <c r="N200" s="828" t="s">
        <v>355</v>
      </c>
      <c r="O200" s="882">
        <v>0</v>
      </c>
      <c r="P200" s="882">
        <v>0</v>
      </c>
      <c r="Q200" s="882">
        <v>0</v>
      </c>
      <c r="R200" s="882">
        <v>0</v>
      </c>
      <c r="S200" s="882">
        <v>0</v>
      </c>
      <c r="T200" s="882">
        <v>0</v>
      </c>
      <c r="U200" s="851"/>
    </row>
    <row r="201" spans="1:21">
      <c r="A201" s="860">
        <v>4</v>
      </c>
      <c r="B201" s="887"/>
      <c r="C201" s="887"/>
      <c r="D201" s="887"/>
      <c r="E201" s="887"/>
      <c r="F201" s="887"/>
      <c r="G201" s="887"/>
      <c r="H201" s="887"/>
      <c r="I201" s="887"/>
      <c r="J201" s="887"/>
      <c r="K201" s="887"/>
      <c r="L201" s="933">
        <v>7.1</v>
      </c>
      <c r="M201" s="213" t="s">
        <v>361</v>
      </c>
      <c r="N201" s="828" t="s">
        <v>355</v>
      </c>
      <c r="O201" s="912"/>
      <c r="P201" s="912"/>
      <c r="Q201" s="912"/>
      <c r="R201" s="912"/>
      <c r="S201" s="912"/>
      <c r="T201" s="912"/>
      <c r="U201" s="851"/>
    </row>
    <row r="202" spans="1:21">
      <c r="A202" s="860">
        <v>4</v>
      </c>
      <c r="B202" s="887"/>
      <c r="C202" s="887"/>
      <c r="D202" s="887"/>
      <c r="E202" s="887"/>
      <c r="F202" s="887"/>
      <c r="G202" s="887"/>
      <c r="H202" s="887"/>
      <c r="I202" s="887"/>
      <c r="J202" s="887"/>
      <c r="K202" s="887"/>
      <c r="L202" s="933">
        <v>7.2</v>
      </c>
      <c r="M202" s="213" t="s">
        <v>362</v>
      </c>
      <c r="N202" s="828" t="s">
        <v>355</v>
      </c>
      <c r="O202" s="912"/>
      <c r="P202" s="912"/>
      <c r="Q202" s="912"/>
      <c r="R202" s="912"/>
      <c r="S202" s="912"/>
      <c r="T202" s="912"/>
      <c r="U202" s="851"/>
    </row>
    <row r="203" spans="1:21">
      <c r="A203" s="860">
        <v>4</v>
      </c>
      <c r="B203" s="887"/>
      <c r="C203" s="887"/>
      <c r="D203" s="887"/>
      <c r="E203" s="887"/>
      <c r="F203" s="887"/>
      <c r="G203" s="887"/>
      <c r="H203" s="887"/>
      <c r="I203" s="887"/>
      <c r="J203" s="887"/>
      <c r="K203" s="887"/>
      <c r="L203" s="933">
        <v>7.3</v>
      </c>
      <c r="M203" s="213" t="s">
        <v>364</v>
      </c>
      <c r="N203" s="828" t="s">
        <v>355</v>
      </c>
      <c r="O203" s="912"/>
      <c r="P203" s="912"/>
      <c r="Q203" s="912"/>
      <c r="R203" s="912"/>
      <c r="S203" s="912"/>
      <c r="T203" s="912"/>
      <c r="U203" s="851"/>
    </row>
    <row r="204" spans="1:21">
      <c r="A204" s="860">
        <v>4</v>
      </c>
      <c r="B204" s="887"/>
      <c r="C204" s="887"/>
      <c r="D204" s="887"/>
      <c r="E204" s="887"/>
      <c r="F204" s="887"/>
      <c r="G204" s="887"/>
      <c r="H204" s="887"/>
      <c r="I204" s="887"/>
      <c r="J204" s="887"/>
      <c r="K204" s="887"/>
      <c r="L204" s="933">
        <v>7.4</v>
      </c>
      <c r="M204" s="213" t="s">
        <v>366</v>
      </c>
      <c r="N204" s="828" t="s">
        <v>355</v>
      </c>
      <c r="O204" s="912"/>
      <c r="P204" s="912"/>
      <c r="Q204" s="912"/>
      <c r="R204" s="912"/>
      <c r="S204" s="912"/>
      <c r="T204" s="912"/>
      <c r="U204" s="851"/>
    </row>
    <row r="205" spans="1:21">
      <c r="A205" s="860">
        <v>4</v>
      </c>
      <c r="B205" s="887"/>
      <c r="C205" s="887"/>
      <c r="D205" s="887"/>
      <c r="E205" s="887"/>
      <c r="F205" s="887"/>
      <c r="G205" s="887"/>
      <c r="H205" s="887"/>
      <c r="I205" s="887"/>
      <c r="J205" s="887"/>
      <c r="K205" s="887"/>
      <c r="L205" s="933">
        <v>7.5</v>
      </c>
      <c r="M205" s="213" t="s">
        <v>368</v>
      </c>
      <c r="N205" s="828" t="s">
        <v>355</v>
      </c>
      <c r="O205" s="912"/>
      <c r="P205" s="912"/>
      <c r="Q205" s="912"/>
      <c r="R205" s="912"/>
      <c r="S205" s="912"/>
      <c r="T205" s="912"/>
      <c r="U205" s="851"/>
    </row>
    <row r="206" spans="1:21" s="95" customFormat="1">
      <c r="A206" s="860">
        <v>4</v>
      </c>
      <c r="B206" s="932"/>
      <c r="C206" s="932"/>
      <c r="D206" s="932"/>
      <c r="E206" s="932"/>
      <c r="F206" s="932"/>
      <c r="G206" s="932"/>
      <c r="H206" s="932"/>
      <c r="I206" s="932"/>
      <c r="J206" s="932"/>
      <c r="K206" s="932"/>
      <c r="L206" s="881">
        <v>8</v>
      </c>
      <c r="M206" s="209" t="s">
        <v>392</v>
      </c>
      <c r="N206" s="828" t="s">
        <v>355</v>
      </c>
      <c r="O206" s="882">
        <v>0</v>
      </c>
      <c r="P206" s="882">
        <v>0</v>
      </c>
      <c r="Q206" s="882">
        <v>0</v>
      </c>
      <c r="R206" s="882">
        <v>0</v>
      </c>
      <c r="S206" s="882">
        <v>0</v>
      </c>
      <c r="T206" s="882">
        <v>0</v>
      </c>
      <c r="U206" s="851"/>
    </row>
    <row r="207" spans="1:21">
      <c r="A207" s="860">
        <v>4</v>
      </c>
      <c r="B207" s="887"/>
      <c r="C207" s="887"/>
      <c r="D207" s="887"/>
      <c r="E207" s="887"/>
      <c r="F207" s="887"/>
      <c r="G207" s="887"/>
      <c r="H207" s="887"/>
      <c r="I207" s="887"/>
      <c r="J207" s="887"/>
      <c r="K207" s="887"/>
      <c r="L207" s="933">
        <v>8.1</v>
      </c>
      <c r="M207" s="213" t="s">
        <v>361</v>
      </c>
      <c r="N207" s="828" t="s">
        <v>355</v>
      </c>
      <c r="O207" s="912"/>
      <c r="P207" s="912"/>
      <c r="Q207" s="912"/>
      <c r="R207" s="912"/>
      <c r="S207" s="912"/>
      <c r="T207" s="912"/>
      <c r="U207" s="851"/>
    </row>
    <row r="208" spans="1:21">
      <c r="A208" s="860">
        <v>4</v>
      </c>
      <c r="B208" s="887"/>
      <c r="C208" s="887"/>
      <c r="D208" s="887"/>
      <c r="E208" s="887"/>
      <c r="F208" s="887"/>
      <c r="G208" s="887"/>
      <c r="H208" s="887"/>
      <c r="I208" s="887"/>
      <c r="J208" s="887"/>
      <c r="K208" s="887"/>
      <c r="L208" s="933">
        <v>8.1999999999999993</v>
      </c>
      <c r="M208" s="213" t="s">
        <v>362</v>
      </c>
      <c r="N208" s="828" t="s">
        <v>355</v>
      </c>
      <c r="O208" s="912"/>
      <c r="P208" s="912"/>
      <c r="Q208" s="912"/>
      <c r="R208" s="912"/>
      <c r="S208" s="912"/>
      <c r="T208" s="912"/>
      <c r="U208" s="851"/>
    </row>
    <row r="209" spans="1:21">
      <c r="A209" s="860">
        <v>4</v>
      </c>
      <c r="B209" s="887"/>
      <c r="C209" s="887"/>
      <c r="D209" s="887"/>
      <c r="E209" s="887"/>
      <c r="F209" s="887"/>
      <c r="G209" s="887"/>
      <c r="H209" s="887"/>
      <c r="I209" s="887"/>
      <c r="J209" s="887"/>
      <c r="K209" s="887"/>
      <c r="L209" s="933">
        <v>8.3000000000000007</v>
      </c>
      <c r="M209" s="213" t="s">
        <v>364</v>
      </c>
      <c r="N209" s="828" t="s">
        <v>355</v>
      </c>
      <c r="O209" s="912"/>
      <c r="P209" s="912"/>
      <c r="Q209" s="912"/>
      <c r="R209" s="912"/>
      <c r="S209" s="912"/>
      <c r="T209" s="912"/>
      <c r="U209" s="851"/>
    </row>
    <row r="210" spans="1:21">
      <c r="A210" s="860">
        <v>4</v>
      </c>
      <c r="B210" s="887"/>
      <c r="C210" s="887"/>
      <c r="D210" s="887"/>
      <c r="E210" s="887"/>
      <c r="F210" s="887"/>
      <c r="G210" s="887"/>
      <c r="H210" s="887"/>
      <c r="I210" s="887"/>
      <c r="J210" s="887"/>
      <c r="K210" s="887"/>
      <c r="L210" s="933">
        <v>8.4</v>
      </c>
      <c r="M210" s="213" t="s">
        <v>366</v>
      </c>
      <c r="N210" s="828" t="s">
        <v>355</v>
      </c>
      <c r="O210" s="912"/>
      <c r="P210" s="912"/>
      <c r="Q210" s="912"/>
      <c r="R210" s="912"/>
      <c r="S210" s="912"/>
      <c r="T210" s="912"/>
      <c r="U210" s="851"/>
    </row>
    <row r="211" spans="1:21">
      <c r="A211" s="860">
        <v>4</v>
      </c>
      <c r="B211" s="887"/>
      <c r="C211" s="887"/>
      <c r="D211" s="887"/>
      <c r="E211" s="887"/>
      <c r="F211" s="887"/>
      <c r="G211" s="887"/>
      <c r="H211" s="887"/>
      <c r="I211" s="887"/>
      <c r="J211" s="887"/>
      <c r="K211" s="887"/>
      <c r="L211" s="933">
        <v>8.5</v>
      </c>
      <c r="M211" s="213" t="s">
        <v>368</v>
      </c>
      <c r="N211" s="828" t="s">
        <v>355</v>
      </c>
      <c r="O211" s="912"/>
      <c r="P211" s="912"/>
      <c r="Q211" s="912"/>
      <c r="R211" s="912"/>
      <c r="S211" s="912"/>
      <c r="T211" s="912"/>
      <c r="U211" s="851"/>
    </row>
    <row r="212" spans="1:21">
      <c r="A212" s="887"/>
      <c r="B212" s="887"/>
      <c r="C212" s="887"/>
      <c r="D212" s="887"/>
      <c r="E212" s="887"/>
      <c r="F212" s="887"/>
      <c r="G212" s="887"/>
      <c r="H212" s="887"/>
      <c r="I212" s="887"/>
      <c r="J212" s="887"/>
      <c r="K212" s="887"/>
      <c r="L212" s="934"/>
      <c r="M212" s="935"/>
      <c r="N212" s="934"/>
      <c r="O212" s="936"/>
      <c r="P212" s="936"/>
      <c r="Q212" s="936"/>
      <c r="R212" s="936"/>
      <c r="S212" s="936"/>
      <c r="T212" s="886"/>
      <c r="U212" s="887"/>
    </row>
    <row r="213" spans="1:21" s="88" customFormat="1" ht="15" customHeight="1">
      <c r="A213" s="718"/>
      <c r="B213" s="718"/>
      <c r="C213" s="718"/>
      <c r="D213" s="718"/>
      <c r="E213" s="718"/>
      <c r="F213" s="718"/>
      <c r="G213" s="718"/>
      <c r="H213" s="718"/>
      <c r="I213" s="718"/>
      <c r="J213" s="718"/>
      <c r="K213" s="718"/>
      <c r="L213" s="854" t="s">
        <v>1274</v>
      </c>
      <c r="M213" s="854"/>
      <c r="N213" s="854"/>
      <c r="O213" s="854"/>
      <c r="P213" s="854"/>
      <c r="Q213" s="854"/>
      <c r="R213" s="854"/>
      <c r="S213" s="855"/>
      <c r="T213" s="855"/>
      <c r="U213" s="855"/>
    </row>
    <row r="214" spans="1:21" s="88" customFormat="1" ht="15" customHeight="1">
      <c r="A214" s="718"/>
      <c r="B214" s="718"/>
      <c r="C214" s="718"/>
      <c r="D214" s="718"/>
      <c r="E214" s="718"/>
      <c r="F214" s="718"/>
      <c r="G214" s="718"/>
      <c r="H214" s="718"/>
      <c r="I214" s="718"/>
      <c r="J214" s="718"/>
      <c r="K214" s="674"/>
      <c r="L214" s="857"/>
      <c r="M214" s="857"/>
      <c r="N214" s="857"/>
      <c r="O214" s="857"/>
      <c r="P214" s="857"/>
      <c r="Q214" s="857"/>
      <c r="R214" s="857"/>
      <c r="S214" s="858"/>
      <c r="T214" s="858"/>
      <c r="U214" s="858"/>
    </row>
    <row r="215" spans="1:21">
      <c r="A215" s="887"/>
      <c r="B215" s="887"/>
      <c r="C215" s="887"/>
      <c r="D215" s="887"/>
      <c r="E215" s="887"/>
      <c r="F215" s="887"/>
      <c r="G215" s="887"/>
      <c r="H215" s="887"/>
      <c r="I215" s="887"/>
      <c r="J215" s="887"/>
      <c r="K215" s="887"/>
      <c r="L215" s="887"/>
      <c r="M215" s="937"/>
      <c r="N215" s="886"/>
      <c r="O215" s="886"/>
      <c r="P215" s="886"/>
      <c r="Q215" s="886"/>
      <c r="R215" s="886"/>
      <c r="S215" s="886"/>
      <c r="T215" s="886"/>
      <c r="U215" s="887"/>
    </row>
    <row r="216" spans="1:21">
      <c r="A216" s="887"/>
      <c r="B216" s="887"/>
      <c r="C216" s="887"/>
      <c r="D216" s="887"/>
      <c r="E216" s="887"/>
      <c r="F216" s="887"/>
      <c r="G216" s="887"/>
      <c r="H216" s="887"/>
      <c r="I216" s="887"/>
      <c r="J216" s="887"/>
      <c r="K216" s="887"/>
      <c r="L216" s="887"/>
      <c r="M216" s="937"/>
      <c r="N216" s="886"/>
      <c r="O216" s="886"/>
      <c r="P216" s="886"/>
      <c r="Q216" s="886"/>
      <c r="R216" s="886"/>
      <c r="S216" s="886"/>
      <c r="T216" s="886"/>
      <c r="U216" s="887"/>
    </row>
    <row r="217" spans="1:21">
      <c r="A217" s="887"/>
      <c r="B217" s="887"/>
      <c r="C217" s="887"/>
      <c r="D217" s="887"/>
      <c r="E217" s="887"/>
      <c r="F217" s="887"/>
      <c r="G217" s="887"/>
      <c r="H217" s="887"/>
      <c r="I217" s="887"/>
      <c r="J217" s="887"/>
      <c r="K217" s="887"/>
      <c r="L217" s="887"/>
      <c r="M217" s="937"/>
      <c r="N217" s="886"/>
      <c r="O217" s="886"/>
      <c r="P217" s="886"/>
      <c r="Q217" s="886"/>
      <c r="R217" s="886"/>
      <c r="S217" s="886"/>
      <c r="T217" s="886"/>
      <c r="U217" s="887"/>
    </row>
    <row r="218" spans="1:21">
      <c r="A218" s="887"/>
      <c r="B218" s="887"/>
      <c r="C218" s="887"/>
      <c r="D218" s="887"/>
      <c r="E218" s="887"/>
      <c r="F218" s="887"/>
      <c r="G218" s="887"/>
      <c r="H218" s="887"/>
      <c r="I218" s="887"/>
      <c r="J218" s="887"/>
      <c r="K218" s="887"/>
      <c r="L218" s="887"/>
      <c r="M218" s="938"/>
      <c r="N218" s="886"/>
      <c r="O218" s="886"/>
      <c r="P218" s="886"/>
      <c r="Q218" s="886"/>
      <c r="R218" s="886"/>
      <c r="S218" s="886"/>
      <c r="T218" s="886"/>
      <c r="U218" s="887"/>
    </row>
    <row r="219" spans="1:21">
      <c r="A219" s="887"/>
      <c r="B219" s="887"/>
      <c r="C219" s="887"/>
      <c r="D219" s="887"/>
      <c r="E219" s="887"/>
      <c r="F219" s="887"/>
      <c r="G219" s="887"/>
      <c r="H219" s="887"/>
      <c r="I219" s="887"/>
      <c r="J219" s="887"/>
      <c r="K219" s="887"/>
      <c r="L219" s="887"/>
      <c r="M219" s="937"/>
      <c r="N219" s="886"/>
      <c r="O219" s="886"/>
      <c r="P219" s="886"/>
      <c r="Q219" s="886"/>
      <c r="R219" s="886"/>
      <c r="S219" s="886"/>
      <c r="T219" s="886"/>
      <c r="U219" s="887"/>
    </row>
    <row r="220" spans="1:21">
      <c r="A220" s="887"/>
      <c r="B220" s="887"/>
      <c r="C220" s="887"/>
      <c r="D220" s="887"/>
      <c r="E220" s="887"/>
      <c r="F220" s="887"/>
      <c r="G220" s="887"/>
      <c r="H220" s="887"/>
      <c r="I220" s="887"/>
      <c r="J220" s="887"/>
      <c r="K220" s="887"/>
      <c r="L220" s="887"/>
      <c r="M220" s="887"/>
      <c r="N220" s="886"/>
      <c r="O220" s="886"/>
      <c r="P220" s="886"/>
      <c r="Q220" s="886"/>
      <c r="R220" s="886"/>
      <c r="S220" s="886"/>
      <c r="T220" s="886"/>
      <c r="U220" s="887"/>
    </row>
    <row r="221" spans="1:21">
      <c r="A221" s="887"/>
      <c r="B221" s="887"/>
      <c r="C221" s="887"/>
      <c r="D221" s="887"/>
      <c r="E221" s="887"/>
      <c r="F221" s="887"/>
      <c r="G221" s="887"/>
      <c r="H221" s="887"/>
      <c r="I221" s="887"/>
      <c r="J221" s="887"/>
      <c r="K221" s="887"/>
      <c r="L221" s="887"/>
      <c r="M221" s="937"/>
      <c r="N221" s="886"/>
      <c r="O221" s="886"/>
      <c r="P221" s="886"/>
      <c r="Q221" s="886"/>
      <c r="R221" s="886"/>
      <c r="S221" s="886"/>
      <c r="T221" s="886"/>
      <c r="U221" s="887"/>
    </row>
    <row r="222" spans="1:21">
      <c r="A222" s="887"/>
      <c r="B222" s="887"/>
      <c r="C222" s="887"/>
      <c r="D222" s="887"/>
      <c r="E222" s="887"/>
      <c r="F222" s="887"/>
      <c r="G222" s="887"/>
      <c r="H222" s="887"/>
      <c r="I222" s="887"/>
      <c r="J222" s="887"/>
      <c r="K222" s="887"/>
      <c r="L222" s="887"/>
      <c r="M222" s="937"/>
      <c r="N222" s="886"/>
      <c r="O222" s="886"/>
      <c r="P222" s="886"/>
      <c r="Q222" s="886"/>
      <c r="R222" s="886"/>
      <c r="S222" s="886"/>
      <c r="T222" s="886"/>
      <c r="U222" s="887"/>
    </row>
    <row r="223" spans="1:21">
      <c r="A223" s="887"/>
      <c r="B223" s="887"/>
      <c r="C223" s="887"/>
      <c r="D223" s="887"/>
      <c r="E223" s="887"/>
      <c r="F223" s="887"/>
      <c r="G223" s="887"/>
      <c r="H223" s="887"/>
      <c r="I223" s="887"/>
      <c r="J223" s="887"/>
      <c r="K223" s="887"/>
      <c r="L223" s="887"/>
      <c r="M223" s="887"/>
      <c r="N223" s="886"/>
      <c r="O223" s="886"/>
      <c r="P223" s="886"/>
      <c r="Q223" s="886"/>
      <c r="R223" s="886"/>
      <c r="S223" s="886"/>
      <c r="T223" s="886"/>
      <c r="U223" s="887"/>
    </row>
    <row r="224" spans="1:21">
      <c r="A224" s="887"/>
      <c r="B224" s="887"/>
      <c r="C224" s="887"/>
      <c r="D224" s="887"/>
      <c r="E224" s="887"/>
      <c r="F224" s="887"/>
      <c r="G224" s="887"/>
      <c r="H224" s="887"/>
      <c r="I224" s="887"/>
      <c r="J224" s="887"/>
      <c r="K224" s="887"/>
      <c r="L224" s="887"/>
      <c r="M224" s="887"/>
      <c r="N224" s="886"/>
      <c r="O224" s="886"/>
      <c r="P224" s="886"/>
      <c r="Q224" s="886"/>
      <c r="R224" s="886"/>
      <c r="S224" s="886"/>
      <c r="T224" s="886"/>
      <c r="U224" s="887"/>
    </row>
    <row r="225" spans="1:21">
      <c r="A225" s="887"/>
      <c r="B225" s="887"/>
      <c r="C225" s="887"/>
      <c r="D225" s="887"/>
      <c r="E225" s="887"/>
      <c r="F225" s="887"/>
      <c r="G225" s="887"/>
      <c r="H225" s="887"/>
      <c r="I225" s="887"/>
      <c r="J225" s="887"/>
      <c r="K225" s="887"/>
      <c r="L225" s="887"/>
      <c r="M225" s="887"/>
      <c r="N225" s="886"/>
      <c r="O225" s="886"/>
      <c r="P225" s="886"/>
      <c r="Q225" s="886"/>
      <c r="R225" s="886"/>
      <c r="S225" s="886"/>
      <c r="T225" s="886"/>
      <c r="U225" s="887"/>
    </row>
    <row r="226" spans="1:21">
      <c r="A226" s="887"/>
      <c r="B226" s="887"/>
      <c r="C226" s="887"/>
      <c r="D226" s="887"/>
      <c r="E226" s="887"/>
      <c r="F226" s="887"/>
      <c r="G226" s="887"/>
      <c r="H226" s="887"/>
      <c r="I226" s="887"/>
      <c r="J226" s="887"/>
      <c r="K226" s="887"/>
      <c r="L226" s="887"/>
      <c r="M226" s="887"/>
      <c r="N226" s="886"/>
      <c r="O226" s="886"/>
      <c r="P226" s="886"/>
      <c r="Q226" s="886"/>
      <c r="R226" s="886"/>
      <c r="S226" s="886"/>
      <c r="T226" s="886"/>
      <c r="U226" s="887"/>
    </row>
    <row r="227" spans="1:21">
      <c r="A227" s="887"/>
      <c r="B227" s="887"/>
      <c r="C227" s="887"/>
      <c r="D227" s="887"/>
      <c r="E227" s="887"/>
      <c r="F227" s="887"/>
      <c r="G227" s="887"/>
      <c r="H227" s="887"/>
      <c r="I227" s="887"/>
      <c r="J227" s="887"/>
      <c r="K227" s="887"/>
      <c r="L227" s="887"/>
      <c r="M227" s="937"/>
      <c r="N227" s="886"/>
      <c r="O227" s="886"/>
      <c r="P227" s="886"/>
      <c r="Q227" s="886"/>
      <c r="R227" s="886"/>
      <c r="S227" s="886"/>
      <c r="T227" s="886"/>
      <c r="U227" s="887"/>
    </row>
    <row r="228" spans="1:21">
      <c r="A228" s="887"/>
      <c r="B228" s="887"/>
      <c r="C228" s="887"/>
      <c r="D228" s="887"/>
      <c r="E228" s="887"/>
      <c r="F228" s="887"/>
      <c r="G228" s="887"/>
      <c r="H228" s="887"/>
      <c r="I228" s="887"/>
      <c r="J228" s="887"/>
      <c r="K228" s="887"/>
      <c r="L228" s="887"/>
      <c r="M228" s="937"/>
      <c r="N228" s="886"/>
      <c r="O228" s="886"/>
      <c r="P228" s="886"/>
      <c r="Q228" s="886"/>
      <c r="R228" s="886"/>
      <c r="S228" s="886"/>
      <c r="T228" s="886"/>
      <c r="U228" s="887"/>
    </row>
    <row r="229" spans="1:21">
      <c r="A229" s="887"/>
      <c r="B229" s="887"/>
      <c r="C229" s="887"/>
      <c r="D229" s="887"/>
      <c r="E229" s="887"/>
      <c r="F229" s="887"/>
      <c r="G229" s="887"/>
      <c r="H229" s="887"/>
      <c r="I229" s="887"/>
      <c r="J229" s="887"/>
      <c r="K229" s="887"/>
      <c r="L229" s="887"/>
      <c r="M229" s="938"/>
      <c r="N229" s="886"/>
      <c r="O229" s="886"/>
      <c r="P229" s="886"/>
      <c r="Q229" s="886"/>
      <c r="R229" s="886"/>
      <c r="S229" s="886"/>
      <c r="T229" s="886"/>
      <c r="U229" s="887"/>
    </row>
    <row r="230" spans="1:21">
      <c r="A230" s="887"/>
      <c r="B230" s="887"/>
      <c r="C230" s="887"/>
      <c r="D230" s="887"/>
      <c r="E230" s="887"/>
      <c r="F230" s="887"/>
      <c r="G230" s="887"/>
      <c r="H230" s="887"/>
      <c r="I230" s="887"/>
      <c r="J230" s="887"/>
      <c r="K230" s="887"/>
      <c r="L230" s="887"/>
      <c r="M230" s="937"/>
      <c r="N230" s="886"/>
      <c r="O230" s="886"/>
      <c r="P230" s="886"/>
      <c r="Q230" s="886"/>
      <c r="R230" s="886"/>
      <c r="S230" s="886"/>
      <c r="T230" s="886"/>
      <c r="U230" s="887"/>
    </row>
    <row r="231" spans="1:21">
      <c r="A231" s="887"/>
      <c r="B231" s="887"/>
      <c r="C231" s="887"/>
      <c r="D231" s="887"/>
      <c r="E231" s="887"/>
      <c r="F231" s="887"/>
      <c r="G231" s="887"/>
      <c r="H231" s="887"/>
      <c r="I231" s="887"/>
      <c r="J231" s="887"/>
      <c r="K231" s="887"/>
      <c r="L231" s="887"/>
      <c r="M231" s="937"/>
      <c r="N231" s="886"/>
      <c r="O231" s="886"/>
      <c r="P231" s="886"/>
      <c r="Q231" s="886"/>
      <c r="R231" s="886"/>
      <c r="S231" s="886"/>
      <c r="T231" s="886"/>
      <c r="U231" s="887"/>
    </row>
    <row r="232" spans="1:21">
      <c r="A232" s="887"/>
      <c r="B232" s="887"/>
      <c r="C232" s="887"/>
      <c r="D232" s="887"/>
      <c r="E232" s="887"/>
      <c r="F232" s="887"/>
      <c r="G232" s="887"/>
      <c r="H232" s="887"/>
      <c r="I232" s="887"/>
      <c r="J232" s="887"/>
      <c r="K232" s="887"/>
      <c r="L232" s="887"/>
      <c r="M232" s="937"/>
      <c r="N232" s="886"/>
      <c r="O232" s="886"/>
      <c r="P232" s="886"/>
      <c r="Q232" s="886"/>
      <c r="R232" s="886"/>
      <c r="S232" s="886"/>
      <c r="T232" s="886"/>
      <c r="U232" s="887"/>
    </row>
    <row r="233" spans="1:21">
      <c r="A233" s="887"/>
      <c r="B233" s="887"/>
      <c r="C233" s="887"/>
      <c r="D233" s="887"/>
      <c r="E233" s="887"/>
      <c r="F233" s="887"/>
      <c r="G233" s="887"/>
      <c r="H233" s="887"/>
      <c r="I233" s="887"/>
      <c r="J233" s="887"/>
      <c r="K233" s="887"/>
      <c r="L233" s="887"/>
      <c r="M233" s="937"/>
      <c r="N233" s="886"/>
      <c r="O233" s="886"/>
      <c r="P233" s="886"/>
      <c r="Q233" s="886"/>
      <c r="R233" s="886"/>
      <c r="S233" s="886"/>
      <c r="T233" s="886"/>
      <c r="U233" s="887"/>
    </row>
    <row r="234" spans="1:21">
      <c r="A234" s="887"/>
      <c r="B234" s="887"/>
      <c r="C234" s="887"/>
      <c r="D234" s="887"/>
      <c r="E234" s="887"/>
      <c r="F234" s="887"/>
      <c r="G234" s="887"/>
      <c r="H234" s="887"/>
      <c r="I234" s="887"/>
      <c r="J234" s="887"/>
      <c r="K234" s="887"/>
      <c r="L234" s="887"/>
      <c r="M234" s="937"/>
      <c r="N234" s="886"/>
      <c r="O234" s="886"/>
      <c r="P234" s="886"/>
      <c r="Q234" s="886"/>
      <c r="R234" s="886"/>
      <c r="S234" s="886"/>
      <c r="T234" s="886"/>
      <c r="U234" s="887"/>
    </row>
  </sheetData>
  <sheetProtection formatColumns="0" formatRows="0" autoFilter="0"/>
  <mergeCells count="7">
    <mergeCell ref="L214:U214"/>
    <mergeCell ref="L13:T13"/>
    <mergeCell ref="L14:L15"/>
    <mergeCell ref="M14:M15"/>
    <mergeCell ref="N14:N15"/>
    <mergeCell ref="U14:U15"/>
    <mergeCell ref="L213:U213"/>
  </mergeCells>
  <dataValidations count="2">
    <dataValidation type="textLength" operator="lessThanOrEqual" allowBlank="1" showInputMessage="1" showErrorMessage="1" errorTitle="Ошибка" error="Допускается ввод не более 900 символов!" sqref="U17:U64 U66:U113 U115:U162 U164:U211">
      <formula1>900</formula1>
    </dataValidation>
    <dataValidation type="decimal" allowBlank="1" showErrorMessage="1" errorTitle="Ошибка" error="Допускается ввод только неотрицательных чисел!" sqref="O48:T52 O54:T58 O42:T46 O36:T40 O30:T34 O24:T28 O18:T22 O60:T64 O97:T101 O103:T107 O91:T95 O85:T89 O79:T83 O73:T77 O67:T71 O109:T113 O146:T150 O152:T156 O140:T144 O134:T138 O128:T132 O122:T126 O116:T120 O158:T162 O207:T211 O201:T205 O189:T193 O183:T187 O177:T181 O171:T175 O165:T169 O195:T199">
      <formula1>0</formula1>
      <formula2>9.99999999999999E+23</formula2>
    </dataValidation>
  </dataValidations>
  <pageMargins left="0.35433070866141736" right="0.35433070866141736" top="0.39370078740157483" bottom="0.47222222222222221" header="0.31496062992125984" footer="0.31496062992125984"/>
  <pageSetup paperSize="9" scale="55"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50"/>
  <sheetViews>
    <sheetView showGridLines="0" view="pageBreakPreview" topLeftCell="K26" zoomScale="60" zoomScaleNormal="100" workbookViewId="0">
      <selection activeCell="P59" sqref="P59"/>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890"/>
      <c r="B1" s="890"/>
      <c r="C1" s="890"/>
      <c r="D1" s="890"/>
      <c r="E1" s="890"/>
      <c r="F1" s="890"/>
      <c r="G1" s="890"/>
      <c r="H1" s="890"/>
      <c r="I1" s="890"/>
      <c r="J1" s="890"/>
      <c r="K1" s="890"/>
      <c r="L1" s="890"/>
      <c r="M1" s="890"/>
      <c r="N1" s="890"/>
      <c r="O1" s="939"/>
      <c r="P1" s="890"/>
      <c r="Q1" s="890"/>
      <c r="R1" s="890"/>
      <c r="S1" s="718">
        <v>2024</v>
      </c>
      <c r="T1" s="718">
        <v>2024</v>
      </c>
      <c r="U1" s="890"/>
    </row>
    <row r="2" spans="1:21" hidden="1">
      <c r="A2" s="890"/>
      <c r="B2" s="890"/>
      <c r="C2" s="890"/>
      <c r="D2" s="890"/>
      <c r="E2" s="890"/>
      <c r="F2" s="890"/>
      <c r="G2" s="890"/>
      <c r="H2" s="890"/>
      <c r="I2" s="890"/>
      <c r="J2" s="890"/>
      <c r="K2" s="890"/>
      <c r="L2" s="890"/>
      <c r="M2" s="890"/>
      <c r="N2" s="890"/>
      <c r="O2" s="939"/>
      <c r="P2" s="890"/>
      <c r="Q2" s="890"/>
      <c r="R2" s="890"/>
      <c r="S2" s="718"/>
      <c r="T2" s="718"/>
      <c r="U2" s="890"/>
    </row>
    <row r="3" spans="1:21" hidden="1">
      <c r="A3" s="890"/>
      <c r="B3" s="890"/>
      <c r="C3" s="890"/>
      <c r="D3" s="890"/>
      <c r="E3" s="890"/>
      <c r="F3" s="890"/>
      <c r="G3" s="890"/>
      <c r="H3" s="890"/>
      <c r="I3" s="890"/>
      <c r="J3" s="890"/>
      <c r="K3" s="890"/>
      <c r="L3" s="890"/>
      <c r="M3" s="890"/>
      <c r="N3" s="890"/>
      <c r="O3" s="939"/>
      <c r="P3" s="890"/>
      <c r="Q3" s="890"/>
      <c r="R3" s="890"/>
      <c r="S3" s="718"/>
      <c r="T3" s="718"/>
      <c r="U3" s="890"/>
    </row>
    <row r="4" spans="1:21" hidden="1">
      <c r="A4" s="890"/>
      <c r="B4" s="890"/>
      <c r="C4" s="890"/>
      <c r="D4" s="890"/>
      <c r="E4" s="890"/>
      <c r="F4" s="890"/>
      <c r="G4" s="890"/>
      <c r="H4" s="890"/>
      <c r="I4" s="890"/>
      <c r="J4" s="890"/>
      <c r="K4" s="890"/>
      <c r="L4" s="890"/>
      <c r="M4" s="890"/>
      <c r="N4" s="890"/>
      <c r="O4" s="939"/>
      <c r="P4" s="890"/>
      <c r="Q4" s="890"/>
      <c r="R4" s="890"/>
      <c r="S4" s="718"/>
      <c r="T4" s="718"/>
      <c r="U4" s="890"/>
    </row>
    <row r="5" spans="1:21" hidden="1">
      <c r="A5" s="890"/>
      <c r="B5" s="890"/>
      <c r="C5" s="890"/>
      <c r="D5" s="890"/>
      <c r="E5" s="890"/>
      <c r="F5" s="890"/>
      <c r="G5" s="890"/>
      <c r="H5" s="890"/>
      <c r="I5" s="890"/>
      <c r="J5" s="890"/>
      <c r="K5" s="890"/>
      <c r="L5" s="890"/>
      <c r="M5" s="890"/>
      <c r="N5" s="890"/>
      <c r="O5" s="939"/>
      <c r="P5" s="890"/>
      <c r="Q5" s="890"/>
      <c r="R5" s="890"/>
      <c r="S5" s="718"/>
      <c r="T5" s="718"/>
      <c r="U5" s="890"/>
    </row>
    <row r="6" spans="1:21" hidden="1">
      <c r="A6" s="890"/>
      <c r="B6" s="890"/>
      <c r="C6" s="890"/>
      <c r="D6" s="890"/>
      <c r="E6" s="890"/>
      <c r="F6" s="890"/>
      <c r="G6" s="890"/>
      <c r="H6" s="890"/>
      <c r="I6" s="890"/>
      <c r="J6" s="890"/>
      <c r="K6" s="890"/>
      <c r="L6" s="890"/>
      <c r="M6" s="890"/>
      <c r="N6" s="890"/>
      <c r="O6" s="939"/>
      <c r="P6" s="890"/>
      <c r="Q6" s="890"/>
      <c r="R6" s="890"/>
      <c r="S6" s="718"/>
      <c r="T6" s="718"/>
      <c r="U6" s="890"/>
    </row>
    <row r="7" spans="1:21" hidden="1">
      <c r="A7" s="890"/>
      <c r="B7" s="890"/>
      <c r="C7" s="890"/>
      <c r="D7" s="890"/>
      <c r="E7" s="890"/>
      <c r="F7" s="890"/>
      <c r="G7" s="890"/>
      <c r="H7" s="890"/>
      <c r="I7" s="890"/>
      <c r="J7" s="890"/>
      <c r="K7" s="890"/>
      <c r="L7" s="890"/>
      <c r="M7" s="890"/>
      <c r="N7" s="890"/>
      <c r="O7" s="718" t="b">
        <v>1</v>
      </c>
      <c r="P7" s="718" t="b">
        <v>1</v>
      </c>
      <c r="Q7" s="718" t="b">
        <v>1</v>
      </c>
      <c r="R7" s="718" t="b">
        <v>1</v>
      </c>
      <c r="S7" s="755"/>
      <c r="T7" s="755"/>
      <c r="U7" s="718"/>
    </row>
    <row r="8" spans="1:21" hidden="1">
      <c r="A8" s="890"/>
      <c r="B8" s="890"/>
      <c r="C8" s="890"/>
      <c r="D8" s="890"/>
      <c r="E8" s="890"/>
      <c r="F8" s="890"/>
      <c r="G8" s="890"/>
      <c r="H8" s="890"/>
      <c r="I8" s="890"/>
      <c r="J8" s="890"/>
      <c r="K8" s="890"/>
      <c r="L8" s="890"/>
      <c r="M8" s="890"/>
      <c r="N8" s="890"/>
      <c r="O8" s="939"/>
      <c r="P8" s="890"/>
      <c r="Q8" s="890"/>
      <c r="R8" s="890"/>
      <c r="S8" s="890"/>
      <c r="T8" s="890"/>
      <c r="U8" s="890"/>
    </row>
    <row r="9" spans="1:21" hidden="1">
      <c r="A9" s="890"/>
      <c r="B9" s="890"/>
      <c r="C9" s="890"/>
      <c r="D9" s="890"/>
      <c r="E9" s="890"/>
      <c r="F9" s="890"/>
      <c r="G9" s="890"/>
      <c r="H9" s="890"/>
      <c r="I9" s="890"/>
      <c r="J9" s="890"/>
      <c r="K9" s="890"/>
      <c r="L9" s="890"/>
      <c r="M9" s="890"/>
      <c r="N9" s="890"/>
      <c r="O9" s="939"/>
      <c r="P9" s="890"/>
      <c r="Q9" s="890"/>
      <c r="R9" s="890"/>
      <c r="S9" s="890"/>
      <c r="T9" s="890"/>
      <c r="U9" s="890"/>
    </row>
    <row r="10" spans="1:21" hidden="1">
      <c r="A10" s="890"/>
      <c r="B10" s="890"/>
      <c r="C10" s="890"/>
      <c r="D10" s="890"/>
      <c r="E10" s="890"/>
      <c r="F10" s="890"/>
      <c r="G10" s="890"/>
      <c r="H10" s="890"/>
      <c r="I10" s="890"/>
      <c r="J10" s="890"/>
      <c r="K10" s="890"/>
      <c r="L10" s="890"/>
      <c r="M10" s="890"/>
      <c r="N10" s="890"/>
      <c r="O10" s="939"/>
      <c r="P10" s="890"/>
      <c r="Q10" s="890"/>
      <c r="R10" s="890"/>
      <c r="S10" s="890"/>
      <c r="T10" s="890"/>
      <c r="U10" s="890"/>
    </row>
    <row r="11" spans="1:21" ht="15" hidden="1" customHeight="1">
      <c r="A11" s="890"/>
      <c r="B11" s="890"/>
      <c r="C11" s="890"/>
      <c r="D11" s="890"/>
      <c r="E11" s="890"/>
      <c r="F11" s="890"/>
      <c r="G11" s="890"/>
      <c r="H11" s="890"/>
      <c r="I11" s="890"/>
      <c r="J11" s="890"/>
      <c r="K11" s="890"/>
      <c r="L11" s="890"/>
      <c r="M11" s="698"/>
      <c r="N11" s="890"/>
      <c r="O11" s="939"/>
      <c r="P11" s="890"/>
      <c r="Q11" s="890"/>
      <c r="R11" s="890"/>
      <c r="S11" s="890"/>
      <c r="T11" s="890"/>
      <c r="U11" s="890"/>
    </row>
    <row r="12" spans="1:21" s="82" customFormat="1" ht="20.100000000000001" customHeight="1">
      <c r="A12" s="797"/>
      <c r="B12" s="797"/>
      <c r="C12" s="797"/>
      <c r="D12" s="797"/>
      <c r="E12" s="797"/>
      <c r="F12" s="797"/>
      <c r="G12" s="797"/>
      <c r="H12" s="797"/>
      <c r="I12" s="797"/>
      <c r="J12" s="797"/>
      <c r="K12" s="797"/>
      <c r="L12" s="372" t="s">
        <v>1106</v>
      </c>
      <c r="M12" s="217"/>
      <c r="N12" s="217"/>
      <c r="O12" s="217"/>
      <c r="P12" s="217"/>
      <c r="Q12" s="217"/>
      <c r="R12" s="217"/>
      <c r="S12" s="217"/>
      <c r="T12" s="217"/>
      <c r="U12" s="217"/>
    </row>
    <row r="13" spans="1:21" s="82" customFormat="1" ht="11.25" customHeight="1">
      <c r="A13" s="797"/>
      <c r="B13" s="797"/>
      <c r="C13" s="797"/>
      <c r="D13" s="797"/>
      <c r="E13" s="797"/>
      <c r="F13" s="797"/>
      <c r="G13" s="797"/>
      <c r="H13" s="797"/>
      <c r="I13" s="797"/>
      <c r="J13" s="797"/>
      <c r="K13" s="797"/>
      <c r="L13" s="940"/>
      <c r="M13" s="797"/>
      <c r="N13" s="797"/>
      <c r="O13" s="941"/>
      <c r="P13" s="797"/>
      <c r="Q13" s="797"/>
      <c r="R13" s="797"/>
      <c r="S13" s="797"/>
      <c r="T13" s="797"/>
      <c r="U13" s="797"/>
    </row>
    <row r="14" spans="1:21" s="82" customFormat="1" ht="15" customHeight="1">
      <c r="A14" s="797"/>
      <c r="B14" s="797"/>
      <c r="C14" s="797"/>
      <c r="D14" s="797"/>
      <c r="E14" s="797"/>
      <c r="F14" s="797"/>
      <c r="G14" s="797"/>
      <c r="H14" s="797"/>
      <c r="I14" s="797"/>
      <c r="J14" s="797"/>
      <c r="K14" s="797"/>
      <c r="L14" s="854" t="s">
        <v>15</v>
      </c>
      <c r="M14" s="854" t="s">
        <v>120</v>
      </c>
      <c r="N14" s="854" t="s">
        <v>270</v>
      </c>
      <c r="O14" s="808" t="s">
        <v>2455</v>
      </c>
      <c r="P14" s="808" t="s">
        <v>2455</v>
      </c>
      <c r="Q14" s="808" t="s">
        <v>2455</v>
      </c>
      <c r="R14" s="809" t="s">
        <v>2456</v>
      </c>
      <c r="S14" s="810" t="s">
        <v>2457</v>
      </c>
      <c r="T14" s="810" t="s">
        <v>2457</v>
      </c>
      <c r="U14" s="806" t="s">
        <v>308</v>
      </c>
    </row>
    <row r="15" spans="1:21" s="82" customFormat="1" ht="50.1" customHeight="1">
      <c r="A15" s="797"/>
      <c r="B15" s="797"/>
      <c r="C15" s="797"/>
      <c r="D15" s="797"/>
      <c r="E15" s="797"/>
      <c r="F15" s="797"/>
      <c r="G15" s="797"/>
      <c r="H15" s="797"/>
      <c r="I15" s="797"/>
      <c r="J15" s="797"/>
      <c r="K15" s="797"/>
      <c r="L15" s="854"/>
      <c r="M15" s="854"/>
      <c r="N15" s="854"/>
      <c r="O15" s="813" t="s">
        <v>271</v>
      </c>
      <c r="P15" s="813" t="s">
        <v>309</v>
      </c>
      <c r="Q15" s="813" t="s">
        <v>289</v>
      </c>
      <c r="R15" s="813" t="s">
        <v>271</v>
      </c>
      <c r="S15" s="810" t="s">
        <v>272</v>
      </c>
      <c r="T15" s="810" t="s">
        <v>271</v>
      </c>
      <c r="U15" s="806"/>
    </row>
    <row r="16" spans="1:21" s="82" customFormat="1">
      <c r="A16" s="814" t="s">
        <v>17</v>
      </c>
      <c r="B16" s="797"/>
      <c r="C16" s="797"/>
      <c r="D16" s="797"/>
      <c r="E16" s="797"/>
      <c r="F16" s="797"/>
      <c r="G16" s="797"/>
      <c r="H16" s="797"/>
      <c r="I16" s="797"/>
      <c r="J16" s="797"/>
      <c r="K16" s="797"/>
      <c r="L16" s="878" t="s">
        <v>2448</v>
      </c>
      <c r="M16" s="707"/>
      <c r="N16" s="708"/>
      <c r="O16" s="708"/>
      <c r="P16" s="708"/>
      <c r="Q16" s="708"/>
      <c r="R16" s="708"/>
      <c r="S16" s="708"/>
      <c r="T16" s="708"/>
      <c r="U16" s="931"/>
    </row>
    <row r="17" spans="1:21" s="82" customFormat="1" ht="22.5">
      <c r="A17" s="860">
        <v>1</v>
      </c>
      <c r="B17" s="797"/>
      <c r="C17" s="797"/>
      <c r="D17" s="797"/>
      <c r="E17" s="797"/>
      <c r="F17" s="797"/>
      <c r="G17" s="797"/>
      <c r="H17" s="797"/>
      <c r="I17" s="797"/>
      <c r="J17" s="797"/>
      <c r="K17" s="797"/>
      <c r="L17" s="942" t="s">
        <v>17</v>
      </c>
      <c r="M17" s="219" t="s">
        <v>396</v>
      </c>
      <c r="N17" s="943" t="s">
        <v>355</v>
      </c>
      <c r="O17" s="944">
        <v>0</v>
      </c>
      <c r="P17" s="944">
        <v>0</v>
      </c>
      <c r="Q17" s="944">
        <v>0</v>
      </c>
      <c r="R17" s="944">
        <v>0</v>
      </c>
      <c r="S17" s="944">
        <v>0</v>
      </c>
      <c r="T17" s="944">
        <v>0</v>
      </c>
      <c r="U17" s="851"/>
    </row>
    <row r="18" spans="1:21" s="82" customFormat="1">
      <c r="A18" s="860">
        <v>1</v>
      </c>
      <c r="B18" s="797"/>
      <c r="C18" s="797"/>
      <c r="D18" s="797"/>
      <c r="E18" s="797"/>
      <c r="F18" s="797"/>
      <c r="G18" s="797"/>
      <c r="H18" s="797"/>
      <c r="I18" s="797"/>
      <c r="J18" s="797"/>
      <c r="K18" s="797"/>
      <c r="L18" s="893" t="s">
        <v>154</v>
      </c>
      <c r="M18" s="222" t="s">
        <v>12</v>
      </c>
      <c r="N18" s="828" t="s">
        <v>355</v>
      </c>
      <c r="O18" s="945">
        <v>0</v>
      </c>
      <c r="P18" s="945">
        <v>0</v>
      </c>
      <c r="Q18" s="945">
        <v>0</v>
      </c>
      <c r="R18" s="945">
        <v>0</v>
      </c>
      <c r="S18" s="945">
        <v>0</v>
      </c>
      <c r="T18" s="945">
        <v>0</v>
      </c>
      <c r="U18" s="851"/>
    </row>
    <row r="19" spans="1:21" s="82" customFormat="1" ht="22.5">
      <c r="A19" s="860">
        <v>1</v>
      </c>
      <c r="B19" s="797"/>
      <c r="C19" s="797"/>
      <c r="D19" s="797"/>
      <c r="E19" s="797"/>
      <c r="F19" s="797"/>
      <c r="G19" s="797"/>
      <c r="H19" s="797"/>
      <c r="I19" s="797"/>
      <c r="J19" s="797"/>
      <c r="K19" s="797"/>
      <c r="L19" s="893" t="s">
        <v>397</v>
      </c>
      <c r="M19" s="946" t="s">
        <v>398</v>
      </c>
      <c r="N19" s="828" t="s">
        <v>355</v>
      </c>
      <c r="O19" s="945">
        <v>0</v>
      </c>
      <c r="P19" s="945">
        <v>0</v>
      </c>
      <c r="Q19" s="945">
        <v>0</v>
      </c>
      <c r="R19" s="945">
        <v>0</v>
      </c>
      <c r="S19" s="945">
        <v>0</v>
      </c>
      <c r="T19" s="945">
        <v>0</v>
      </c>
      <c r="U19" s="851"/>
    </row>
    <row r="20" spans="1:21" s="82" customFormat="1">
      <c r="A20" s="860">
        <v>1</v>
      </c>
      <c r="B20" s="797"/>
      <c r="C20" s="797"/>
      <c r="D20" s="797"/>
      <c r="E20" s="797"/>
      <c r="F20" s="797"/>
      <c r="G20" s="797"/>
      <c r="H20" s="797"/>
      <c r="I20" s="797"/>
      <c r="J20" s="797"/>
      <c r="K20" s="797"/>
      <c r="L20" s="893" t="s">
        <v>399</v>
      </c>
      <c r="M20" s="946" t="s">
        <v>400</v>
      </c>
      <c r="N20" s="828" t="s">
        <v>355</v>
      </c>
      <c r="O20" s="945"/>
      <c r="P20" s="945"/>
      <c r="Q20" s="945"/>
      <c r="R20" s="945"/>
      <c r="S20" s="945"/>
      <c r="T20" s="945"/>
      <c r="U20" s="851"/>
    </row>
    <row r="21" spans="1:21" s="82" customFormat="1">
      <c r="A21" s="860">
        <v>1</v>
      </c>
      <c r="B21" s="797"/>
      <c r="C21" s="797"/>
      <c r="D21" s="797"/>
      <c r="E21" s="797"/>
      <c r="F21" s="797"/>
      <c r="G21" s="797"/>
      <c r="H21" s="797"/>
      <c r="I21" s="797"/>
      <c r="J21" s="797"/>
      <c r="K21" s="797"/>
      <c r="L21" s="893" t="s">
        <v>155</v>
      </c>
      <c r="M21" s="947" t="s">
        <v>401</v>
      </c>
      <c r="N21" s="828" t="s">
        <v>355</v>
      </c>
      <c r="O21" s="945"/>
      <c r="P21" s="945"/>
      <c r="Q21" s="945"/>
      <c r="R21" s="945"/>
      <c r="S21" s="945"/>
      <c r="T21" s="945"/>
      <c r="U21" s="851"/>
    </row>
    <row r="22" spans="1:21" s="82" customFormat="1">
      <c r="A22" s="860">
        <v>1</v>
      </c>
      <c r="B22" s="797"/>
      <c r="C22" s="797"/>
      <c r="D22" s="797"/>
      <c r="E22" s="797"/>
      <c r="F22" s="797"/>
      <c r="G22" s="797"/>
      <c r="H22" s="797"/>
      <c r="I22" s="797"/>
      <c r="J22" s="797"/>
      <c r="K22" s="797"/>
      <c r="L22" s="893" t="s">
        <v>363</v>
      </c>
      <c r="M22" s="948" t="s">
        <v>402</v>
      </c>
      <c r="N22" s="828" t="s">
        <v>355</v>
      </c>
      <c r="O22" s="945"/>
      <c r="P22" s="945"/>
      <c r="Q22" s="945"/>
      <c r="R22" s="945"/>
      <c r="S22" s="945"/>
      <c r="T22" s="945"/>
      <c r="U22" s="851"/>
    </row>
    <row r="23" spans="1:21" s="82" customFormat="1">
      <c r="A23" s="860">
        <v>1</v>
      </c>
      <c r="B23" s="797"/>
      <c r="C23" s="797"/>
      <c r="D23" s="797"/>
      <c r="E23" s="797"/>
      <c r="F23" s="797"/>
      <c r="G23" s="797"/>
      <c r="H23" s="797"/>
      <c r="I23" s="797"/>
      <c r="J23" s="797"/>
      <c r="K23" s="797"/>
      <c r="L23" s="893" t="s">
        <v>365</v>
      </c>
      <c r="M23" s="948" t="s">
        <v>403</v>
      </c>
      <c r="N23" s="828" t="s">
        <v>355</v>
      </c>
      <c r="O23" s="945"/>
      <c r="P23" s="945"/>
      <c r="Q23" s="945"/>
      <c r="R23" s="945"/>
      <c r="S23" s="945"/>
      <c r="T23" s="945"/>
      <c r="U23" s="851"/>
    </row>
    <row r="24" spans="1:21" s="82" customFormat="1">
      <c r="A24" s="814" t="s">
        <v>101</v>
      </c>
      <c r="B24" s="797"/>
      <c r="C24" s="797"/>
      <c r="D24" s="797"/>
      <c r="E24" s="797"/>
      <c r="F24" s="797"/>
      <c r="G24" s="797"/>
      <c r="H24" s="797"/>
      <c r="I24" s="797"/>
      <c r="J24" s="797"/>
      <c r="K24" s="797"/>
      <c r="L24" s="878" t="s">
        <v>2450</v>
      </c>
      <c r="M24" s="707"/>
      <c r="N24" s="708"/>
      <c r="O24" s="708"/>
      <c r="P24" s="708"/>
      <c r="Q24" s="708"/>
      <c r="R24" s="708"/>
      <c r="S24" s="708"/>
      <c r="T24" s="708"/>
      <c r="U24" s="931"/>
    </row>
    <row r="25" spans="1:21" s="82" customFormat="1" ht="22.5">
      <c r="A25" s="860">
        <v>2</v>
      </c>
      <c r="B25" s="797"/>
      <c r="C25" s="797"/>
      <c r="D25" s="797"/>
      <c r="E25" s="797"/>
      <c r="F25" s="797"/>
      <c r="G25" s="797"/>
      <c r="H25" s="797"/>
      <c r="I25" s="797"/>
      <c r="J25" s="797"/>
      <c r="K25" s="797"/>
      <c r="L25" s="942" t="s">
        <v>17</v>
      </c>
      <c r="M25" s="219" t="s">
        <v>396</v>
      </c>
      <c r="N25" s="943" t="s">
        <v>355</v>
      </c>
      <c r="O25" s="944">
        <v>0</v>
      </c>
      <c r="P25" s="944">
        <v>0</v>
      </c>
      <c r="Q25" s="944">
        <v>0</v>
      </c>
      <c r="R25" s="944">
        <v>0</v>
      </c>
      <c r="S25" s="944">
        <v>0</v>
      </c>
      <c r="T25" s="944">
        <v>0</v>
      </c>
      <c r="U25" s="851"/>
    </row>
    <row r="26" spans="1:21" s="82" customFormat="1">
      <c r="A26" s="860">
        <v>2</v>
      </c>
      <c r="B26" s="797"/>
      <c r="C26" s="797"/>
      <c r="D26" s="797"/>
      <c r="E26" s="797"/>
      <c r="F26" s="797"/>
      <c r="G26" s="797"/>
      <c r="H26" s="797"/>
      <c r="I26" s="797"/>
      <c r="J26" s="797"/>
      <c r="K26" s="797"/>
      <c r="L26" s="893" t="s">
        <v>154</v>
      </c>
      <c r="M26" s="222" t="s">
        <v>12</v>
      </c>
      <c r="N26" s="828" t="s">
        <v>355</v>
      </c>
      <c r="O26" s="945">
        <v>0</v>
      </c>
      <c r="P26" s="945">
        <v>0</v>
      </c>
      <c r="Q26" s="945">
        <v>0</v>
      </c>
      <c r="R26" s="945">
        <v>0</v>
      </c>
      <c r="S26" s="945">
        <v>0</v>
      </c>
      <c r="T26" s="945">
        <v>0</v>
      </c>
      <c r="U26" s="851"/>
    </row>
    <row r="27" spans="1:21" s="82" customFormat="1" ht="22.5">
      <c r="A27" s="860">
        <v>2</v>
      </c>
      <c r="B27" s="797"/>
      <c r="C27" s="797"/>
      <c r="D27" s="797"/>
      <c r="E27" s="797"/>
      <c r="F27" s="797"/>
      <c r="G27" s="797"/>
      <c r="H27" s="797"/>
      <c r="I27" s="797"/>
      <c r="J27" s="797"/>
      <c r="K27" s="797"/>
      <c r="L27" s="893" t="s">
        <v>397</v>
      </c>
      <c r="M27" s="946" t="s">
        <v>398</v>
      </c>
      <c r="N27" s="828" t="s">
        <v>355</v>
      </c>
      <c r="O27" s="945"/>
      <c r="P27" s="945"/>
      <c r="Q27" s="945"/>
      <c r="R27" s="945"/>
      <c r="S27" s="945"/>
      <c r="T27" s="945"/>
      <c r="U27" s="851"/>
    </row>
    <row r="28" spans="1:21" s="82" customFormat="1">
      <c r="A28" s="860">
        <v>2</v>
      </c>
      <c r="B28" s="797"/>
      <c r="C28" s="797"/>
      <c r="D28" s="797"/>
      <c r="E28" s="797"/>
      <c r="F28" s="797"/>
      <c r="G28" s="797"/>
      <c r="H28" s="797"/>
      <c r="I28" s="797"/>
      <c r="J28" s="797"/>
      <c r="K28" s="797"/>
      <c r="L28" s="893" t="s">
        <v>399</v>
      </c>
      <c r="M28" s="946" t="s">
        <v>400</v>
      </c>
      <c r="N28" s="828" t="s">
        <v>355</v>
      </c>
      <c r="O28" s="945"/>
      <c r="P28" s="945"/>
      <c r="Q28" s="945"/>
      <c r="R28" s="945"/>
      <c r="S28" s="945"/>
      <c r="T28" s="945"/>
      <c r="U28" s="851"/>
    </row>
    <row r="29" spans="1:21" s="82" customFormat="1">
      <c r="A29" s="860">
        <v>2</v>
      </c>
      <c r="B29" s="797"/>
      <c r="C29" s="797"/>
      <c r="D29" s="797"/>
      <c r="E29" s="797"/>
      <c r="F29" s="797"/>
      <c r="G29" s="797"/>
      <c r="H29" s="797"/>
      <c r="I29" s="797"/>
      <c r="J29" s="797"/>
      <c r="K29" s="797"/>
      <c r="L29" s="893" t="s">
        <v>155</v>
      </c>
      <c r="M29" s="947" t="s">
        <v>401</v>
      </c>
      <c r="N29" s="828" t="s">
        <v>355</v>
      </c>
      <c r="O29" s="945"/>
      <c r="P29" s="945"/>
      <c r="Q29" s="945"/>
      <c r="R29" s="945"/>
      <c r="S29" s="945"/>
      <c r="T29" s="945"/>
      <c r="U29" s="851"/>
    </row>
    <row r="30" spans="1:21" s="82" customFormat="1">
      <c r="A30" s="860">
        <v>2</v>
      </c>
      <c r="B30" s="797"/>
      <c r="C30" s="797"/>
      <c r="D30" s="797"/>
      <c r="E30" s="797"/>
      <c r="F30" s="797"/>
      <c r="G30" s="797"/>
      <c r="H30" s="797"/>
      <c r="I30" s="797"/>
      <c r="J30" s="797"/>
      <c r="K30" s="797"/>
      <c r="L30" s="893" t="s">
        <v>363</v>
      </c>
      <c r="M30" s="948" t="s">
        <v>402</v>
      </c>
      <c r="N30" s="828" t="s">
        <v>355</v>
      </c>
      <c r="O30" s="945"/>
      <c r="P30" s="945"/>
      <c r="Q30" s="945"/>
      <c r="R30" s="945"/>
      <c r="S30" s="945"/>
      <c r="T30" s="945"/>
      <c r="U30" s="851"/>
    </row>
    <row r="31" spans="1:21" s="82" customFormat="1">
      <c r="A31" s="860">
        <v>2</v>
      </c>
      <c r="B31" s="797"/>
      <c r="C31" s="797"/>
      <c r="D31" s="797"/>
      <c r="E31" s="797"/>
      <c r="F31" s="797"/>
      <c r="G31" s="797"/>
      <c r="H31" s="797"/>
      <c r="I31" s="797"/>
      <c r="J31" s="797"/>
      <c r="K31" s="797"/>
      <c r="L31" s="893" t="s">
        <v>365</v>
      </c>
      <c r="M31" s="948" t="s">
        <v>403</v>
      </c>
      <c r="N31" s="828" t="s">
        <v>355</v>
      </c>
      <c r="O31" s="945"/>
      <c r="P31" s="945"/>
      <c r="Q31" s="945"/>
      <c r="R31" s="945"/>
      <c r="S31" s="945"/>
      <c r="T31" s="945"/>
      <c r="U31" s="851"/>
    </row>
    <row r="32" spans="1:21" s="82" customFormat="1">
      <c r="A32" s="814" t="s">
        <v>102</v>
      </c>
      <c r="B32" s="797"/>
      <c r="C32" s="797"/>
      <c r="D32" s="797"/>
      <c r="E32" s="797"/>
      <c r="F32" s="797"/>
      <c r="G32" s="797"/>
      <c r="H32" s="797"/>
      <c r="I32" s="797"/>
      <c r="J32" s="797"/>
      <c r="K32" s="797"/>
      <c r="L32" s="878" t="s">
        <v>2452</v>
      </c>
      <c r="M32" s="707"/>
      <c r="N32" s="708"/>
      <c r="O32" s="708"/>
      <c r="P32" s="708"/>
      <c r="Q32" s="708"/>
      <c r="R32" s="708"/>
      <c r="S32" s="708"/>
      <c r="T32" s="708"/>
      <c r="U32" s="931"/>
    </row>
    <row r="33" spans="1:21" s="82" customFormat="1" ht="22.5">
      <c r="A33" s="860">
        <v>3</v>
      </c>
      <c r="B33" s="797"/>
      <c r="C33" s="797"/>
      <c r="D33" s="797"/>
      <c r="E33" s="797"/>
      <c r="F33" s="797"/>
      <c r="G33" s="797"/>
      <c r="H33" s="797"/>
      <c r="I33" s="797"/>
      <c r="J33" s="797"/>
      <c r="K33" s="797"/>
      <c r="L33" s="942" t="s">
        <v>17</v>
      </c>
      <c r="M33" s="219" t="s">
        <v>396</v>
      </c>
      <c r="N33" s="943" t="s">
        <v>355</v>
      </c>
      <c r="O33" s="944">
        <v>0</v>
      </c>
      <c r="P33" s="944">
        <v>0</v>
      </c>
      <c r="Q33" s="944">
        <v>0</v>
      </c>
      <c r="R33" s="944">
        <v>0</v>
      </c>
      <c r="S33" s="944">
        <v>54.6</v>
      </c>
      <c r="T33" s="944">
        <v>0</v>
      </c>
      <c r="U33" s="851"/>
    </row>
    <row r="34" spans="1:21" s="82" customFormat="1">
      <c r="A34" s="860">
        <v>3</v>
      </c>
      <c r="B34" s="797"/>
      <c r="C34" s="797"/>
      <c r="D34" s="797"/>
      <c r="E34" s="797"/>
      <c r="F34" s="797"/>
      <c r="G34" s="797"/>
      <c r="H34" s="797"/>
      <c r="I34" s="797"/>
      <c r="J34" s="797"/>
      <c r="K34" s="797"/>
      <c r="L34" s="893" t="s">
        <v>154</v>
      </c>
      <c r="M34" s="222" t="s">
        <v>12</v>
      </c>
      <c r="N34" s="828" t="s">
        <v>355</v>
      </c>
      <c r="O34" s="945">
        <v>0</v>
      </c>
      <c r="P34" s="945">
        <v>0</v>
      </c>
      <c r="Q34" s="945">
        <v>0</v>
      </c>
      <c r="R34" s="945">
        <v>0</v>
      </c>
      <c r="S34" s="945">
        <v>54.6</v>
      </c>
      <c r="T34" s="945">
        <v>0</v>
      </c>
      <c r="U34" s="851"/>
    </row>
    <row r="35" spans="1:21" s="82" customFormat="1" ht="22.5">
      <c r="A35" s="860">
        <v>3</v>
      </c>
      <c r="B35" s="797"/>
      <c r="C35" s="797"/>
      <c r="D35" s="797"/>
      <c r="E35" s="797"/>
      <c r="F35" s="797"/>
      <c r="G35" s="797"/>
      <c r="H35" s="797"/>
      <c r="I35" s="797"/>
      <c r="J35" s="797"/>
      <c r="K35" s="797"/>
      <c r="L35" s="893" t="s">
        <v>397</v>
      </c>
      <c r="M35" s="946" t="s">
        <v>398</v>
      </c>
      <c r="N35" s="828" t="s">
        <v>355</v>
      </c>
      <c r="O35" s="945">
        <v>0</v>
      </c>
      <c r="P35" s="945">
        <v>0</v>
      </c>
      <c r="Q35" s="945">
        <v>0</v>
      </c>
      <c r="R35" s="945">
        <v>0</v>
      </c>
      <c r="S35" s="945">
        <v>54.6</v>
      </c>
      <c r="T35" s="945">
        <v>0</v>
      </c>
      <c r="U35" s="851"/>
    </row>
    <row r="36" spans="1:21" s="82" customFormat="1">
      <c r="A36" s="860">
        <v>3</v>
      </c>
      <c r="B36" s="797"/>
      <c r="C36" s="797"/>
      <c r="D36" s="797"/>
      <c r="E36" s="797"/>
      <c r="F36" s="797"/>
      <c r="G36" s="797"/>
      <c r="H36" s="797"/>
      <c r="I36" s="797"/>
      <c r="J36" s="797"/>
      <c r="K36" s="797"/>
      <c r="L36" s="893" t="s">
        <v>399</v>
      </c>
      <c r="M36" s="946" t="s">
        <v>400</v>
      </c>
      <c r="N36" s="828" t="s">
        <v>355</v>
      </c>
      <c r="O36" s="945"/>
      <c r="P36" s="945"/>
      <c r="Q36" s="945"/>
      <c r="R36" s="945"/>
      <c r="S36" s="945"/>
      <c r="T36" s="945"/>
      <c r="U36" s="851"/>
    </row>
    <row r="37" spans="1:21" s="82" customFormat="1">
      <c r="A37" s="860">
        <v>3</v>
      </c>
      <c r="B37" s="797"/>
      <c r="C37" s="797"/>
      <c r="D37" s="797"/>
      <c r="E37" s="797"/>
      <c r="F37" s="797"/>
      <c r="G37" s="797"/>
      <c r="H37" s="797"/>
      <c r="I37" s="797"/>
      <c r="J37" s="797"/>
      <c r="K37" s="797"/>
      <c r="L37" s="893" t="s">
        <v>155</v>
      </c>
      <c r="M37" s="947" t="s">
        <v>401</v>
      </c>
      <c r="N37" s="828" t="s">
        <v>355</v>
      </c>
      <c r="O37" s="945"/>
      <c r="P37" s="945"/>
      <c r="Q37" s="945"/>
      <c r="R37" s="945"/>
      <c r="S37" s="945"/>
      <c r="T37" s="945"/>
      <c r="U37" s="851"/>
    </row>
    <row r="38" spans="1:21" s="82" customFormat="1">
      <c r="A38" s="860">
        <v>3</v>
      </c>
      <c r="B38" s="797"/>
      <c r="C38" s="797"/>
      <c r="D38" s="797"/>
      <c r="E38" s="797"/>
      <c r="F38" s="797"/>
      <c r="G38" s="797"/>
      <c r="H38" s="797"/>
      <c r="I38" s="797"/>
      <c r="J38" s="797"/>
      <c r="K38" s="797"/>
      <c r="L38" s="893" t="s">
        <v>363</v>
      </c>
      <c r="M38" s="948" t="s">
        <v>402</v>
      </c>
      <c r="N38" s="828" t="s">
        <v>355</v>
      </c>
      <c r="O38" s="945"/>
      <c r="P38" s="945"/>
      <c r="Q38" s="945"/>
      <c r="R38" s="945"/>
      <c r="S38" s="945"/>
      <c r="T38" s="945"/>
      <c r="U38" s="851"/>
    </row>
    <row r="39" spans="1:21" s="82" customFormat="1">
      <c r="A39" s="860">
        <v>3</v>
      </c>
      <c r="B39" s="797"/>
      <c r="C39" s="797"/>
      <c r="D39" s="797"/>
      <c r="E39" s="797"/>
      <c r="F39" s="797"/>
      <c r="G39" s="797"/>
      <c r="H39" s="797"/>
      <c r="I39" s="797"/>
      <c r="J39" s="797"/>
      <c r="K39" s="797"/>
      <c r="L39" s="893" t="s">
        <v>365</v>
      </c>
      <c r="M39" s="948" t="s">
        <v>403</v>
      </c>
      <c r="N39" s="828" t="s">
        <v>355</v>
      </c>
      <c r="O39" s="945"/>
      <c r="P39" s="945"/>
      <c r="Q39" s="945"/>
      <c r="R39" s="945"/>
      <c r="S39" s="945"/>
      <c r="T39" s="945"/>
      <c r="U39" s="851"/>
    </row>
    <row r="40" spans="1:21" s="82" customFormat="1">
      <c r="A40" s="814" t="s">
        <v>103</v>
      </c>
      <c r="B40" s="797"/>
      <c r="C40" s="797"/>
      <c r="D40" s="797"/>
      <c r="E40" s="797"/>
      <c r="F40" s="797"/>
      <c r="G40" s="797"/>
      <c r="H40" s="797"/>
      <c r="I40" s="797"/>
      <c r="J40" s="797"/>
      <c r="K40" s="797"/>
      <c r="L40" s="878" t="s">
        <v>2454</v>
      </c>
      <c r="M40" s="707"/>
      <c r="N40" s="708"/>
      <c r="O40" s="708"/>
      <c r="P40" s="708"/>
      <c r="Q40" s="708"/>
      <c r="R40" s="708"/>
      <c r="S40" s="708"/>
      <c r="T40" s="708"/>
      <c r="U40" s="931"/>
    </row>
    <row r="41" spans="1:21" s="82" customFormat="1" ht="22.5">
      <c r="A41" s="860">
        <v>4</v>
      </c>
      <c r="B41" s="797"/>
      <c r="C41" s="797"/>
      <c r="D41" s="797"/>
      <c r="E41" s="797"/>
      <c r="F41" s="797"/>
      <c r="G41" s="797"/>
      <c r="H41" s="797"/>
      <c r="I41" s="797"/>
      <c r="J41" s="797"/>
      <c r="K41" s="797"/>
      <c r="L41" s="942" t="s">
        <v>17</v>
      </c>
      <c r="M41" s="219" t="s">
        <v>396</v>
      </c>
      <c r="N41" s="943" t="s">
        <v>355</v>
      </c>
      <c r="O41" s="944">
        <v>0</v>
      </c>
      <c r="P41" s="944">
        <v>0</v>
      </c>
      <c r="Q41" s="944">
        <v>0</v>
      </c>
      <c r="R41" s="944">
        <v>0</v>
      </c>
      <c r="S41" s="944">
        <v>0</v>
      </c>
      <c r="T41" s="944">
        <v>0</v>
      </c>
      <c r="U41" s="851"/>
    </row>
    <row r="42" spans="1:21" s="82" customFormat="1">
      <c r="A42" s="860">
        <v>4</v>
      </c>
      <c r="B42" s="797"/>
      <c r="C42" s="797"/>
      <c r="D42" s="797"/>
      <c r="E42" s="797"/>
      <c r="F42" s="797"/>
      <c r="G42" s="797"/>
      <c r="H42" s="797"/>
      <c r="I42" s="797"/>
      <c r="J42" s="797"/>
      <c r="K42" s="797"/>
      <c r="L42" s="893" t="s">
        <v>154</v>
      </c>
      <c r="M42" s="222" t="s">
        <v>12</v>
      </c>
      <c r="N42" s="828" t="s">
        <v>355</v>
      </c>
      <c r="O42" s="945">
        <v>0</v>
      </c>
      <c r="P42" s="945">
        <v>0</v>
      </c>
      <c r="Q42" s="945">
        <v>0</v>
      </c>
      <c r="R42" s="945">
        <v>0</v>
      </c>
      <c r="S42" s="945">
        <v>0</v>
      </c>
      <c r="T42" s="945">
        <v>0</v>
      </c>
      <c r="U42" s="851"/>
    </row>
    <row r="43" spans="1:21" s="82" customFormat="1" ht="22.5">
      <c r="A43" s="860">
        <v>4</v>
      </c>
      <c r="B43" s="797"/>
      <c r="C43" s="797"/>
      <c r="D43" s="797"/>
      <c r="E43" s="797"/>
      <c r="F43" s="797"/>
      <c r="G43" s="797"/>
      <c r="H43" s="797"/>
      <c r="I43" s="797"/>
      <c r="J43" s="797"/>
      <c r="K43" s="797"/>
      <c r="L43" s="893" t="s">
        <v>397</v>
      </c>
      <c r="M43" s="946" t="s">
        <v>398</v>
      </c>
      <c r="N43" s="828" t="s">
        <v>355</v>
      </c>
      <c r="O43" s="945">
        <v>0</v>
      </c>
      <c r="P43" s="945">
        <v>0</v>
      </c>
      <c r="Q43" s="945">
        <v>0</v>
      </c>
      <c r="R43" s="945">
        <v>0</v>
      </c>
      <c r="S43" s="945">
        <v>0</v>
      </c>
      <c r="T43" s="945">
        <v>0</v>
      </c>
      <c r="U43" s="851"/>
    </row>
    <row r="44" spans="1:21" s="82" customFormat="1">
      <c r="A44" s="860">
        <v>4</v>
      </c>
      <c r="B44" s="797"/>
      <c r="C44" s="797"/>
      <c r="D44" s="797"/>
      <c r="E44" s="797"/>
      <c r="F44" s="797"/>
      <c r="G44" s="797"/>
      <c r="H44" s="797"/>
      <c r="I44" s="797"/>
      <c r="J44" s="797"/>
      <c r="K44" s="797"/>
      <c r="L44" s="893" t="s">
        <v>399</v>
      </c>
      <c r="M44" s="946" t="s">
        <v>400</v>
      </c>
      <c r="N44" s="828" t="s">
        <v>355</v>
      </c>
      <c r="O44" s="945"/>
      <c r="P44" s="945"/>
      <c r="Q44" s="945"/>
      <c r="R44" s="945"/>
      <c r="S44" s="945"/>
      <c r="T44" s="945"/>
      <c r="U44" s="851"/>
    </row>
    <row r="45" spans="1:21" s="82" customFormat="1">
      <c r="A45" s="860">
        <v>4</v>
      </c>
      <c r="B45" s="797"/>
      <c r="C45" s="797"/>
      <c r="D45" s="797"/>
      <c r="E45" s="797"/>
      <c r="F45" s="797"/>
      <c r="G45" s="797"/>
      <c r="H45" s="797"/>
      <c r="I45" s="797"/>
      <c r="J45" s="797"/>
      <c r="K45" s="797"/>
      <c r="L45" s="893" t="s">
        <v>155</v>
      </c>
      <c r="M45" s="947" t="s">
        <v>401</v>
      </c>
      <c r="N45" s="828" t="s">
        <v>355</v>
      </c>
      <c r="O45" s="945"/>
      <c r="P45" s="945"/>
      <c r="Q45" s="945"/>
      <c r="R45" s="945"/>
      <c r="S45" s="945"/>
      <c r="T45" s="945"/>
      <c r="U45" s="851"/>
    </row>
    <row r="46" spans="1:21" s="82" customFormat="1">
      <c r="A46" s="860">
        <v>4</v>
      </c>
      <c r="B46" s="797"/>
      <c r="C46" s="797"/>
      <c r="D46" s="797"/>
      <c r="E46" s="797"/>
      <c r="F46" s="797"/>
      <c r="G46" s="797"/>
      <c r="H46" s="797"/>
      <c r="I46" s="797"/>
      <c r="J46" s="797"/>
      <c r="K46" s="797"/>
      <c r="L46" s="893" t="s">
        <v>363</v>
      </c>
      <c r="M46" s="948" t="s">
        <v>402</v>
      </c>
      <c r="N46" s="828" t="s">
        <v>355</v>
      </c>
      <c r="O46" s="945"/>
      <c r="P46" s="945"/>
      <c r="Q46" s="945"/>
      <c r="R46" s="945"/>
      <c r="S46" s="945"/>
      <c r="T46" s="945"/>
      <c r="U46" s="851"/>
    </row>
    <row r="47" spans="1:21" s="82" customFormat="1">
      <c r="A47" s="860">
        <v>4</v>
      </c>
      <c r="B47" s="797"/>
      <c r="C47" s="797"/>
      <c r="D47" s="797"/>
      <c r="E47" s="797"/>
      <c r="F47" s="797"/>
      <c r="G47" s="797"/>
      <c r="H47" s="797"/>
      <c r="I47" s="797"/>
      <c r="J47" s="797"/>
      <c r="K47" s="797"/>
      <c r="L47" s="893" t="s">
        <v>365</v>
      </c>
      <c r="M47" s="948" t="s">
        <v>403</v>
      </c>
      <c r="N47" s="828" t="s">
        <v>355</v>
      </c>
      <c r="O47" s="945"/>
      <c r="P47" s="945"/>
      <c r="Q47" s="945"/>
      <c r="R47" s="945"/>
      <c r="S47" s="945"/>
      <c r="T47" s="945"/>
      <c r="U47" s="851"/>
    </row>
    <row r="48" spans="1:21">
      <c r="A48" s="890"/>
      <c r="B48" s="890"/>
      <c r="C48" s="890"/>
      <c r="D48" s="890"/>
      <c r="E48" s="890"/>
      <c r="F48" s="890"/>
      <c r="G48" s="890"/>
      <c r="H48" s="890"/>
      <c r="I48" s="890"/>
      <c r="J48" s="890"/>
      <c r="K48" s="890"/>
      <c r="L48" s="890"/>
      <c r="M48" s="890"/>
      <c r="N48" s="890"/>
      <c r="O48" s="939"/>
      <c r="P48" s="890"/>
      <c r="Q48" s="890"/>
      <c r="R48" s="890"/>
      <c r="S48" s="890"/>
      <c r="T48" s="890"/>
      <c r="U48" s="890"/>
    </row>
    <row r="49" spans="1:21" s="88" customFormat="1" ht="15" customHeight="1">
      <c r="A49" s="718"/>
      <c r="B49" s="718"/>
      <c r="C49" s="718"/>
      <c r="D49" s="718"/>
      <c r="E49" s="718"/>
      <c r="F49" s="718"/>
      <c r="G49" s="718"/>
      <c r="H49" s="718"/>
      <c r="I49" s="718"/>
      <c r="J49" s="718"/>
      <c r="K49" s="718"/>
      <c r="L49" s="854" t="s">
        <v>1274</v>
      </c>
      <c r="M49" s="854"/>
      <c r="N49" s="854"/>
      <c r="O49" s="854"/>
      <c r="P49" s="854"/>
      <c r="Q49" s="854"/>
      <c r="R49" s="854"/>
      <c r="S49" s="855"/>
      <c r="T49" s="855"/>
      <c r="U49" s="855"/>
    </row>
    <row r="50" spans="1:21" s="88" customFormat="1" ht="79.5" customHeight="1">
      <c r="A50" s="718"/>
      <c r="B50" s="718"/>
      <c r="C50" s="718"/>
      <c r="D50" s="718"/>
      <c r="E50" s="718"/>
      <c r="F50" s="718"/>
      <c r="G50" s="718"/>
      <c r="H50" s="718"/>
      <c r="I50" s="718"/>
      <c r="J50" s="718"/>
      <c r="K50" s="674"/>
      <c r="L50" s="856" t="s">
        <v>2414</v>
      </c>
      <c r="M50" s="857"/>
      <c r="N50" s="857"/>
      <c r="O50" s="857"/>
      <c r="P50" s="857"/>
      <c r="Q50" s="857"/>
      <c r="R50" s="857"/>
      <c r="S50" s="858"/>
      <c r="T50" s="858"/>
      <c r="U50" s="858"/>
    </row>
  </sheetData>
  <sheetProtection formatColumns="0" formatRows="0" autoFilter="0"/>
  <mergeCells count="6">
    <mergeCell ref="L49:U49"/>
    <mergeCell ref="L50:U50"/>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U25:U31 U33:U39 U41:U47">
      <formula1>900</formula1>
    </dataValidation>
    <dataValidation type="decimal" allowBlank="1" showErrorMessage="1" errorTitle="Ошибка" error="Допускается ввод только неотрицательных чисел!" sqref="O19:T23 O27:T31 O35:T39 O43:T47">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topLeftCell="A1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66" t="str">
        <f>"Код шаблона: " &amp; GetCode()</f>
        <v>Код шаблона: EXPERT.VSVO.EOR</v>
      </c>
      <c r="C2" s="566"/>
      <c r="D2" s="566"/>
      <c r="E2" s="566"/>
      <c r="F2" s="566"/>
      <c r="G2" s="566"/>
      <c r="H2" s="19"/>
      <c r="I2" s="19"/>
      <c r="J2" s="19"/>
      <c r="K2" s="19"/>
      <c r="L2" s="19"/>
      <c r="M2" s="19"/>
      <c r="N2" s="19"/>
      <c r="O2" s="19"/>
      <c r="P2" s="19"/>
      <c r="Q2" s="19"/>
      <c r="R2" s="19"/>
      <c r="S2" s="19"/>
      <c r="T2" s="19"/>
      <c r="U2" s="19"/>
      <c r="V2" s="19"/>
      <c r="W2" s="17"/>
      <c r="Y2" s="18"/>
      <c r="AA2" s="16"/>
    </row>
    <row r="3" spans="1:29" ht="18" customHeight="1">
      <c r="B3" s="567" t="str">
        <f>"Версия " &amp; Getversion()</f>
        <v>Версия 3.1</v>
      </c>
      <c r="C3" s="56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68" t="s">
        <v>1074</v>
      </c>
      <c r="C5" s="569"/>
      <c r="D5" s="569"/>
      <c r="E5" s="569"/>
      <c r="F5" s="569"/>
      <c r="G5" s="569"/>
      <c r="H5" s="569"/>
      <c r="I5" s="569"/>
      <c r="J5" s="569"/>
      <c r="K5" s="569"/>
      <c r="L5" s="569"/>
      <c r="M5" s="569"/>
      <c r="N5" s="569"/>
      <c r="O5" s="569"/>
      <c r="P5" s="569"/>
      <c r="Q5" s="569"/>
      <c r="R5" s="569"/>
      <c r="S5" s="569"/>
      <c r="T5" s="569"/>
      <c r="U5" s="569"/>
      <c r="V5" s="569"/>
      <c r="W5" s="569"/>
      <c r="X5" s="569"/>
      <c r="Y5" s="57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71" t="s">
        <v>966</v>
      </c>
      <c r="F7" s="571"/>
      <c r="G7" s="571"/>
      <c r="H7" s="571"/>
      <c r="I7" s="571"/>
      <c r="J7" s="571"/>
      <c r="K7" s="571"/>
      <c r="L7" s="571"/>
      <c r="M7" s="571"/>
      <c r="N7" s="571"/>
      <c r="O7" s="571"/>
      <c r="P7" s="571"/>
      <c r="Q7" s="571"/>
      <c r="R7" s="571"/>
      <c r="S7" s="571"/>
      <c r="T7" s="571"/>
      <c r="U7" s="571"/>
      <c r="V7" s="571"/>
      <c r="W7" s="571"/>
      <c r="X7" s="571"/>
      <c r="Y7" s="48"/>
      <c r="Z7" s="24"/>
    </row>
    <row r="8" spans="1:29" ht="15" customHeight="1">
      <c r="A8" s="24"/>
      <c r="B8" s="24"/>
      <c r="C8" s="26"/>
      <c r="D8" s="25"/>
      <c r="E8" s="571"/>
      <c r="F8" s="571"/>
      <c r="G8" s="571"/>
      <c r="H8" s="571"/>
      <c r="I8" s="571"/>
      <c r="J8" s="571"/>
      <c r="K8" s="571"/>
      <c r="L8" s="571"/>
      <c r="M8" s="571"/>
      <c r="N8" s="571"/>
      <c r="O8" s="571"/>
      <c r="P8" s="571"/>
      <c r="Q8" s="571"/>
      <c r="R8" s="571"/>
      <c r="S8" s="571"/>
      <c r="T8" s="571"/>
      <c r="U8" s="571"/>
      <c r="V8" s="571"/>
      <c r="W8" s="571"/>
      <c r="X8" s="571"/>
      <c r="Y8" s="48"/>
      <c r="Z8" s="24"/>
    </row>
    <row r="9" spans="1:29" ht="15" customHeight="1">
      <c r="A9" s="24"/>
      <c r="B9" s="24"/>
      <c r="C9" s="26"/>
      <c r="D9" s="25"/>
      <c r="E9" s="571"/>
      <c r="F9" s="571"/>
      <c r="G9" s="571"/>
      <c r="H9" s="571"/>
      <c r="I9" s="571"/>
      <c r="J9" s="571"/>
      <c r="K9" s="571"/>
      <c r="L9" s="571"/>
      <c r="M9" s="571"/>
      <c r="N9" s="571"/>
      <c r="O9" s="571"/>
      <c r="P9" s="571"/>
      <c r="Q9" s="571"/>
      <c r="R9" s="571"/>
      <c r="S9" s="571"/>
      <c r="T9" s="571"/>
      <c r="U9" s="571"/>
      <c r="V9" s="571"/>
      <c r="W9" s="571"/>
      <c r="X9" s="571"/>
      <c r="Y9" s="48"/>
      <c r="Z9" s="24"/>
    </row>
    <row r="10" spans="1:29" ht="10.5" customHeight="1">
      <c r="A10" s="24"/>
      <c r="B10" s="24"/>
      <c r="C10" s="26"/>
      <c r="D10" s="25"/>
      <c r="E10" s="571"/>
      <c r="F10" s="571"/>
      <c r="G10" s="571"/>
      <c r="H10" s="571"/>
      <c r="I10" s="571"/>
      <c r="J10" s="571"/>
      <c r="K10" s="571"/>
      <c r="L10" s="571"/>
      <c r="M10" s="571"/>
      <c r="N10" s="571"/>
      <c r="O10" s="571"/>
      <c r="P10" s="571"/>
      <c r="Q10" s="571"/>
      <c r="R10" s="571"/>
      <c r="S10" s="571"/>
      <c r="T10" s="571"/>
      <c r="U10" s="571"/>
      <c r="V10" s="571"/>
      <c r="W10" s="571"/>
      <c r="X10" s="571"/>
      <c r="Y10" s="48"/>
      <c r="Z10" s="24"/>
    </row>
    <row r="11" spans="1:29" ht="27" customHeight="1">
      <c r="A11" s="24"/>
      <c r="B11" s="24"/>
      <c r="C11" s="26"/>
      <c r="D11" s="25"/>
      <c r="E11" s="571"/>
      <c r="F11" s="571"/>
      <c r="G11" s="571"/>
      <c r="H11" s="571"/>
      <c r="I11" s="571"/>
      <c r="J11" s="571"/>
      <c r="K11" s="571"/>
      <c r="L11" s="571"/>
      <c r="M11" s="571"/>
      <c r="N11" s="571"/>
      <c r="O11" s="571"/>
      <c r="P11" s="571"/>
      <c r="Q11" s="571"/>
      <c r="R11" s="571"/>
      <c r="S11" s="571"/>
      <c r="T11" s="571"/>
      <c r="U11" s="571"/>
      <c r="V11" s="571"/>
      <c r="W11" s="571"/>
      <c r="X11" s="571"/>
      <c r="Y11" s="48"/>
      <c r="Z11" s="24"/>
    </row>
    <row r="12" spans="1:29" ht="12" customHeight="1">
      <c r="A12" s="24"/>
      <c r="B12" s="24"/>
      <c r="C12" s="26"/>
      <c r="D12" s="25"/>
      <c r="E12" s="571"/>
      <c r="F12" s="571"/>
      <c r="G12" s="571"/>
      <c r="H12" s="571"/>
      <c r="I12" s="571"/>
      <c r="J12" s="571"/>
      <c r="K12" s="571"/>
      <c r="L12" s="571"/>
      <c r="M12" s="571"/>
      <c r="N12" s="571"/>
      <c r="O12" s="571"/>
      <c r="P12" s="571"/>
      <c r="Q12" s="571"/>
      <c r="R12" s="571"/>
      <c r="S12" s="571"/>
      <c r="T12" s="571"/>
      <c r="U12" s="571"/>
      <c r="V12" s="571"/>
      <c r="W12" s="571"/>
      <c r="X12" s="571"/>
      <c r="Y12" s="48"/>
      <c r="Z12" s="24"/>
    </row>
    <row r="13" spans="1:29" ht="38.25" customHeight="1">
      <c r="A13" s="24"/>
      <c r="B13" s="24"/>
      <c r="C13" s="26"/>
      <c r="D13" s="25"/>
      <c r="E13" s="571"/>
      <c r="F13" s="571"/>
      <c r="G13" s="571"/>
      <c r="H13" s="571"/>
      <c r="I13" s="571"/>
      <c r="J13" s="571"/>
      <c r="K13" s="571"/>
      <c r="L13" s="571"/>
      <c r="M13" s="571"/>
      <c r="N13" s="571"/>
      <c r="O13" s="571"/>
      <c r="P13" s="571"/>
      <c r="Q13" s="571"/>
      <c r="R13" s="571"/>
      <c r="S13" s="571"/>
      <c r="T13" s="571"/>
      <c r="U13" s="571"/>
      <c r="V13" s="571"/>
      <c r="W13" s="571"/>
      <c r="X13" s="571"/>
      <c r="Y13" s="49"/>
      <c r="Z13" s="24"/>
    </row>
    <row r="14" spans="1:29" ht="15" customHeight="1">
      <c r="A14" s="24"/>
      <c r="B14" s="24"/>
      <c r="C14" s="26"/>
      <c r="D14" s="25"/>
      <c r="E14" s="571" t="s">
        <v>179</v>
      </c>
      <c r="F14" s="571"/>
      <c r="G14" s="571"/>
      <c r="H14" s="571"/>
      <c r="I14" s="571"/>
      <c r="J14" s="571"/>
      <c r="K14" s="571"/>
      <c r="L14" s="571"/>
      <c r="M14" s="571"/>
      <c r="N14" s="571"/>
      <c r="O14" s="571"/>
      <c r="P14" s="571"/>
      <c r="Q14" s="571"/>
      <c r="R14" s="571"/>
      <c r="S14" s="571"/>
      <c r="T14" s="571"/>
      <c r="U14" s="571"/>
      <c r="V14" s="571"/>
      <c r="W14" s="571"/>
      <c r="X14" s="571"/>
      <c r="Y14" s="48"/>
      <c r="Z14" s="24"/>
    </row>
    <row r="15" spans="1:29" ht="15">
      <c r="A15" s="24"/>
      <c r="B15" s="24"/>
      <c r="C15" s="26"/>
      <c r="D15" s="25"/>
      <c r="E15" s="571"/>
      <c r="F15" s="571"/>
      <c r="G15" s="571"/>
      <c r="H15" s="571"/>
      <c r="I15" s="571"/>
      <c r="J15" s="571"/>
      <c r="K15" s="571"/>
      <c r="L15" s="571"/>
      <c r="M15" s="571"/>
      <c r="N15" s="571"/>
      <c r="O15" s="571"/>
      <c r="P15" s="571"/>
      <c r="Q15" s="571"/>
      <c r="R15" s="571"/>
      <c r="S15" s="571"/>
      <c r="T15" s="571"/>
      <c r="U15" s="571"/>
      <c r="V15" s="571"/>
      <c r="W15" s="571"/>
      <c r="X15" s="571"/>
      <c r="Y15" s="48"/>
      <c r="Z15" s="24"/>
    </row>
    <row r="16" spans="1:29" ht="15">
      <c r="A16" s="24"/>
      <c r="B16" s="24"/>
      <c r="C16" s="26"/>
      <c r="D16" s="25"/>
      <c r="E16" s="571"/>
      <c r="F16" s="571"/>
      <c r="G16" s="571"/>
      <c r="H16" s="571"/>
      <c r="I16" s="571"/>
      <c r="J16" s="571"/>
      <c r="K16" s="571"/>
      <c r="L16" s="571"/>
      <c r="M16" s="571"/>
      <c r="N16" s="571"/>
      <c r="O16" s="571"/>
      <c r="P16" s="571"/>
      <c r="Q16" s="571"/>
      <c r="R16" s="571"/>
      <c r="S16" s="571"/>
      <c r="T16" s="571"/>
      <c r="U16" s="571"/>
      <c r="V16" s="571"/>
      <c r="W16" s="571"/>
      <c r="X16" s="571"/>
      <c r="Y16" s="48"/>
      <c r="Z16" s="24"/>
    </row>
    <row r="17" spans="1:26" ht="15" customHeight="1">
      <c r="A17" s="24"/>
      <c r="B17" s="24"/>
      <c r="C17" s="26"/>
      <c r="D17" s="25"/>
      <c r="E17" s="571"/>
      <c r="F17" s="571"/>
      <c r="G17" s="571"/>
      <c r="H17" s="571"/>
      <c r="I17" s="571"/>
      <c r="J17" s="571"/>
      <c r="K17" s="571"/>
      <c r="L17" s="571"/>
      <c r="M17" s="571"/>
      <c r="N17" s="571"/>
      <c r="O17" s="571"/>
      <c r="P17" s="571"/>
      <c r="Q17" s="571"/>
      <c r="R17" s="571"/>
      <c r="S17" s="571"/>
      <c r="T17" s="571"/>
      <c r="U17" s="571"/>
      <c r="V17" s="571"/>
      <c r="W17" s="571"/>
      <c r="X17" s="571"/>
      <c r="Y17" s="48"/>
      <c r="Z17" s="24"/>
    </row>
    <row r="18" spans="1:26" ht="15">
      <c r="A18" s="24"/>
      <c r="B18" s="24"/>
      <c r="C18" s="26"/>
      <c r="D18" s="25"/>
      <c r="E18" s="571"/>
      <c r="F18" s="571"/>
      <c r="G18" s="571"/>
      <c r="H18" s="571"/>
      <c r="I18" s="571"/>
      <c r="J18" s="571"/>
      <c r="K18" s="571"/>
      <c r="L18" s="571"/>
      <c r="M18" s="571"/>
      <c r="N18" s="571"/>
      <c r="O18" s="571"/>
      <c r="P18" s="571"/>
      <c r="Q18" s="571"/>
      <c r="R18" s="571"/>
      <c r="S18" s="571"/>
      <c r="T18" s="571"/>
      <c r="U18" s="571"/>
      <c r="V18" s="571"/>
      <c r="W18" s="571"/>
      <c r="X18" s="571"/>
      <c r="Y18" s="48"/>
      <c r="Z18" s="24"/>
    </row>
    <row r="19" spans="1:26" ht="59.25" customHeight="1">
      <c r="A19" s="24"/>
      <c r="B19" s="24"/>
      <c r="C19" s="26"/>
      <c r="D19" s="26"/>
      <c r="E19" s="571"/>
      <c r="F19" s="571"/>
      <c r="G19" s="571"/>
      <c r="H19" s="571"/>
      <c r="I19" s="571"/>
      <c r="J19" s="571"/>
      <c r="K19" s="571"/>
      <c r="L19" s="571"/>
      <c r="M19" s="571"/>
      <c r="N19" s="571"/>
      <c r="O19" s="571"/>
      <c r="P19" s="571"/>
      <c r="Q19" s="571"/>
      <c r="R19" s="571"/>
      <c r="S19" s="571"/>
      <c r="T19" s="571"/>
      <c r="U19" s="571"/>
      <c r="V19" s="571"/>
      <c r="W19" s="571"/>
      <c r="X19" s="57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62" t="s">
        <v>166</v>
      </c>
      <c r="G21" s="563"/>
      <c r="H21" s="563"/>
      <c r="I21" s="563"/>
      <c r="J21" s="563"/>
      <c r="K21" s="563"/>
      <c r="L21" s="563"/>
      <c r="M21" s="563"/>
      <c r="N21" s="28"/>
      <c r="O21" s="29" t="s">
        <v>165</v>
      </c>
      <c r="P21" s="564" t="s">
        <v>167</v>
      </c>
      <c r="Q21" s="565"/>
      <c r="R21" s="565"/>
      <c r="S21" s="565"/>
      <c r="T21" s="565"/>
      <c r="U21" s="565"/>
      <c r="V21" s="565"/>
      <c r="W21" s="565"/>
      <c r="X21" s="565"/>
      <c r="Y21" s="48"/>
      <c r="Z21" s="24"/>
    </row>
    <row r="22" spans="1:26" ht="19.149999999999999" hidden="1" customHeight="1">
      <c r="A22" s="24"/>
      <c r="B22" s="24"/>
      <c r="C22" s="26"/>
      <c r="D22" s="25"/>
      <c r="E22" s="30" t="s">
        <v>165</v>
      </c>
      <c r="F22" s="562" t="s">
        <v>168</v>
      </c>
      <c r="G22" s="563"/>
      <c r="H22" s="563"/>
      <c r="I22" s="563"/>
      <c r="J22" s="563"/>
      <c r="K22" s="563"/>
      <c r="L22" s="563"/>
      <c r="M22" s="563"/>
      <c r="N22" s="28"/>
      <c r="O22" s="31" t="s">
        <v>165</v>
      </c>
      <c r="P22" s="564" t="s">
        <v>169</v>
      </c>
      <c r="Q22" s="565"/>
      <c r="R22" s="565"/>
      <c r="S22" s="565"/>
      <c r="T22" s="565"/>
      <c r="U22" s="565"/>
      <c r="V22" s="565"/>
      <c r="W22" s="565"/>
      <c r="X22" s="56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72" t="s">
        <v>188</v>
      </c>
      <c r="F35" s="572"/>
      <c r="G35" s="572"/>
      <c r="H35" s="572"/>
      <c r="I35" s="572"/>
      <c r="J35" s="572"/>
      <c r="K35" s="572"/>
      <c r="L35" s="572"/>
      <c r="M35" s="572"/>
      <c r="N35" s="572"/>
      <c r="O35" s="572"/>
      <c r="P35" s="572"/>
      <c r="Q35" s="572"/>
      <c r="R35" s="572"/>
      <c r="S35" s="572"/>
      <c r="T35" s="572"/>
      <c r="U35" s="572"/>
      <c r="V35" s="572"/>
      <c r="W35" s="572"/>
      <c r="X35" s="572"/>
      <c r="Y35" s="48"/>
      <c r="Z35" s="24"/>
    </row>
    <row r="36" spans="1:26" ht="38.25" hidden="1" customHeight="1">
      <c r="A36" s="24"/>
      <c r="B36" s="24"/>
      <c r="C36" s="26"/>
      <c r="D36" s="25"/>
      <c r="E36" s="572"/>
      <c r="F36" s="572"/>
      <c r="G36" s="572"/>
      <c r="H36" s="572"/>
      <c r="I36" s="572"/>
      <c r="J36" s="572"/>
      <c r="K36" s="572"/>
      <c r="L36" s="572"/>
      <c r="M36" s="572"/>
      <c r="N36" s="572"/>
      <c r="O36" s="572"/>
      <c r="P36" s="572"/>
      <c r="Q36" s="572"/>
      <c r="R36" s="572"/>
      <c r="S36" s="572"/>
      <c r="T36" s="572"/>
      <c r="U36" s="572"/>
      <c r="V36" s="572"/>
      <c r="W36" s="572"/>
      <c r="X36" s="572"/>
      <c r="Y36" s="48"/>
      <c r="Z36" s="24"/>
    </row>
    <row r="37" spans="1:26" ht="9.75" hidden="1" customHeight="1">
      <c r="A37" s="24"/>
      <c r="B37" s="24"/>
      <c r="C37" s="26"/>
      <c r="D37" s="25"/>
      <c r="E37" s="572"/>
      <c r="F37" s="572"/>
      <c r="G37" s="572"/>
      <c r="H37" s="572"/>
      <c r="I37" s="572"/>
      <c r="J37" s="572"/>
      <c r="K37" s="572"/>
      <c r="L37" s="572"/>
      <c r="M37" s="572"/>
      <c r="N37" s="572"/>
      <c r="O37" s="572"/>
      <c r="P37" s="572"/>
      <c r="Q37" s="572"/>
      <c r="R37" s="572"/>
      <c r="S37" s="572"/>
      <c r="T37" s="572"/>
      <c r="U37" s="572"/>
      <c r="V37" s="572"/>
      <c r="W37" s="572"/>
      <c r="X37" s="572"/>
      <c r="Y37" s="48"/>
      <c r="Z37" s="24"/>
    </row>
    <row r="38" spans="1:26" ht="51" hidden="1" customHeight="1">
      <c r="A38" s="24"/>
      <c r="B38" s="24"/>
      <c r="C38" s="26"/>
      <c r="D38" s="25"/>
      <c r="E38" s="572"/>
      <c r="F38" s="572"/>
      <c r="G38" s="572"/>
      <c r="H38" s="572"/>
      <c r="I38" s="572"/>
      <c r="J38" s="572"/>
      <c r="K38" s="572"/>
      <c r="L38" s="572"/>
      <c r="M38" s="572"/>
      <c r="N38" s="572"/>
      <c r="O38" s="572"/>
      <c r="P38" s="572"/>
      <c r="Q38" s="572"/>
      <c r="R38" s="572"/>
      <c r="S38" s="572"/>
      <c r="T38" s="572"/>
      <c r="U38" s="572"/>
      <c r="V38" s="572"/>
      <c r="W38" s="572"/>
      <c r="X38" s="572"/>
      <c r="Y38" s="48"/>
      <c r="Z38" s="24"/>
    </row>
    <row r="39" spans="1:26" ht="15" hidden="1" customHeight="1">
      <c r="A39" s="24"/>
      <c r="B39" s="24"/>
      <c r="C39" s="26"/>
      <c r="D39" s="25"/>
      <c r="E39" s="572"/>
      <c r="F39" s="572"/>
      <c r="G39" s="572"/>
      <c r="H39" s="572"/>
      <c r="I39" s="572"/>
      <c r="J39" s="572"/>
      <c r="K39" s="572"/>
      <c r="L39" s="572"/>
      <c r="M39" s="572"/>
      <c r="N39" s="572"/>
      <c r="O39" s="572"/>
      <c r="P39" s="572"/>
      <c r="Q39" s="572"/>
      <c r="R39" s="572"/>
      <c r="S39" s="572"/>
      <c r="T39" s="572"/>
      <c r="U39" s="572"/>
      <c r="V39" s="572"/>
      <c r="W39" s="572"/>
      <c r="X39" s="572"/>
      <c r="Y39" s="48"/>
      <c r="Z39" s="24"/>
    </row>
    <row r="40" spans="1:26" ht="12" hidden="1" customHeight="1">
      <c r="A40" s="24"/>
      <c r="B40" s="24"/>
      <c r="C40" s="26"/>
      <c r="D40" s="25"/>
      <c r="E40" s="573"/>
      <c r="F40" s="573"/>
      <c r="G40" s="573"/>
      <c r="H40" s="573"/>
      <c r="I40" s="573"/>
      <c r="J40" s="573"/>
      <c r="K40" s="573"/>
      <c r="L40" s="573"/>
      <c r="M40" s="573"/>
      <c r="N40" s="573"/>
      <c r="O40" s="573"/>
      <c r="P40" s="573"/>
      <c r="Q40" s="573"/>
      <c r="R40" s="573"/>
      <c r="S40" s="573"/>
      <c r="T40" s="573"/>
      <c r="U40" s="573"/>
      <c r="V40" s="573"/>
      <c r="W40" s="573"/>
      <c r="X40" s="573"/>
      <c r="Y40" s="48"/>
      <c r="Z40" s="24"/>
    </row>
    <row r="41" spans="1:26" ht="38.25" hidden="1" customHeight="1">
      <c r="A41" s="24"/>
      <c r="B41" s="24"/>
      <c r="C41" s="26"/>
      <c r="D41" s="25"/>
      <c r="E41" s="572"/>
      <c r="F41" s="572"/>
      <c r="G41" s="572"/>
      <c r="H41" s="572"/>
      <c r="I41" s="572"/>
      <c r="J41" s="572"/>
      <c r="K41" s="572"/>
      <c r="L41" s="572"/>
      <c r="M41" s="572"/>
      <c r="N41" s="572"/>
      <c r="O41" s="572"/>
      <c r="P41" s="572"/>
      <c r="Q41" s="572"/>
      <c r="R41" s="572"/>
      <c r="S41" s="572"/>
      <c r="T41" s="572"/>
      <c r="U41" s="572"/>
      <c r="V41" s="572"/>
      <c r="W41" s="572"/>
      <c r="X41" s="572"/>
      <c r="Y41" s="48"/>
      <c r="Z41" s="24"/>
    </row>
    <row r="42" spans="1:26" ht="15" hidden="1">
      <c r="A42" s="24"/>
      <c r="B42" s="24"/>
      <c r="C42" s="26"/>
      <c r="D42" s="25"/>
      <c r="E42" s="572"/>
      <c r="F42" s="572"/>
      <c r="G42" s="572"/>
      <c r="H42" s="572"/>
      <c r="I42" s="572"/>
      <c r="J42" s="572"/>
      <c r="K42" s="572"/>
      <c r="L42" s="572"/>
      <c r="M42" s="572"/>
      <c r="N42" s="572"/>
      <c r="O42" s="572"/>
      <c r="P42" s="572"/>
      <c r="Q42" s="572"/>
      <c r="R42" s="572"/>
      <c r="S42" s="572"/>
      <c r="T42" s="572"/>
      <c r="U42" s="572"/>
      <c r="V42" s="572"/>
      <c r="W42" s="572"/>
      <c r="X42" s="572"/>
      <c r="Y42" s="48"/>
      <c r="Z42" s="24"/>
    </row>
    <row r="43" spans="1:26" ht="15" hidden="1">
      <c r="A43" s="24"/>
      <c r="B43" s="24"/>
      <c r="C43" s="26"/>
      <c r="D43" s="25"/>
      <c r="E43" s="572"/>
      <c r="F43" s="572"/>
      <c r="G43" s="572"/>
      <c r="H43" s="572"/>
      <c r="I43" s="572"/>
      <c r="J43" s="572"/>
      <c r="K43" s="572"/>
      <c r="L43" s="572"/>
      <c r="M43" s="572"/>
      <c r="N43" s="572"/>
      <c r="O43" s="572"/>
      <c r="P43" s="572"/>
      <c r="Q43" s="572"/>
      <c r="R43" s="572"/>
      <c r="S43" s="572"/>
      <c r="T43" s="572"/>
      <c r="U43" s="572"/>
      <c r="V43" s="572"/>
      <c r="W43" s="572"/>
      <c r="X43" s="572"/>
      <c r="Y43" s="48"/>
      <c r="Z43" s="24"/>
    </row>
    <row r="44" spans="1:26" ht="33.75" hidden="1" customHeight="1">
      <c r="A44" s="24"/>
      <c r="B44" s="24"/>
      <c r="C44" s="26"/>
      <c r="D44" s="26"/>
      <c r="E44" s="572"/>
      <c r="F44" s="572"/>
      <c r="G44" s="572"/>
      <c r="H44" s="572"/>
      <c r="I44" s="572"/>
      <c r="J44" s="572"/>
      <c r="K44" s="572"/>
      <c r="L44" s="572"/>
      <c r="M44" s="572"/>
      <c r="N44" s="572"/>
      <c r="O44" s="572"/>
      <c r="P44" s="572"/>
      <c r="Q44" s="572"/>
      <c r="R44" s="572"/>
      <c r="S44" s="572"/>
      <c r="T44" s="572"/>
      <c r="U44" s="572"/>
      <c r="V44" s="572"/>
      <c r="W44" s="572"/>
      <c r="X44" s="572"/>
      <c r="Y44" s="48"/>
      <c r="Z44" s="24"/>
    </row>
    <row r="45" spans="1:26" ht="15" hidden="1">
      <c r="A45" s="24"/>
      <c r="B45" s="24"/>
      <c r="C45" s="26"/>
      <c r="D45" s="26"/>
      <c r="E45" s="572"/>
      <c r="F45" s="572"/>
      <c r="G45" s="572"/>
      <c r="H45" s="572"/>
      <c r="I45" s="572"/>
      <c r="J45" s="572"/>
      <c r="K45" s="572"/>
      <c r="L45" s="572"/>
      <c r="M45" s="572"/>
      <c r="N45" s="572"/>
      <c r="O45" s="572"/>
      <c r="P45" s="572"/>
      <c r="Q45" s="572"/>
      <c r="R45" s="572"/>
      <c r="S45" s="572"/>
      <c r="T45" s="572"/>
      <c r="U45" s="572"/>
      <c r="V45" s="572"/>
      <c r="W45" s="572"/>
      <c r="X45" s="572"/>
      <c r="Y45" s="48"/>
      <c r="Z45" s="24"/>
    </row>
    <row r="46" spans="1:26" ht="24" hidden="1" customHeight="1">
      <c r="A46" s="24"/>
      <c r="B46" s="24"/>
      <c r="C46" s="26"/>
      <c r="D46" s="25"/>
      <c r="E46" s="576" t="s">
        <v>170</v>
      </c>
      <c r="F46" s="576"/>
      <c r="G46" s="576"/>
      <c r="H46" s="576"/>
      <c r="I46" s="576"/>
      <c r="J46" s="576"/>
      <c r="K46" s="576"/>
      <c r="L46" s="576"/>
      <c r="M46" s="576"/>
      <c r="N46" s="576"/>
      <c r="O46" s="576"/>
      <c r="P46" s="576"/>
      <c r="Q46" s="576"/>
      <c r="R46" s="576"/>
      <c r="S46" s="576"/>
      <c r="T46" s="576"/>
      <c r="U46" s="576"/>
      <c r="V46" s="576"/>
      <c r="W46" s="576"/>
      <c r="X46" s="576"/>
      <c r="Y46" s="48"/>
      <c r="Z46" s="24"/>
    </row>
    <row r="47" spans="1:26" ht="37.5" hidden="1" customHeight="1">
      <c r="A47" s="24"/>
      <c r="B47" s="24"/>
      <c r="C47" s="26"/>
      <c r="D47" s="25"/>
      <c r="E47" s="576"/>
      <c r="F47" s="576"/>
      <c r="G47" s="576"/>
      <c r="H47" s="576"/>
      <c r="I47" s="576"/>
      <c r="J47" s="576"/>
      <c r="K47" s="576"/>
      <c r="L47" s="576"/>
      <c r="M47" s="576"/>
      <c r="N47" s="576"/>
      <c r="O47" s="576"/>
      <c r="P47" s="576"/>
      <c r="Q47" s="576"/>
      <c r="R47" s="576"/>
      <c r="S47" s="576"/>
      <c r="T47" s="576"/>
      <c r="U47" s="576"/>
      <c r="V47" s="576"/>
      <c r="W47" s="576"/>
      <c r="X47" s="576"/>
      <c r="Y47" s="48"/>
      <c r="Z47" s="24"/>
    </row>
    <row r="48" spans="1:26" ht="28.15" hidden="1" customHeight="1">
      <c r="A48" s="24"/>
      <c r="B48" s="24"/>
      <c r="C48" s="26"/>
      <c r="D48" s="25"/>
      <c r="E48" s="576"/>
      <c r="F48" s="576"/>
      <c r="G48" s="576"/>
      <c r="H48" s="576"/>
      <c r="I48" s="576"/>
      <c r="J48" s="576"/>
      <c r="K48" s="576"/>
      <c r="L48" s="576"/>
      <c r="M48" s="576"/>
      <c r="N48" s="576"/>
      <c r="O48" s="576"/>
      <c r="P48" s="576"/>
      <c r="Q48" s="576"/>
      <c r="R48" s="576"/>
      <c r="S48" s="576"/>
      <c r="T48" s="576"/>
      <c r="U48" s="576"/>
      <c r="V48" s="576"/>
      <c r="W48" s="576"/>
      <c r="X48" s="576"/>
      <c r="Y48" s="48"/>
      <c r="Z48" s="24"/>
    </row>
    <row r="49" spans="1:26" ht="51" hidden="1" customHeight="1">
      <c r="A49" s="24"/>
      <c r="B49" s="24"/>
      <c r="C49" s="26"/>
      <c r="D49" s="25"/>
      <c r="E49" s="576"/>
      <c r="F49" s="576"/>
      <c r="G49" s="576"/>
      <c r="H49" s="576"/>
      <c r="I49" s="576"/>
      <c r="J49" s="576"/>
      <c r="K49" s="576"/>
      <c r="L49" s="576"/>
      <c r="M49" s="576"/>
      <c r="N49" s="576"/>
      <c r="O49" s="576"/>
      <c r="P49" s="576"/>
      <c r="Q49" s="576"/>
      <c r="R49" s="576"/>
      <c r="S49" s="576"/>
      <c r="T49" s="576"/>
      <c r="U49" s="576"/>
      <c r="V49" s="576"/>
      <c r="W49" s="576"/>
      <c r="X49" s="576"/>
      <c r="Y49" s="48"/>
      <c r="Z49" s="24"/>
    </row>
    <row r="50" spans="1:26" ht="15" hidden="1">
      <c r="A50" s="24"/>
      <c r="B50" s="24"/>
      <c r="C50" s="26"/>
      <c r="D50" s="25"/>
      <c r="E50" s="576"/>
      <c r="F50" s="576"/>
      <c r="G50" s="576"/>
      <c r="H50" s="576"/>
      <c r="I50" s="576"/>
      <c r="J50" s="576"/>
      <c r="K50" s="576"/>
      <c r="L50" s="576"/>
      <c r="M50" s="576"/>
      <c r="N50" s="576"/>
      <c r="O50" s="576"/>
      <c r="P50" s="576"/>
      <c r="Q50" s="576"/>
      <c r="R50" s="576"/>
      <c r="S50" s="576"/>
      <c r="T50" s="576"/>
      <c r="U50" s="576"/>
      <c r="V50" s="576"/>
      <c r="W50" s="576"/>
      <c r="X50" s="576"/>
      <c r="Y50" s="48"/>
      <c r="Z50" s="24"/>
    </row>
    <row r="51" spans="1:26" ht="15" hidden="1">
      <c r="A51" s="24"/>
      <c r="B51" s="24"/>
      <c r="C51" s="26"/>
      <c r="D51" s="25"/>
      <c r="E51" s="576"/>
      <c r="F51" s="576"/>
      <c r="G51" s="576"/>
      <c r="H51" s="576"/>
      <c r="I51" s="576"/>
      <c r="J51" s="576"/>
      <c r="K51" s="576"/>
      <c r="L51" s="576"/>
      <c r="M51" s="576"/>
      <c r="N51" s="576"/>
      <c r="O51" s="576"/>
      <c r="P51" s="576"/>
      <c r="Q51" s="576"/>
      <c r="R51" s="576"/>
      <c r="S51" s="576"/>
      <c r="T51" s="576"/>
      <c r="U51" s="576"/>
      <c r="V51" s="576"/>
      <c r="W51" s="576"/>
      <c r="X51" s="576"/>
      <c r="Y51" s="48"/>
      <c r="Z51" s="24"/>
    </row>
    <row r="52" spans="1:26" ht="15" hidden="1">
      <c r="A52" s="24"/>
      <c r="B52" s="24"/>
      <c r="C52" s="26"/>
      <c r="D52" s="25"/>
      <c r="E52" s="576"/>
      <c r="F52" s="576"/>
      <c r="G52" s="576"/>
      <c r="H52" s="576"/>
      <c r="I52" s="576"/>
      <c r="J52" s="576"/>
      <c r="K52" s="576"/>
      <c r="L52" s="576"/>
      <c r="M52" s="576"/>
      <c r="N52" s="576"/>
      <c r="O52" s="576"/>
      <c r="P52" s="576"/>
      <c r="Q52" s="576"/>
      <c r="R52" s="576"/>
      <c r="S52" s="576"/>
      <c r="T52" s="576"/>
      <c r="U52" s="576"/>
      <c r="V52" s="576"/>
      <c r="W52" s="576"/>
      <c r="X52" s="576"/>
      <c r="Y52" s="48"/>
      <c r="Z52" s="24"/>
    </row>
    <row r="53" spans="1:26" ht="15" hidden="1">
      <c r="A53" s="24"/>
      <c r="B53" s="24"/>
      <c r="C53" s="26"/>
      <c r="D53" s="25"/>
      <c r="E53" s="576"/>
      <c r="F53" s="576"/>
      <c r="G53" s="576"/>
      <c r="H53" s="576"/>
      <c r="I53" s="576"/>
      <c r="J53" s="576"/>
      <c r="K53" s="576"/>
      <c r="L53" s="576"/>
      <c r="M53" s="576"/>
      <c r="N53" s="576"/>
      <c r="O53" s="576"/>
      <c r="P53" s="576"/>
      <c r="Q53" s="576"/>
      <c r="R53" s="576"/>
      <c r="S53" s="576"/>
      <c r="T53" s="576"/>
      <c r="U53" s="576"/>
      <c r="V53" s="576"/>
      <c r="W53" s="576"/>
      <c r="X53" s="576"/>
      <c r="Y53" s="48"/>
      <c r="Z53" s="24"/>
    </row>
    <row r="54" spans="1:26" ht="15" hidden="1">
      <c r="A54" s="24"/>
      <c r="B54" s="24"/>
      <c r="C54" s="26"/>
      <c r="D54" s="25"/>
      <c r="E54" s="576"/>
      <c r="F54" s="576"/>
      <c r="G54" s="576"/>
      <c r="H54" s="576"/>
      <c r="I54" s="576"/>
      <c r="J54" s="576"/>
      <c r="K54" s="576"/>
      <c r="L54" s="576"/>
      <c r="M54" s="576"/>
      <c r="N54" s="576"/>
      <c r="O54" s="576"/>
      <c r="P54" s="576"/>
      <c r="Q54" s="576"/>
      <c r="R54" s="576"/>
      <c r="S54" s="576"/>
      <c r="T54" s="576"/>
      <c r="U54" s="576"/>
      <c r="V54" s="576"/>
      <c r="W54" s="576"/>
      <c r="X54" s="576"/>
      <c r="Y54" s="48"/>
      <c r="Z54" s="24"/>
    </row>
    <row r="55" spans="1:26" ht="15" hidden="1">
      <c r="A55" s="24"/>
      <c r="B55" s="24"/>
      <c r="C55" s="26"/>
      <c r="D55" s="25"/>
      <c r="E55" s="576"/>
      <c r="F55" s="576"/>
      <c r="G55" s="576"/>
      <c r="H55" s="576"/>
      <c r="I55" s="576"/>
      <c r="J55" s="576"/>
      <c r="K55" s="576"/>
      <c r="L55" s="576"/>
      <c r="M55" s="576"/>
      <c r="N55" s="576"/>
      <c r="O55" s="576"/>
      <c r="P55" s="576"/>
      <c r="Q55" s="576"/>
      <c r="R55" s="576"/>
      <c r="S55" s="576"/>
      <c r="T55" s="576"/>
      <c r="U55" s="576"/>
      <c r="V55" s="576"/>
      <c r="W55" s="576"/>
      <c r="X55" s="576"/>
      <c r="Y55" s="48"/>
      <c r="Z55" s="24"/>
    </row>
    <row r="56" spans="1:26" ht="25.5" hidden="1" customHeight="1">
      <c r="A56" s="24"/>
      <c r="B56" s="24"/>
      <c r="C56" s="26"/>
      <c r="D56" s="26"/>
      <c r="E56" s="576"/>
      <c r="F56" s="576"/>
      <c r="G56" s="576"/>
      <c r="H56" s="576"/>
      <c r="I56" s="576"/>
      <c r="J56" s="576"/>
      <c r="K56" s="576"/>
      <c r="L56" s="576"/>
      <c r="M56" s="576"/>
      <c r="N56" s="576"/>
      <c r="O56" s="576"/>
      <c r="P56" s="576"/>
      <c r="Q56" s="576"/>
      <c r="R56" s="576"/>
      <c r="S56" s="576"/>
      <c r="T56" s="576"/>
      <c r="U56" s="576"/>
      <c r="V56" s="576"/>
      <c r="W56" s="576"/>
      <c r="X56" s="576"/>
      <c r="Y56" s="48"/>
      <c r="Z56" s="24"/>
    </row>
    <row r="57" spans="1:26" ht="15" hidden="1">
      <c r="A57" s="24"/>
      <c r="B57" s="24"/>
      <c r="C57" s="26"/>
      <c r="D57" s="26"/>
      <c r="E57" s="576"/>
      <c r="F57" s="576"/>
      <c r="G57" s="576"/>
      <c r="H57" s="576"/>
      <c r="I57" s="576"/>
      <c r="J57" s="576"/>
      <c r="K57" s="576"/>
      <c r="L57" s="576"/>
      <c r="M57" s="576"/>
      <c r="N57" s="576"/>
      <c r="O57" s="576"/>
      <c r="P57" s="576"/>
      <c r="Q57" s="576"/>
      <c r="R57" s="576"/>
      <c r="S57" s="576"/>
      <c r="T57" s="576"/>
      <c r="U57" s="576"/>
      <c r="V57" s="576"/>
      <c r="W57" s="576"/>
      <c r="X57" s="576"/>
      <c r="Y57" s="48"/>
      <c r="Z57" s="24"/>
    </row>
    <row r="58" spans="1:26" ht="15" hidden="1" customHeight="1">
      <c r="A58" s="24"/>
      <c r="B58" s="24"/>
      <c r="C58" s="26"/>
      <c r="D58" s="25"/>
      <c r="E58" s="574"/>
      <c r="F58" s="574"/>
      <c r="G58" s="574"/>
      <c r="H58" s="575"/>
      <c r="I58" s="575"/>
      <c r="J58" s="575"/>
      <c r="K58" s="575"/>
      <c r="L58" s="575"/>
      <c r="M58" s="575"/>
      <c r="N58" s="575"/>
      <c r="O58" s="575"/>
      <c r="P58" s="575"/>
      <c r="Q58" s="575"/>
      <c r="R58" s="575"/>
      <c r="S58" s="575"/>
      <c r="T58" s="575"/>
      <c r="U58" s="575"/>
      <c r="V58" s="575"/>
      <c r="W58" s="575"/>
      <c r="X58" s="575"/>
      <c r="Y58" s="48"/>
      <c r="Z58" s="24"/>
    </row>
    <row r="59" spans="1:26" ht="15" hidden="1" customHeight="1">
      <c r="A59" s="24"/>
      <c r="B59" s="24"/>
      <c r="C59" s="26"/>
      <c r="D59" s="25"/>
      <c r="E59" s="578" t="s">
        <v>182</v>
      </c>
      <c r="F59" s="578"/>
      <c r="G59" s="578"/>
      <c r="H59" s="578"/>
      <c r="I59" s="578"/>
      <c r="J59" s="578"/>
      <c r="K59" s="578"/>
      <c r="L59" s="578"/>
      <c r="M59" s="578"/>
      <c r="N59" s="578"/>
      <c r="O59" s="578"/>
      <c r="P59" s="578"/>
      <c r="Q59" s="578"/>
      <c r="R59" s="578"/>
      <c r="S59" s="578"/>
      <c r="T59" s="578"/>
      <c r="U59" s="578"/>
      <c r="V59" s="578"/>
      <c r="W59" s="578"/>
      <c r="X59" s="578"/>
      <c r="Y59" s="48"/>
      <c r="Z59" s="24"/>
    </row>
    <row r="60" spans="1:26" ht="15" hidden="1" customHeight="1">
      <c r="A60" s="24"/>
      <c r="B60" s="24"/>
      <c r="C60" s="26"/>
      <c r="D60" s="25"/>
      <c r="E60" s="583"/>
      <c r="F60" s="583"/>
      <c r="G60" s="583"/>
      <c r="H60" s="575"/>
      <c r="I60" s="575"/>
      <c r="J60" s="575"/>
      <c r="K60" s="575"/>
      <c r="L60" s="575"/>
      <c r="M60" s="575"/>
      <c r="N60" s="575"/>
      <c r="O60" s="575"/>
      <c r="P60" s="575"/>
      <c r="Q60" s="575"/>
      <c r="R60" s="575"/>
      <c r="S60" s="575"/>
      <c r="T60" s="575"/>
      <c r="U60" s="575"/>
      <c r="V60" s="575"/>
      <c r="W60" s="575"/>
      <c r="X60" s="575"/>
      <c r="Y60" s="48"/>
      <c r="Z60" s="24"/>
    </row>
    <row r="61" spans="1:26" ht="15" hidden="1">
      <c r="A61" s="24"/>
      <c r="B61" s="24"/>
      <c r="C61" s="26"/>
      <c r="D61" s="25"/>
      <c r="E61" s="33"/>
      <c r="F61" s="32"/>
      <c r="G61" s="34"/>
      <c r="H61" s="574"/>
      <c r="I61" s="574"/>
      <c r="J61" s="574"/>
      <c r="K61" s="574"/>
      <c r="L61" s="574"/>
      <c r="M61" s="574"/>
      <c r="N61" s="574"/>
      <c r="O61" s="574"/>
      <c r="P61" s="574"/>
      <c r="Q61" s="574"/>
      <c r="R61" s="574"/>
      <c r="S61" s="574"/>
      <c r="T61" s="574"/>
      <c r="U61" s="574"/>
      <c r="V61" s="574"/>
      <c r="W61" s="574"/>
      <c r="X61" s="574"/>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61" t="s">
        <v>980</v>
      </c>
      <c r="F70" s="561"/>
      <c r="G70" s="561"/>
      <c r="H70" s="561"/>
      <c r="I70" s="561"/>
      <c r="J70" s="561"/>
      <c r="K70" s="561"/>
      <c r="L70" s="561"/>
      <c r="M70" s="561"/>
      <c r="N70" s="561"/>
      <c r="O70" s="561"/>
      <c r="P70" s="561"/>
      <c r="Q70" s="561"/>
      <c r="R70" s="561"/>
      <c r="S70" s="561"/>
      <c r="T70" s="561"/>
      <c r="U70" s="561"/>
      <c r="V70" s="561"/>
      <c r="W70" s="561"/>
      <c r="X70" s="561"/>
      <c r="Y70" s="561"/>
      <c r="Z70" s="24"/>
    </row>
    <row r="71" spans="1:26" ht="29.25" hidden="1" customHeight="1">
      <c r="A71" s="24"/>
      <c r="B71" s="24"/>
      <c r="C71" s="26"/>
      <c r="D71" s="25"/>
      <c r="E71" s="561"/>
      <c r="F71" s="561"/>
      <c r="G71" s="561"/>
      <c r="H71" s="561"/>
      <c r="I71" s="561"/>
      <c r="J71" s="561"/>
      <c r="K71" s="561"/>
      <c r="L71" s="561"/>
      <c r="M71" s="561"/>
      <c r="N71" s="561"/>
      <c r="O71" s="561"/>
      <c r="P71" s="561"/>
      <c r="Q71" s="561"/>
      <c r="R71" s="561"/>
      <c r="S71" s="561"/>
      <c r="T71" s="561"/>
      <c r="U71" s="561"/>
      <c r="V71" s="561"/>
      <c r="W71" s="561"/>
      <c r="X71" s="561"/>
      <c r="Y71" s="561"/>
      <c r="Z71" s="24"/>
    </row>
    <row r="72" spans="1:26" ht="27" hidden="1" customHeight="1">
      <c r="A72" s="24"/>
      <c r="B72" s="24"/>
      <c r="C72" s="26"/>
      <c r="D72" s="25"/>
      <c r="E72" s="561"/>
      <c r="F72" s="561"/>
      <c r="G72" s="561"/>
      <c r="H72" s="561"/>
      <c r="I72" s="561"/>
      <c r="J72" s="561"/>
      <c r="K72" s="561"/>
      <c r="L72" s="561"/>
      <c r="M72" s="561"/>
      <c r="N72" s="561"/>
      <c r="O72" s="561"/>
      <c r="P72" s="561"/>
      <c r="Q72" s="561"/>
      <c r="R72" s="561"/>
      <c r="S72" s="561"/>
      <c r="T72" s="561"/>
      <c r="U72" s="561"/>
      <c r="V72" s="561"/>
      <c r="W72" s="561"/>
      <c r="X72" s="561"/>
      <c r="Y72" s="561"/>
      <c r="Z72" s="24"/>
    </row>
    <row r="73" spans="1:26" ht="36" hidden="1" customHeight="1">
      <c r="A73" s="24"/>
      <c r="B73" s="24"/>
      <c r="C73" s="26"/>
      <c r="D73" s="25"/>
      <c r="E73" s="561"/>
      <c r="F73" s="561"/>
      <c r="G73" s="561"/>
      <c r="H73" s="561"/>
      <c r="I73" s="561"/>
      <c r="J73" s="561"/>
      <c r="K73" s="561"/>
      <c r="L73" s="561"/>
      <c r="M73" s="561"/>
      <c r="N73" s="561"/>
      <c r="O73" s="561"/>
      <c r="P73" s="561"/>
      <c r="Q73" s="561"/>
      <c r="R73" s="561"/>
      <c r="S73" s="561"/>
      <c r="T73" s="561"/>
      <c r="U73" s="561"/>
      <c r="V73" s="561"/>
      <c r="W73" s="561"/>
      <c r="X73" s="561"/>
      <c r="Y73" s="561"/>
      <c r="Z73" s="24"/>
    </row>
    <row r="74" spans="1:26" ht="15" hidden="1" customHeight="1">
      <c r="A74" s="24"/>
      <c r="B74" s="24"/>
      <c r="C74" s="26"/>
      <c r="D74" s="25"/>
      <c r="E74" s="561"/>
      <c r="F74" s="561"/>
      <c r="G74" s="561"/>
      <c r="H74" s="561"/>
      <c r="I74" s="561"/>
      <c r="J74" s="561"/>
      <c r="K74" s="561"/>
      <c r="L74" s="561"/>
      <c r="M74" s="561"/>
      <c r="N74" s="561"/>
      <c r="O74" s="561"/>
      <c r="P74" s="561"/>
      <c r="Q74" s="561"/>
      <c r="R74" s="561"/>
      <c r="S74" s="561"/>
      <c r="T74" s="561"/>
      <c r="U74" s="561"/>
      <c r="V74" s="561"/>
      <c r="W74" s="561"/>
      <c r="X74" s="561"/>
      <c r="Y74" s="561"/>
      <c r="Z74" s="24"/>
    </row>
    <row r="75" spans="1:26" ht="131.25" hidden="1" customHeight="1">
      <c r="A75" s="24"/>
      <c r="B75" s="24"/>
      <c r="C75" s="26"/>
      <c r="D75" s="25"/>
      <c r="E75" s="561"/>
      <c r="F75" s="561"/>
      <c r="G75" s="561"/>
      <c r="H75" s="561"/>
      <c r="I75" s="561"/>
      <c r="J75" s="561"/>
      <c r="K75" s="561"/>
      <c r="L75" s="561"/>
      <c r="M75" s="561"/>
      <c r="N75" s="561"/>
      <c r="O75" s="561"/>
      <c r="P75" s="561"/>
      <c r="Q75" s="561"/>
      <c r="R75" s="561"/>
      <c r="S75" s="561"/>
      <c r="T75" s="561"/>
      <c r="U75" s="561"/>
      <c r="V75" s="561"/>
      <c r="W75" s="561"/>
      <c r="X75" s="561"/>
      <c r="Y75" s="561"/>
      <c r="Z75" s="24"/>
    </row>
    <row r="76" spans="1:26" ht="15" hidden="1" customHeight="1">
      <c r="A76" s="24"/>
      <c r="B76" s="24"/>
      <c r="C76" s="26"/>
      <c r="D76" s="25"/>
      <c r="E76" s="574"/>
      <c r="F76" s="574"/>
      <c r="G76" s="574"/>
      <c r="H76" s="584"/>
      <c r="I76" s="584"/>
      <c r="J76" s="584"/>
      <c r="K76" s="584"/>
      <c r="L76" s="584"/>
      <c r="M76" s="584"/>
      <c r="N76" s="584"/>
      <c r="O76" s="584"/>
      <c r="P76" s="584"/>
      <c r="Q76" s="584"/>
      <c r="R76" s="584"/>
      <c r="S76" s="584"/>
      <c r="T76" s="584"/>
      <c r="U76" s="584"/>
      <c r="V76" s="584"/>
      <c r="W76" s="584"/>
      <c r="X76" s="584"/>
      <c r="Y76" s="48"/>
      <c r="Z76" s="24"/>
    </row>
    <row r="77" spans="1:26" ht="15" hidden="1" customHeight="1">
      <c r="A77" s="24"/>
      <c r="B77" s="24"/>
      <c r="C77" s="26"/>
      <c r="D77" s="25"/>
      <c r="E77" s="581"/>
      <c r="F77" s="581"/>
      <c r="G77" s="581"/>
      <c r="H77" s="581"/>
      <c r="I77" s="581"/>
      <c r="J77" s="581"/>
      <c r="K77" s="581"/>
      <c r="L77" s="581"/>
      <c r="M77" s="581"/>
      <c r="N77" s="581"/>
      <c r="O77" s="581"/>
      <c r="P77" s="581"/>
      <c r="Q77" s="581"/>
      <c r="R77" s="581"/>
      <c r="S77" s="581"/>
      <c r="T77" s="581"/>
      <c r="U77" s="581"/>
      <c r="V77" s="581"/>
      <c r="W77" s="47"/>
      <c r="X77" s="312"/>
      <c r="Y77" s="48"/>
      <c r="Z77" s="24"/>
    </row>
    <row r="78" spans="1:26" ht="15" hidden="1" customHeight="1">
      <c r="A78" s="24"/>
      <c r="B78" s="24"/>
      <c r="C78" s="26"/>
      <c r="D78" s="25"/>
      <c r="E78" s="582"/>
      <c r="F78" s="582"/>
      <c r="G78" s="582"/>
      <c r="H78" s="582"/>
      <c r="I78" s="582"/>
      <c r="J78" s="582"/>
      <c r="K78" s="582"/>
      <c r="L78" s="577"/>
      <c r="M78" s="577"/>
      <c r="N78" s="577"/>
      <c r="O78" s="577"/>
      <c r="P78" s="577"/>
      <c r="Q78" s="577"/>
      <c r="R78" s="577"/>
      <c r="S78" s="577"/>
      <c r="T78" s="577"/>
      <c r="U78" s="577"/>
      <c r="V78" s="577"/>
      <c r="W78" s="577"/>
      <c r="X78" s="44"/>
      <c r="Y78" s="48"/>
      <c r="Z78" s="24"/>
    </row>
    <row r="79" spans="1:26" ht="15" hidden="1" customHeight="1">
      <c r="A79" s="24"/>
      <c r="B79" s="24"/>
      <c r="C79" s="26"/>
      <c r="D79" s="25"/>
      <c r="E79" s="582"/>
      <c r="F79" s="582"/>
      <c r="G79" s="582"/>
      <c r="H79" s="582"/>
      <c r="I79" s="582"/>
      <c r="J79" s="582"/>
      <c r="K79" s="582"/>
      <c r="L79" s="577"/>
      <c r="M79" s="577"/>
      <c r="N79" s="577"/>
      <c r="O79" s="577"/>
      <c r="P79" s="577"/>
      <c r="Q79" s="577"/>
      <c r="R79" s="577"/>
      <c r="S79" s="577"/>
      <c r="T79" s="577"/>
      <c r="U79" s="577"/>
      <c r="V79" s="577"/>
      <c r="W79" s="577"/>
      <c r="X79" s="45"/>
      <c r="Y79" s="48"/>
      <c r="Z79" s="24"/>
    </row>
    <row r="80" spans="1:26" ht="15" hidden="1" customHeight="1">
      <c r="A80" s="24"/>
      <c r="B80" s="24"/>
      <c r="C80" s="26"/>
      <c r="D80" s="25"/>
      <c r="X80" s="45"/>
      <c r="Y80" s="48"/>
      <c r="Z80" s="24"/>
    </row>
    <row r="81" spans="1:27" ht="15" hidden="1" customHeight="1">
      <c r="A81" s="24"/>
      <c r="B81" s="24"/>
      <c r="C81" s="26"/>
      <c r="D81" s="25"/>
      <c r="E81" s="577"/>
      <c r="F81" s="577"/>
      <c r="G81" s="577"/>
      <c r="H81" s="577"/>
      <c r="I81" s="577"/>
      <c r="J81" s="577"/>
      <c r="K81" s="577"/>
      <c r="L81" s="577"/>
      <c r="M81" s="577"/>
      <c r="N81" s="577"/>
      <c r="O81" s="577"/>
      <c r="P81" s="577"/>
      <c r="Q81" s="577"/>
      <c r="R81" s="577"/>
      <c r="S81" s="577"/>
      <c r="T81" s="577"/>
      <c r="U81" s="577"/>
      <c r="V81" s="577"/>
      <c r="W81" s="57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80" t="s">
        <v>171</v>
      </c>
      <c r="F93" s="580"/>
      <c r="G93" s="580"/>
      <c r="H93" s="580"/>
      <c r="I93" s="580"/>
      <c r="J93" s="580"/>
      <c r="K93" s="580"/>
      <c r="L93" s="580"/>
      <c r="M93" s="580"/>
      <c r="N93" s="580"/>
      <c r="O93" s="580"/>
      <c r="P93" s="580"/>
      <c r="Q93" s="580"/>
      <c r="R93" s="580"/>
      <c r="S93" s="580"/>
      <c r="T93" s="580"/>
      <c r="U93" s="580"/>
      <c r="V93" s="580"/>
      <c r="W93" s="580"/>
      <c r="X93" s="580"/>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79" t="s">
        <v>172</v>
      </c>
      <c r="G95" s="579"/>
      <c r="H95" s="579"/>
      <c r="I95" s="579"/>
      <c r="J95" s="579"/>
      <c r="K95" s="579"/>
      <c r="L95" s="579"/>
      <c r="M95" s="579"/>
      <c r="N95" s="579"/>
      <c r="O95" s="579"/>
      <c r="P95" s="579"/>
      <c r="Q95" s="579"/>
      <c r="R95" s="579"/>
      <c r="S95" s="579"/>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79" t="s">
        <v>174</v>
      </c>
      <c r="G97" s="579"/>
      <c r="H97" s="579"/>
      <c r="I97" s="579"/>
      <c r="J97" s="579"/>
      <c r="K97" s="579"/>
      <c r="L97" s="579"/>
      <c r="M97" s="579"/>
      <c r="N97" s="579"/>
      <c r="O97" s="579"/>
      <c r="P97" s="579"/>
      <c r="Q97" s="579"/>
      <c r="R97" s="579"/>
      <c r="S97" s="579"/>
      <c r="T97" s="579"/>
      <c r="U97" s="579"/>
      <c r="V97" s="579"/>
      <c r="W97" s="579"/>
      <c r="X97" s="579"/>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62"/>
  <sheetViews>
    <sheetView showGridLines="0" view="pageBreakPreview" topLeftCell="K33" zoomScale="60" zoomScaleNormal="100" workbookViewId="0">
      <selection activeCell="AA57" sqref="AA57"/>
    </sheetView>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49"/>
      <c r="B1" s="949"/>
      <c r="C1" s="949"/>
      <c r="D1" s="949"/>
      <c r="E1" s="949"/>
      <c r="F1" s="949"/>
      <c r="G1" s="949"/>
      <c r="H1" s="949"/>
      <c r="I1" s="949"/>
      <c r="J1" s="949"/>
      <c r="K1" s="949"/>
      <c r="L1" s="949"/>
      <c r="M1" s="949"/>
      <c r="N1" s="949"/>
      <c r="O1" s="949"/>
      <c r="P1" s="949"/>
      <c r="Q1" s="949"/>
      <c r="R1" s="949"/>
      <c r="S1" s="949"/>
      <c r="T1" s="949"/>
      <c r="U1" s="949"/>
    </row>
    <row r="2" spans="1:21" hidden="1">
      <c r="A2" s="949"/>
      <c r="B2" s="949"/>
      <c r="C2" s="949"/>
      <c r="D2" s="949"/>
      <c r="E2" s="949"/>
      <c r="F2" s="949"/>
      <c r="G2" s="949"/>
      <c r="H2" s="949"/>
      <c r="I2" s="949"/>
      <c r="J2" s="949"/>
      <c r="K2" s="949"/>
      <c r="L2" s="949"/>
      <c r="M2" s="949"/>
      <c r="N2" s="949"/>
      <c r="O2" s="949"/>
      <c r="P2" s="949"/>
      <c r="Q2" s="949"/>
      <c r="R2" s="949"/>
      <c r="S2" s="949"/>
      <c r="T2" s="949"/>
      <c r="U2" s="949"/>
    </row>
    <row r="3" spans="1:21" hidden="1">
      <c r="A3" s="949"/>
      <c r="B3" s="949"/>
      <c r="C3" s="949"/>
      <c r="D3" s="949"/>
      <c r="E3" s="949"/>
      <c r="F3" s="949"/>
      <c r="G3" s="949"/>
      <c r="H3" s="949"/>
      <c r="I3" s="949"/>
      <c r="J3" s="949"/>
      <c r="K3" s="949"/>
      <c r="L3" s="949"/>
      <c r="M3" s="949"/>
      <c r="N3" s="949"/>
      <c r="O3" s="949"/>
      <c r="P3" s="949"/>
      <c r="Q3" s="949"/>
      <c r="R3" s="949"/>
      <c r="S3" s="949"/>
      <c r="T3" s="949"/>
      <c r="U3" s="949"/>
    </row>
    <row r="4" spans="1:21" hidden="1">
      <c r="A4" s="949"/>
      <c r="B4" s="949"/>
      <c r="C4" s="949"/>
      <c r="D4" s="949"/>
      <c r="E4" s="949"/>
      <c r="F4" s="949"/>
      <c r="G4" s="949"/>
      <c r="H4" s="949"/>
      <c r="I4" s="949"/>
      <c r="J4" s="949"/>
      <c r="K4" s="949"/>
      <c r="L4" s="949"/>
      <c r="M4" s="949"/>
      <c r="N4" s="949"/>
      <c r="O4" s="949"/>
      <c r="P4" s="949"/>
      <c r="Q4" s="949"/>
      <c r="R4" s="949"/>
      <c r="S4" s="949"/>
      <c r="T4" s="949"/>
      <c r="U4" s="949"/>
    </row>
    <row r="5" spans="1:21" hidden="1">
      <c r="A5" s="949"/>
      <c r="B5" s="949"/>
      <c r="C5" s="949"/>
      <c r="D5" s="949"/>
      <c r="E5" s="949"/>
      <c r="F5" s="949"/>
      <c r="G5" s="949"/>
      <c r="H5" s="949"/>
      <c r="I5" s="949"/>
      <c r="J5" s="949"/>
      <c r="K5" s="949"/>
      <c r="L5" s="949"/>
      <c r="M5" s="949"/>
      <c r="N5" s="949"/>
      <c r="O5" s="949"/>
      <c r="P5" s="949"/>
      <c r="Q5" s="949"/>
      <c r="R5" s="949"/>
      <c r="S5" s="949"/>
      <c r="T5" s="949"/>
      <c r="U5" s="949"/>
    </row>
    <row r="6" spans="1:21" hidden="1">
      <c r="A6" s="949"/>
      <c r="B6" s="949"/>
      <c r="C6" s="949"/>
      <c r="D6" s="949"/>
      <c r="E6" s="949"/>
      <c r="F6" s="949"/>
      <c r="G6" s="949"/>
      <c r="H6" s="949"/>
      <c r="I6" s="949"/>
      <c r="J6" s="949"/>
      <c r="K6" s="949"/>
      <c r="L6" s="949"/>
      <c r="M6" s="949"/>
      <c r="N6" s="949"/>
      <c r="O6" s="949"/>
      <c r="P6" s="949"/>
      <c r="Q6" s="949"/>
      <c r="R6" s="949"/>
      <c r="S6" s="949"/>
      <c r="T6" s="949"/>
      <c r="U6" s="949"/>
    </row>
    <row r="7" spans="1:21" hidden="1">
      <c r="A7" s="949"/>
      <c r="B7" s="949"/>
      <c r="C7" s="949"/>
      <c r="D7" s="949"/>
      <c r="E7" s="949"/>
      <c r="F7" s="949"/>
      <c r="G7" s="949"/>
      <c r="H7" s="949"/>
      <c r="I7" s="949"/>
      <c r="J7" s="949"/>
      <c r="K7" s="949"/>
      <c r="L7" s="949"/>
      <c r="M7" s="949"/>
      <c r="N7" s="949"/>
      <c r="O7" s="718" t="b">
        <v>1</v>
      </c>
      <c r="P7" s="718" t="b">
        <v>1</v>
      </c>
      <c r="Q7" s="718" t="b">
        <v>1</v>
      </c>
      <c r="R7" s="718" t="b">
        <v>1</v>
      </c>
      <c r="S7" s="755"/>
      <c r="T7" s="755"/>
      <c r="U7" s="949"/>
    </row>
    <row r="8" spans="1:21" hidden="1">
      <c r="A8" s="949"/>
      <c r="B8" s="949"/>
      <c r="C8" s="949"/>
      <c r="D8" s="949"/>
      <c r="E8" s="949"/>
      <c r="F8" s="949"/>
      <c r="G8" s="949"/>
      <c r="H8" s="949"/>
      <c r="I8" s="949"/>
      <c r="J8" s="949"/>
      <c r="K8" s="949"/>
      <c r="L8" s="949"/>
      <c r="M8" s="949"/>
      <c r="N8" s="949"/>
      <c r="O8" s="949"/>
      <c r="P8" s="949"/>
      <c r="Q8" s="949"/>
      <c r="R8" s="949"/>
      <c r="S8" s="949"/>
      <c r="T8" s="949"/>
      <c r="U8" s="949"/>
    </row>
    <row r="9" spans="1:21" hidden="1">
      <c r="A9" s="949"/>
      <c r="B9" s="949"/>
      <c r="C9" s="949"/>
      <c r="D9" s="949"/>
      <c r="E9" s="949"/>
      <c r="F9" s="949"/>
      <c r="G9" s="949"/>
      <c r="H9" s="949"/>
      <c r="I9" s="949"/>
      <c r="J9" s="949"/>
      <c r="K9" s="949"/>
      <c r="L9" s="949"/>
      <c r="M9" s="949"/>
      <c r="N9" s="949"/>
      <c r="O9" s="949"/>
      <c r="P9" s="949"/>
      <c r="Q9" s="949"/>
      <c r="R9" s="949"/>
      <c r="S9" s="949"/>
      <c r="T9" s="949"/>
      <c r="U9" s="949"/>
    </row>
    <row r="10" spans="1:21" hidden="1">
      <c r="A10" s="949"/>
      <c r="B10" s="949"/>
      <c r="C10" s="949"/>
      <c r="D10" s="949"/>
      <c r="E10" s="949"/>
      <c r="F10" s="949"/>
      <c r="G10" s="949"/>
      <c r="H10" s="949"/>
      <c r="I10" s="949"/>
      <c r="J10" s="949"/>
      <c r="K10" s="949"/>
      <c r="L10" s="949"/>
      <c r="M10" s="949"/>
      <c r="N10" s="949"/>
      <c r="O10" s="949"/>
      <c r="P10" s="949"/>
      <c r="Q10" s="949"/>
      <c r="R10" s="949"/>
      <c r="S10" s="949"/>
      <c r="T10" s="949"/>
      <c r="U10" s="949"/>
    </row>
    <row r="11" spans="1:21" ht="15" hidden="1" customHeight="1">
      <c r="A11" s="949"/>
      <c r="B11" s="949"/>
      <c r="C11" s="949"/>
      <c r="D11" s="949"/>
      <c r="E11" s="949"/>
      <c r="F11" s="949"/>
      <c r="G11" s="949"/>
      <c r="H11" s="949"/>
      <c r="I11" s="949"/>
      <c r="J11" s="949"/>
      <c r="K11" s="949"/>
      <c r="L11" s="949"/>
      <c r="M11" s="698"/>
      <c r="N11" s="949"/>
      <c r="O11" s="949"/>
      <c r="P11" s="949"/>
      <c r="Q11" s="949"/>
      <c r="R11" s="949"/>
      <c r="S11" s="949"/>
      <c r="T11" s="949"/>
      <c r="U11" s="949"/>
    </row>
    <row r="12" spans="1:21" ht="20.100000000000001" customHeight="1">
      <c r="A12" s="949"/>
      <c r="B12" s="949"/>
      <c r="C12" s="949"/>
      <c r="D12" s="949"/>
      <c r="E12" s="949"/>
      <c r="F12" s="949"/>
      <c r="G12" s="949"/>
      <c r="H12" s="949"/>
      <c r="I12" s="949"/>
      <c r="J12" s="949"/>
      <c r="K12" s="949"/>
      <c r="L12" s="950" t="s">
        <v>1108</v>
      </c>
      <c r="M12" s="951"/>
      <c r="N12" s="951"/>
      <c r="O12" s="951"/>
      <c r="P12" s="951"/>
      <c r="Q12" s="951"/>
      <c r="R12" s="951"/>
      <c r="S12" s="951"/>
      <c r="T12" s="951"/>
      <c r="U12" s="952"/>
    </row>
    <row r="13" spans="1:21">
      <c r="A13" s="949"/>
      <c r="B13" s="949"/>
      <c r="C13" s="949"/>
      <c r="D13" s="949"/>
      <c r="E13" s="949"/>
      <c r="F13" s="949"/>
      <c r="G13" s="949"/>
      <c r="H13" s="949"/>
      <c r="I13" s="949"/>
      <c r="J13" s="949"/>
      <c r="K13" s="949"/>
      <c r="L13" s="953"/>
      <c r="M13" s="953"/>
      <c r="N13" s="953"/>
      <c r="O13" s="953"/>
      <c r="P13" s="953"/>
      <c r="Q13" s="953"/>
      <c r="R13" s="953"/>
      <c r="S13" s="953"/>
      <c r="T13" s="953"/>
      <c r="U13" s="953"/>
    </row>
    <row r="14" spans="1:21" ht="22.5" customHeight="1">
      <c r="A14" s="949"/>
      <c r="B14" s="949"/>
      <c r="C14" s="949"/>
      <c r="D14" s="949"/>
      <c r="E14" s="949"/>
      <c r="F14" s="949"/>
      <c r="G14" s="949"/>
      <c r="H14" s="949"/>
      <c r="I14" s="949"/>
      <c r="J14" s="949"/>
      <c r="K14" s="949"/>
      <c r="L14" s="954" t="s">
        <v>15</v>
      </c>
      <c r="M14" s="954" t="s">
        <v>120</v>
      </c>
      <c r="N14" s="954" t="s">
        <v>270</v>
      </c>
      <c r="O14" s="808" t="s">
        <v>2455</v>
      </c>
      <c r="P14" s="808" t="s">
        <v>2455</v>
      </c>
      <c r="Q14" s="808" t="s">
        <v>2455</v>
      </c>
      <c r="R14" s="809" t="s">
        <v>2456</v>
      </c>
      <c r="S14" s="810" t="s">
        <v>2457</v>
      </c>
      <c r="T14" s="810" t="s">
        <v>2457</v>
      </c>
      <c r="U14" s="955" t="s">
        <v>308</v>
      </c>
    </row>
    <row r="15" spans="1:21" ht="45">
      <c r="A15" s="949"/>
      <c r="B15" s="949"/>
      <c r="C15" s="949"/>
      <c r="D15" s="949"/>
      <c r="E15" s="949"/>
      <c r="F15" s="949"/>
      <c r="G15" s="949"/>
      <c r="H15" s="949"/>
      <c r="I15" s="949"/>
      <c r="J15" s="949"/>
      <c r="K15" s="949"/>
      <c r="L15" s="954"/>
      <c r="M15" s="954"/>
      <c r="N15" s="954"/>
      <c r="O15" s="813" t="s">
        <v>271</v>
      </c>
      <c r="P15" s="813" t="s">
        <v>309</v>
      </c>
      <c r="Q15" s="813" t="s">
        <v>289</v>
      </c>
      <c r="R15" s="813" t="s">
        <v>271</v>
      </c>
      <c r="S15" s="810" t="s">
        <v>272</v>
      </c>
      <c r="T15" s="810" t="s">
        <v>271</v>
      </c>
      <c r="U15" s="955"/>
    </row>
    <row r="16" spans="1:21">
      <c r="A16" s="814" t="s">
        <v>17</v>
      </c>
      <c r="B16" s="949" t="s">
        <v>1192</v>
      </c>
      <c r="C16" s="949"/>
      <c r="D16" s="949"/>
      <c r="E16" s="949"/>
      <c r="F16" s="949"/>
      <c r="G16" s="949"/>
      <c r="H16" s="949"/>
      <c r="I16" s="949"/>
      <c r="J16" s="949"/>
      <c r="K16" s="949"/>
      <c r="L16" s="878" t="s">
        <v>2448</v>
      </c>
      <c r="M16" s="956"/>
      <c r="N16" s="956"/>
      <c r="O16" s="957">
        <v>0</v>
      </c>
      <c r="P16" s="957">
        <v>0</v>
      </c>
      <c r="Q16" s="957">
        <v>0</v>
      </c>
      <c r="R16" s="957">
        <v>0</v>
      </c>
      <c r="S16" s="957">
        <v>0</v>
      </c>
      <c r="T16" s="957">
        <v>0</v>
      </c>
      <c r="U16" s="956"/>
    </row>
    <row r="17" spans="1:21" ht="22.5">
      <c r="A17" s="905" t="s">
        <v>17</v>
      </c>
      <c r="B17" s="949"/>
      <c r="C17" s="949"/>
      <c r="D17" s="949"/>
      <c r="E17" s="949"/>
      <c r="F17" s="949"/>
      <c r="G17" s="949"/>
      <c r="H17" s="949"/>
      <c r="I17" s="949"/>
      <c r="J17" s="949"/>
      <c r="K17" s="949"/>
      <c r="L17" s="958" t="s">
        <v>17</v>
      </c>
      <c r="M17" s="959" t="s">
        <v>1109</v>
      </c>
      <c r="N17" s="960" t="s">
        <v>355</v>
      </c>
      <c r="O17" s="894"/>
      <c r="P17" s="926"/>
      <c r="Q17" s="926"/>
      <c r="R17" s="926"/>
      <c r="S17" s="926"/>
      <c r="T17" s="926"/>
      <c r="U17" s="821"/>
    </row>
    <row r="18" spans="1:21" ht="22.5">
      <c r="A18" s="905" t="s">
        <v>17</v>
      </c>
      <c r="B18" s="949"/>
      <c r="C18" s="949"/>
      <c r="D18" s="949"/>
      <c r="E18" s="949"/>
      <c r="F18" s="949"/>
      <c r="G18" s="949"/>
      <c r="H18" s="949"/>
      <c r="I18" s="949"/>
      <c r="J18" s="949"/>
      <c r="K18" s="949"/>
      <c r="L18" s="958" t="s">
        <v>101</v>
      </c>
      <c r="M18" s="959" t="s">
        <v>1110</v>
      </c>
      <c r="N18" s="960" t="s">
        <v>355</v>
      </c>
      <c r="O18" s="894"/>
      <c r="P18" s="926"/>
      <c r="Q18" s="926"/>
      <c r="R18" s="926"/>
      <c r="S18" s="926"/>
      <c r="T18" s="926"/>
      <c r="U18" s="821"/>
    </row>
    <row r="19" spans="1:21" ht="22.5">
      <c r="A19" s="905" t="s">
        <v>17</v>
      </c>
      <c r="B19" s="949"/>
      <c r="C19" s="949"/>
      <c r="D19" s="949"/>
      <c r="E19" s="949"/>
      <c r="F19" s="949"/>
      <c r="G19" s="949"/>
      <c r="H19" s="949"/>
      <c r="I19" s="949"/>
      <c r="J19" s="949"/>
      <c r="K19" s="949"/>
      <c r="L19" s="958" t="s">
        <v>102</v>
      </c>
      <c r="M19" s="959" t="s">
        <v>1111</v>
      </c>
      <c r="N19" s="960" t="s">
        <v>355</v>
      </c>
      <c r="O19" s="894"/>
      <c r="P19" s="926"/>
      <c r="Q19" s="926"/>
      <c r="R19" s="926"/>
      <c r="S19" s="926"/>
      <c r="T19" s="926"/>
      <c r="U19" s="821"/>
    </row>
    <row r="20" spans="1:21" ht="33.75">
      <c r="A20" s="905" t="s">
        <v>17</v>
      </c>
      <c r="B20" s="949"/>
      <c r="C20" s="949"/>
      <c r="D20" s="949"/>
      <c r="E20" s="949"/>
      <c r="F20" s="949"/>
      <c r="G20" s="949"/>
      <c r="H20" s="949"/>
      <c r="I20" s="949"/>
      <c r="J20" s="949"/>
      <c r="K20" s="949"/>
      <c r="L20" s="961">
        <v>4</v>
      </c>
      <c r="M20" s="959" t="s">
        <v>1112</v>
      </c>
      <c r="N20" s="960" t="s">
        <v>355</v>
      </c>
      <c r="O20" s="962">
        <v>0</v>
      </c>
      <c r="P20" s="962">
        <v>0</v>
      </c>
      <c r="Q20" s="962">
        <v>0</v>
      </c>
      <c r="R20" s="962">
        <v>0</v>
      </c>
      <c r="S20" s="962">
        <v>0</v>
      </c>
      <c r="T20" s="962">
        <v>0</v>
      </c>
      <c r="U20" s="821"/>
    </row>
    <row r="21" spans="1:21" ht="33.75">
      <c r="A21" s="905" t="s">
        <v>17</v>
      </c>
      <c r="B21" s="949"/>
      <c r="C21" s="949"/>
      <c r="D21" s="949"/>
      <c r="E21" s="949"/>
      <c r="F21" s="949"/>
      <c r="G21" s="949"/>
      <c r="H21" s="949"/>
      <c r="I21" s="949"/>
      <c r="J21" s="949"/>
      <c r="K21" s="949"/>
      <c r="L21" s="958" t="s">
        <v>119</v>
      </c>
      <c r="M21" s="959" t="s">
        <v>1113</v>
      </c>
      <c r="N21" s="960" t="s">
        <v>355</v>
      </c>
      <c r="O21" s="894"/>
      <c r="P21" s="894"/>
      <c r="Q21" s="894"/>
      <c r="R21" s="894"/>
      <c r="S21" s="894"/>
      <c r="T21" s="894"/>
      <c r="U21" s="821"/>
    </row>
    <row r="22" spans="1:21" ht="22.5">
      <c r="A22" s="905" t="s">
        <v>17</v>
      </c>
      <c r="B22" s="949"/>
      <c r="C22" s="949"/>
      <c r="D22" s="949"/>
      <c r="E22" s="949"/>
      <c r="F22" s="949"/>
      <c r="G22" s="949"/>
      <c r="H22" s="949"/>
      <c r="I22" s="949"/>
      <c r="J22" s="949"/>
      <c r="K22" s="949"/>
      <c r="L22" s="958" t="s">
        <v>123</v>
      </c>
      <c r="M22" s="959" t="s">
        <v>1114</v>
      </c>
      <c r="N22" s="960" t="s">
        <v>355</v>
      </c>
      <c r="O22" s="894"/>
      <c r="P22" s="894"/>
      <c r="Q22" s="894"/>
      <c r="R22" s="894"/>
      <c r="S22" s="894"/>
      <c r="T22" s="894"/>
      <c r="U22" s="821"/>
    </row>
    <row r="23" spans="1:21" ht="45">
      <c r="A23" s="905" t="s">
        <v>17</v>
      </c>
      <c r="B23" s="949"/>
      <c r="C23" s="949"/>
      <c r="D23" s="949"/>
      <c r="E23" s="949"/>
      <c r="F23" s="949"/>
      <c r="G23" s="949"/>
      <c r="H23" s="949"/>
      <c r="I23" s="949"/>
      <c r="J23" s="949"/>
      <c r="K23" s="949"/>
      <c r="L23" s="958" t="s">
        <v>124</v>
      </c>
      <c r="M23" s="959" t="s">
        <v>1115</v>
      </c>
      <c r="N23" s="960" t="s">
        <v>355</v>
      </c>
      <c r="O23" s="894"/>
      <c r="P23" s="894"/>
      <c r="Q23" s="894"/>
      <c r="R23" s="894"/>
      <c r="S23" s="894"/>
      <c r="T23" s="894"/>
      <c r="U23" s="821"/>
    </row>
    <row r="24" spans="1:21" ht="45">
      <c r="A24" s="905" t="s">
        <v>17</v>
      </c>
      <c r="B24" s="949"/>
      <c r="C24" s="949"/>
      <c r="D24" s="949"/>
      <c r="E24" s="949"/>
      <c r="F24" s="949"/>
      <c r="G24" s="949"/>
      <c r="H24" s="949"/>
      <c r="I24" s="949"/>
      <c r="J24" s="949"/>
      <c r="K24" s="949"/>
      <c r="L24" s="958" t="s">
        <v>125</v>
      </c>
      <c r="M24" s="959" t="s">
        <v>1116</v>
      </c>
      <c r="N24" s="960" t="s">
        <v>355</v>
      </c>
      <c r="O24" s="894"/>
      <c r="P24" s="894"/>
      <c r="Q24" s="894"/>
      <c r="R24" s="894"/>
      <c r="S24" s="894"/>
      <c r="T24" s="894"/>
      <c r="U24" s="821"/>
    </row>
    <row r="25" spans="1:21">
      <c r="A25" s="905" t="s">
        <v>17</v>
      </c>
      <c r="B25" s="949"/>
      <c r="C25" s="949"/>
      <c r="D25" s="949"/>
      <c r="E25" s="949"/>
      <c r="F25" s="949"/>
      <c r="G25" s="949"/>
      <c r="H25" s="949"/>
      <c r="I25" s="949"/>
      <c r="J25" s="949"/>
      <c r="K25" s="949"/>
      <c r="L25" s="961">
        <v>9</v>
      </c>
      <c r="M25" s="959" t="s">
        <v>1117</v>
      </c>
      <c r="N25" s="960" t="s">
        <v>355</v>
      </c>
      <c r="O25" s="963">
        <v>0</v>
      </c>
      <c r="P25" s="963">
        <v>0</v>
      </c>
      <c r="Q25" s="963">
        <v>0</v>
      </c>
      <c r="R25" s="963">
        <v>0</v>
      </c>
      <c r="S25" s="963">
        <v>0</v>
      </c>
      <c r="T25" s="963">
        <v>0</v>
      </c>
      <c r="U25" s="821"/>
    </row>
    <row r="26" spans="1:21">
      <c r="A26" s="905" t="s">
        <v>17</v>
      </c>
      <c r="B26" s="949"/>
      <c r="C26" s="949"/>
      <c r="D26" s="949"/>
      <c r="E26" s="949"/>
      <c r="F26" s="949"/>
      <c r="G26" s="949"/>
      <c r="H26" s="949"/>
      <c r="I26" s="949"/>
      <c r="J26" s="949"/>
      <c r="K26" s="949"/>
      <c r="L26" s="964" t="s">
        <v>1120</v>
      </c>
      <c r="M26" s="458"/>
      <c r="N26" s="960"/>
      <c r="O26" s="965"/>
      <c r="P26" s="965"/>
      <c r="Q26" s="965"/>
      <c r="R26" s="965"/>
      <c r="S26" s="965"/>
      <c r="T26" s="965"/>
      <c r="U26" s="966"/>
    </row>
    <row r="27" spans="1:21">
      <c r="A27" s="814" t="s">
        <v>101</v>
      </c>
      <c r="B27" s="949" t="s">
        <v>1192</v>
      </c>
      <c r="C27" s="949"/>
      <c r="D27" s="949"/>
      <c r="E27" s="949"/>
      <c r="F27" s="949"/>
      <c r="G27" s="949"/>
      <c r="H27" s="949"/>
      <c r="I27" s="949"/>
      <c r="J27" s="949"/>
      <c r="K27" s="949"/>
      <c r="L27" s="878" t="s">
        <v>2450</v>
      </c>
      <c r="M27" s="956"/>
      <c r="N27" s="956"/>
      <c r="O27" s="957">
        <v>0</v>
      </c>
      <c r="P27" s="957">
        <v>0</v>
      </c>
      <c r="Q27" s="957">
        <v>0</v>
      </c>
      <c r="R27" s="957">
        <v>0</v>
      </c>
      <c r="S27" s="957">
        <v>0</v>
      </c>
      <c r="T27" s="957">
        <v>0</v>
      </c>
      <c r="U27" s="956"/>
    </row>
    <row r="28" spans="1:21" ht="22.5">
      <c r="A28" s="905" t="s">
        <v>101</v>
      </c>
      <c r="B28" s="949"/>
      <c r="C28" s="949"/>
      <c r="D28" s="949"/>
      <c r="E28" s="949"/>
      <c r="F28" s="949"/>
      <c r="G28" s="949"/>
      <c r="H28" s="949"/>
      <c r="I28" s="949"/>
      <c r="J28" s="949"/>
      <c r="K28" s="949"/>
      <c r="L28" s="958" t="s">
        <v>17</v>
      </c>
      <c r="M28" s="959" t="s">
        <v>1109</v>
      </c>
      <c r="N28" s="960" t="s">
        <v>355</v>
      </c>
      <c r="O28" s="894"/>
      <c r="P28" s="926"/>
      <c r="Q28" s="926"/>
      <c r="R28" s="926"/>
      <c r="S28" s="926"/>
      <c r="T28" s="926"/>
      <c r="U28" s="821"/>
    </row>
    <row r="29" spans="1:21" ht="22.5">
      <c r="A29" s="905" t="s">
        <v>101</v>
      </c>
      <c r="B29" s="949"/>
      <c r="C29" s="949"/>
      <c r="D29" s="949"/>
      <c r="E29" s="949"/>
      <c r="F29" s="949"/>
      <c r="G29" s="949"/>
      <c r="H29" s="949"/>
      <c r="I29" s="949"/>
      <c r="J29" s="949"/>
      <c r="K29" s="949"/>
      <c r="L29" s="958" t="s">
        <v>101</v>
      </c>
      <c r="M29" s="959" t="s">
        <v>1110</v>
      </c>
      <c r="N29" s="960" t="s">
        <v>355</v>
      </c>
      <c r="O29" s="894"/>
      <c r="P29" s="926"/>
      <c r="Q29" s="926"/>
      <c r="R29" s="926"/>
      <c r="S29" s="926"/>
      <c r="T29" s="926"/>
      <c r="U29" s="821"/>
    </row>
    <row r="30" spans="1:21" ht="22.5">
      <c r="A30" s="905" t="s">
        <v>101</v>
      </c>
      <c r="B30" s="949"/>
      <c r="C30" s="949"/>
      <c r="D30" s="949"/>
      <c r="E30" s="949"/>
      <c r="F30" s="949"/>
      <c r="G30" s="949"/>
      <c r="H30" s="949"/>
      <c r="I30" s="949"/>
      <c r="J30" s="949"/>
      <c r="K30" s="949"/>
      <c r="L30" s="958" t="s">
        <v>102</v>
      </c>
      <c r="M30" s="959" t="s">
        <v>1111</v>
      </c>
      <c r="N30" s="960" t="s">
        <v>355</v>
      </c>
      <c r="O30" s="894"/>
      <c r="P30" s="926"/>
      <c r="Q30" s="926"/>
      <c r="R30" s="926"/>
      <c r="S30" s="926"/>
      <c r="T30" s="926"/>
      <c r="U30" s="821"/>
    </row>
    <row r="31" spans="1:21" ht="33.75">
      <c r="A31" s="905" t="s">
        <v>101</v>
      </c>
      <c r="B31" s="949"/>
      <c r="C31" s="949"/>
      <c r="D31" s="949"/>
      <c r="E31" s="949"/>
      <c r="F31" s="949"/>
      <c r="G31" s="949"/>
      <c r="H31" s="949"/>
      <c r="I31" s="949"/>
      <c r="J31" s="949"/>
      <c r="K31" s="949"/>
      <c r="L31" s="961">
        <v>4</v>
      </c>
      <c r="M31" s="959" t="s">
        <v>1112</v>
      </c>
      <c r="N31" s="960" t="s">
        <v>355</v>
      </c>
      <c r="O31" s="962">
        <v>0</v>
      </c>
      <c r="P31" s="962">
        <v>0</v>
      </c>
      <c r="Q31" s="962">
        <v>0</v>
      </c>
      <c r="R31" s="962">
        <v>0</v>
      </c>
      <c r="S31" s="962">
        <v>0</v>
      </c>
      <c r="T31" s="962">
        <v>0</v>
      </c>
      <c r="U31" s="821"/>
    </row>
    <row r="32" spans="1:21" ht="33.75">
      <c r="A32" s="905" t="s">
        <v>101</v>
      </c>
      <c r="B32" s="949"/>
      <c r="C32" s="949"/>
      <c r="D32" s="949"/>
      <c r="E32" s="949"/>
      <c r="F32" s="949"/>
      <c r="G32" s="949"/>
      <c r="H32" s="949"/>
      <c r="I32" s="949"/>
      <c r="J32" s="949"/>
      <c r="K32" s="949"/>
      <c r="L32" s="958" t="s">
        <v>119</v>
      </c>
      <c r="M32" s="959" t="s">
        <v>1113</v>
      </c>
      <c r="N32" s="960" t="s">
        <v>355</v>
      </c>
      <c r="O32" s="894"/>
      <c r="P32" s="894"/>
      <c r="Q32" s="894"/>
      <c r="R32" s="894"/>
      <c r="S32" s="894"/>
      <c r="T32" s="894"/>
      <c r="U32" s="821"/>
    </row>
    <row r="33" spans="1:21" ht="22.5">
      <c r="A33" s="905" t="s">
        <v>101</v>
      </c>
      <c r="B33" s="949"/>
      <c r="C33" s="949"/>
      <c r="D33" s="949"/>
      <c r="E33" s="949"/>
      <c r="F33" s="949"/>
      <c r="G33" s="949"/>
      <c r="H33" s="949"/>
      <c r="I33" s="949"/>
      <c r="J33" s="949"/>
      <c r="K33" s="949"/>
      <c r="L33" s="958" t="s">
        <v>123</v>
      </c>
      <c r="M33" s="959" t="s">
        <v>1114</v>
      </c>
      <c r="N33" s="960" t="s">
        <v>355</v>
      </c>
      <c r="O33" s="894"/>
      <c r="P33" s="894"/>
      <c r="Q33" s="894"/>
      <c r="R33" s="894"/>
      <c r="S33" s="894"/>
      <c r="T33" s="894"/>
      <c r="U33" s="821"/>
    </row>
    <row r="34" spans="1:21" ht="45">
      <c r="A34" s="905" t="s">
        <v>101</v>
      </c>
      <c r="B34" s="949"/>
      <c r="C34" s="949"/>
      <c r="D34" s="949"/>
      <c r="E34" s="949"/>
      <c r="F34" s="949"/>
      <c r="G34" s="949"/>
      <c r="H34" s="949"/>
      <c r="I34" s="949"/>
      <c r="J34" s="949"/>
      <c r="K34" s="949"/>
      <c r="L34" s="958" t="s">
        <v>124</v>
      </c>
      <c r="M34" s="959" t="s">
        <v>1115</v>
      </c>
      <c r="N34" s="960" t="s">
        <v>355</v>
      </c>
      <c r="O34" s="894"/>
      <c r="P34" s="894"/>
      <c r="Q34" s="894"/>
      <c r="R34" s="894"/>
      <c r="S34" s="894"/>
      <c r="T34" s="894"/>
      <c r="U34" s="821"/>
    </row>
    <row r="35" spans="1:21" ht="45">
      <c r="A35" s="905" t="s">
        <v>101</v>
      </c>
      <c r="B35" s="949"/>
      <c r="C35" s="949"/>
      <c r="D35" s="949"/>
      <c r="E35" s="949"/>
      <c r="F35" s="949"/>
      <c r="G35" s="949"/>
      <c r="H35" s="949"/>
      <c r="I35" s="949"/>
      <c r="J35" s="949"/>
      <c r="K35" s="949"/>
      <c r="L35" s="958" t="s">
        <v>125</v>
      </c>
      <c r="M35" s="959" t="s">
        <v>1116</v>
      </c>
      <c r="N35" s="960" t="s">
        <v>355</v>
      </c>
      <c r="O35" s="894"/>
      <c r="P35" s="894"/>
      <c r="Q35" s="894"/>
      <c r="R35" s="894"/>
      <c r="S35" s="894"/>
      <c r="T35" s="894"/>
      <c r="U35" s="821"/>
    </row>
    <row r="36" spans="1:21">
      <c r="A36" s="905" t="s">
        <v>101</v>
      </c>
      <c r="B36" s="949"/>
      <c r="C36" s="949"/>
      <c r="D36" s="949"/>
      <c r="E36" s="949"/>
      <c r="F36" s="949"/>
      <c r="G36" s="949"/>
      <c r="H36" s="949"/>
      <c r="I36" s="949"/>
      <c r="J36" s="949"/>
      <c r="K36" s="949"/>
      <c r="L36" s="961">
        <v>9</v>
      </c>
      <c r="M36" s="959" t="s">
        <v>1117</v>
      </c>
      <c r="N36" s="960" t="s">
        <v>355</v>
      </c>
      <c r="O36" s="963">
        <v>0</v>
      </c>
      <c r="P36" s="963">
        <v>0</v>
      </c>
      <c r="Q36" s="963">
        <v>0</v>
      </c>
      <c r="R36" s="963">
        <v>0</v>
      </c>
      <c r="S36" s="963">
        <v>0</v>
      </c>
      <c r="T36" s="963">
        <v>0</v>
      </c>
      <c r="U36" s="821"/>
    </row>
    <row r="37" spans="1:21">
      <c r="A37" s="905" t="s">
        <v>101</v>
      </c>
      <c r="B37" s="949"/>
      <c r="C37" s="949"/>
      <c r="D37" s="949"/>
      <c r="E37" s="949"/>
      <c r="F37" s="949"/>
      <c r="G37" s="949"/>
      <c r="H37" s="949"/>
      <c r="I37" s="949"/>
      <c r="J37" s="949"/>
      <c r="K37" s="949"/>
      <c r="L37" s="964" t="s">
        <v>1120</v>
      </c>
      <c r="M37" s="458"/>
      <c r="N37" s="960"/>
      <c r="O37" s="965"/>
      <c r="P37" s="965"/>
      <c r="Q37" s="965"/>
      <c r="R37" s="965"/>
      <c r="S37" s="965"/>
      <c r="T37" s="965"/>
      <c r="U37" s="966"/>
    </row>
    <row r="38" spans="1:21">
      <c r="A38" s="814" t="s">
        <v>102</v>
      </c>
      <c r="B38" s="949" t="s">
        <v>1192</v>
      </c>
      <c r="C38" s="949"/>
      <c r="D38" s="949"/>
      <c r="E38" s="949"/>
      <c r="F38" s="949"/>
      <c r="G38" s="949"/>
      <c r="H38" s="949"/>
      <c r="I38" s="949"/>
      <c r="J38" s="949"/>
      <c r="K38" s="949"/>
      <c r="L38" s="878" t="s">
        <v>2452</v>
      </c>
      <c r="M38" s="956"/>
      <c r="N38" s="956"/>
      <c r="O38" s="957">
        <v>0</v>
      </c>
      <c r="P38" s="957">
        <v>0</v>
      </c>
      <c r="Q38" s="957">
        <v>0</v>
      </c>
      <c r="R38" s="957">
        <v>0</v>
      </c>
      <c r="S38" s="957">
        <v>0</v>
      </c>
      <c r="T38" s="957">
        <v>0</v>
      </c>
      <c r="U38" s="956"/>
    </row>
    <row r="39" spans="1:21" ht="22.5">
      <c r="A39" s="905" t="s">
        <v>102</v>
      </c>
      <c r="B39" s="949"/>
      <c r="C39" s="949"/>
      <c r="D39" s="949"/>
      <c r="E39" s="949"/>
      <c r="F39" s="949"/>
      <c r="G39" s="949"/>
      <c r="H39" s="949"/>
      <c r="I39" s="949"/>
      <c r="J39" s="949"/>
      <c r="K39" s="949"/>
      <c r="L39" s="958" t="s">
        <v>17</v>
      </c>
      <c r="M39" s="959" t="s">
        <v>1109</v>
      </c>
      <c r="N39" s="960" t="s">
        <v>355</v>
      </c>
      <c r="O39" s="894"/>
      <c r="P39" s="926"/>
      <c r="Q39" s="926"/>
      <c r="R39" s="926"/>
      <c r="S39" s="926"/>
      <c r="T39" s="926"/>
      <c r="U39" s="821"/>
    </row>
    <row r="40" spans="1:21" ht="22.5">
      <c r="A40" s="905" t="s">
        <v>102</v>
      </c>
      <c r="B40" s="949"/>
      <c r="C40" s="949"/>
      <c r="D40" s="949"/>
      <c r="E40" s="949"/>
      <c r="F40" s="949"/>
      <c r="G40" s="949"/>
      <c r="H40" s="949"/>
      <c r="I40" s="949"/>
      <c r="J40" s="949"/>
      <c r="K40" s="949"/>
      <c r="L40" s="958" t="s">
        <v>101</v>
      </c>
      <c r="M40" s="959" t="s">
        <v>1110</v>
      </c>
      <c r="N40" s="960" t="s">
        <v>355</v>
      </c>
      <c r="O40" s="894"/>
      <c r="P40" s="926"/>
      <c r="Q40" s="926"/>
      <c r="R40" s="926"/>
      <c r="S40" s="926"/>
      <c r="T40" s="926"/>
      <c r="U40" s="821"/>
    </row>
    <row r="41" spans="1:21" ht="22.5">
      <c r="A41" s="905" t="s">
        <v>102</v>
      </c>
      <c r="B41" s="949"/>
      <c r="C41" s="949"/>
      <c r="D41" s="949"/>
      <c r="E41" s="949"/>
      <c r="F41" s="949"/>
      <c r="G41" s="949"/>
      <c r="H41" s="949"/>
      <c r="I41" s="949"/>
      <c r="J41" s="949"/>
      <c r="K41" s="949"/>
      <c r="L41" s="958" t="s">
        <v>102</v>
      </c>
      <c r="M41" s="959" t="s">
        <v>1111</v>
      </c>
      <c r="N41" s="960" t="s">
        <v>355</v>
      </c>
      <c r="O41" s="894"/>
      <c r="P41" s="926"/>
      <c r="Q41" s="926"/>
      <c r="R41" s="926"/>
      <c r="S41" s="926"/>
      <c r="T41" s="926"/>
      <c r="U41" s="821"/>
    </row>
    <row r="42" spans="1:21" ht="33.75">
      <c r="A42" s="905" t="s">
        <v>102</v>
      </c>
      <c r="B42" s="949"/>
      <c r="C42" s="949"/>
      <c r="D42" s="949"/>
      <c r="E42" s="949"/>
      <c r="F42" s="949"/>
      <c r="G42" s="949"/>
      <c r="H42" s="949"/>
      <c r="I42" s="949"/>
      <c r="J42" s="949"/>
      <c r="K42" s="949"/>
      <c r="L42" s="961">
        <v>4</v>
      </c>
      <c r="M42" s="959" t="s">
        <v>1112</v>
      </c>
      <c r="N42" s="960" t="s">
        <v>355</v>
      </c>
      <c r="O42" s="962">
        <v>0</v>
      </c>
      <c r="P42" s="962">
        <v>0</v>
      </c>
      <c r="Q42" s="962">
        <v>0</v>
      </c>
      <c r="R42" s="962">
        <v>0</v>
      </c>
      <c r="S42" s="962">
        <v>0</v>
      </c>
      <c r="T42" s="962">
        <v>0</v>
      </c>
      <c r="U42" s="821"/>
    </row>
    <row r="43" spans="1:21" ht="33.75">
      <c r="A43" s="905" t="s">
        <v>102</v>
      </c>
      <c r="B43" s="949"/>
      <c r="C43" s="949"/>
      <c r="D43" s="949"/>
      <c r="E43" s="949"/>
      <c r="F43" s="949"/>
      <c r="G43" s="949"/>
      <c r="H43" s="949"/>
      <c r="I43" s="949"/>
      <c r="J43" s="949"/>
      <c r="K43" s="949"/>
      <c r="L43" s="958" t="s">
        <v>119</v>
      </c>
      <c r="M43" s="959" t="s">
        <v>1113</v>
      </c>
      <c r="N43" s="960" t="s">
        <v>355</v>
      </c>
      <c r="O43" s="894"/>
      <c r="P43" s="894"/>
      <c r="Q43" s="894"/>
      <c r="R43" s="894"/>
      <c r="S43" s="894"/>
      <c r="T43" s="894"/>
      <c r="U43" s="821"/>
    </row>
    <row r="44" spans="1:21" ht="22.5">
      <c r="A44" s="905" t="s">
        <v>102</v>
      </c>
      <c r="B44" s="949"/>
      <c r="C44" s="949"/>
      <c r="D44" s="949"/>
      <c r="E44" s="949"/>
      <c r="F44" s="949"/>
      <c r="G44" s="949"/>
      <c r="H44" s="949"/>
      <c r="I44" s="949"/>
      <c r="J44" s="949"/>
      <c r="K44" s="949"/>
      <c r="L44" s="958" t="s">
        <v>123</v>
      </c>
      <c r="M44" s="959" t="s">
        <v>1114</v>
      </c>
      <c r="N44" s="960" t="s">
        <v>355</v>
      </c>
      <c r="O44" s="894"/>
      <c r="P44" s="894"/>
      <c r="Q44" s="894"/>
      <c r="R44" s="894"/>
      <c r="S44" s="894"/>
      <c r="T44" s="894"/>
      <c r="U44" s="821"/>
    </row>
    <row r="45" spans="1:21" ht="45">
      <c r="A45" s="905" t="s">
        <v>102</v>
      </c>
      <c r="B45" s="949"/>
      <c r="C45" s="949"/>
      <c r="D45" s="949"/>
      <c r="E45" s="949"/>
      <c r="F45" s="949"/>
      <c r="G45" s="949"/>
      <c r="H45" s="949"/>
      <c r="I45" s="949"/>
      <c r="J45" s="949"/>
      <c r="K45" s="949"/>
      <c r="L45" s="958" t="s">
        <v>124</v>
      </c>
      <c r="M45" s="959" t="s">
        <v>1115</v>
      </c>
      <c r="N45" s="960" t="s">
        <v>355</v>
      </c>
      <c r="O45" s="894"/>
      <c r="P45" s="894"/>
      <c r="Q45" s="894"/>
      <c r="R45" s="894"/>
      <c r="S45" s="894"/>
      <c r="T45" s="894"/>
      <c r="U45" s="821"/>
    </row>
    <row r="46" spans="1:21" ht="45">
      <c r="A46" s="905" t="s">
        <v>102</v>
      </c>
      <c r="B46" s="949"/>
      <c r="C46" s="949"/>
      <c r="D46" s="949"/>
      <c r="E46" s="949"/>
      <c r="F46" s="949"/>
      <c r="G46" s="949"/>
      <c r="H46" s="949"/>
      <c r="I46" s="949"/>
      <c r="J46" s="949"/>
      <c r="K46" s="949"/>
      <c r="L46" s="958" t="s">
        <v>125</v>
      </c>
      <c r="M46" s="959" t="s">
        <v>1116</v>
      </c>
      <c r="N46" s="960" t="s">
        <v>355</v>
      </c>
      <c r="O46" s="894"/>
      <c r="P46" s="894"/>
      <c r="Q46" s="894"/>
      <c r="R46" s="894"/>
      <c r="S46" s="894"/>
      <c r="T46" s="894"/>
      <c r="U46" s="821"/>
    </row>
    <row r="47" spans="1:21">
      <c r="A47" s="905" t="s">
        <v>102</v>
      </c>
      <c r="B47" s="949"/>
      <c r="C47" s="949"/>
      <c r="D47" s="949"/>
      <c r="E47" s="949"/>
      <c r="F47" s="949"/>
      <c r="G47" s="949"/>
      <c r="H47" s="949"/>
      <c r="I47" s="949"/>
      <c r="J47" s="949"/>
      <c r="K47" s="949"/>
      <c r="L47" s="961">
        <v>9</v>
      </c>
      <c r="M47" s="959" t="s">
        <v>1117</v>
      </c>
      <c r="N47" s="960" t="s">
        <v>355</v>
      </c>
      <c r="O47" s="963">
        <v>0</v>
      </c>
      <c r="P47" s="963">
        <v>0</v>
      </c>
      <c r="Q47" s="963">
        <v>0</v>
      </c>
      <c r="R47" s="963">
        <v>0</v>
      </c>
      <c r="S47" s="963">
        <v>0</v>
      </c>
      <c r="T47" s="963">
        <v>0</v>
      </c>
      <c r="U47" s="821"/>
    </row>
    <row r="48" spans="1:21">
      <c r="A48" s="905" t="s">
        <v>102</v>
      </c>
      <c r="B48" s="949"/>
      <c r="C48" s="949"/>
      <c r="D48" s="949"/>
      <c r="E48" s="949"/>
      <c r="F48" s="949"/>
      <c r="G48" s="949"/>
      <c r="H48" s="949"/>
      <c r="I48" s="949"/>
      <c r="J48" s="949"/>
      <c r="K48" s="949"/>
      <c r="L48" s="964" t="s">
        <v>1120</v>
      </c>
      <c r="M48" s="458"/>
      <c r="N48" s="960"/>
      <c r="O48" s="965"/>
      <c r="P48" s="965"/>
      <c r="Q48" s="965"/>
      <c r="R48" s="965"/>
      <c r="S48" s="965"/>
      <c r="T48" s="965"/>
      <c r="U48" s="966"/>
    </row>
    <row r="49" spans="1:21">
      <c r="A49" s="814" t="s">
        <v>103</v>
      </c>
      <c r="B49" s="949" t="s">
        <v>1192</v>
      </c>
      <c r="C49" s="949"/>
      <c r="D49" s="949"/>
      <c r="E49" s="949"/>
      <c r="F49" s="949"/>
      <c r="G49" s="949"/>
      <c r="H49" s="949"/>
      <c r="I49" s="949"/>
      <c r="J49" s="949"/>
      <c r="K49" s="949"/>
      <c r="L49" s="878" t="s">
        <v>2454</v>
      </c>
      <c r="M49" s="956"/>
      <c r="N49" s="956"/>
      <c r="O49" s="957">
        <v>0</v>
      </c>
      <c r="P49" s="957">
        <v>0</v>
      </c>
      <c r="Q49" s="957">
        <v>0</v>
      </c>
      <c r="R49" s="957">
        <v>0</v>
      </c>
      <c r="S49" s="957">
        <v>0</v>
      </c>
      <c r="T49" s="957">
        <v>0</v>
      </c>
      <c r="U49" s="956"/>
    </row>
    <row r="50" spans="1:21" ht="22.5">
      <c r="A50" s="905" t="s">
        <v>103</v>
      </c>
      <c r="B50" s="949"/>
      <c r="C50" s="949"/>
      <c r="D50" s="949"/>
      <c r="E50" s="949"/>
      <c r="F50" s="949"/>
      <c r="G50" s="949"/>
      <c r="H50" s="949"/>
      <c r="I50" s="949"/>
      <c r="J50" s="949"/>
      <c r="K50" s="949"/>
      <c r="L50" s="958" t="s">
        <v>17</v>
      </c>
      <c r="M50" s="959" t="s">
        <v>1109</v>
      </c>
      <c r="N50" s="960" t="s">
        <v>355</v>
      </c>
      <c r="O50" s="894"/>
      <c r="P50" s="926"/>
      <c r="Q50" s="926"/>
      <c r="R50" s="926"/>
      <c r="S50" s="926"/>
      <c r="T50" s="926"/>
      <c r="U50" s="821"/>
    </row>
    <row r="51" spans="1:21" ht="22.5">
      <c r="A51" s="905" t="s">
        <v>103</v>
      </c>
      <c r="B51" s="949"/>
      <c r="C51" s="949"/>
      <c r="D51" s="949"/>
      <c r="E51" s="949"/>
      <c r="F51" s="949"/>
      <c r="G51" s="949"/>
      <c r="H51" s="949"/>
      <c r="I51" s="949"/>
      <c r="J51" s="949"/>
      <c r="K51" s="949"/>
      <c r="L51" s="958" t="s">
        <v>101</v>
      </c>
      <c r="M51" s="959" t="s">
        <v>1110</v>
      </c>
      <c r="N51" s="960" t="s">
        <v>355</v>
      </c>
      <c r="O51" s="894"/>
      <c r="P51" s="926"/>
      <c r="Q51" s="926"/>
      <c r="R51" s="926"/>
      <c r="S51" s="926"/>
      <c r="T51" s="926"/>
      <c r="U51" s="821"/>
    </row>
    <row r="52" spans="1:21" ht="22.5">
      <c r="A52" s="905" t="s">
        <v>103</v>
      </c>
      <c r="B52" s="949"/>
      <c r="C52" s="949"/>
      <c r="D52" s="949"/>
      <c r="E52" s="949"/>
      <c r="F52" s="949"/>
      <c r="G52" s="949"/>
      <c r="H52" s="949"/>
      <c r="I52" s="949"/>
      <c r="J52" s="949"/>
      <c r="K52" s="949"/>
      <c r="L52" s="958" t="s">
        <v>102</v>
      </c>
      <c r="M52" s="959" t="s">
        <v>1111</v>
      </c>
      <c r="N52" s="960" t="s">
        <v>355</v>
      </c>
      <c r="O52" s="894"/>
      <c r="P52" s="926"/>
      <c r="Q52" s="926"/>
      <c r="R52" s="926"/>
      <c r="S52" s="926"/>
      <c r="T52" s="926"/>
      <c r="U52" s="821"/>
    </row>
    <row r="53" spans="1:21" ht="33.75">
      <c r="A53" s="905" t="s">
        <v>103</v>
      </c>
      <c r="B53" s="949"/>
      <c r="C53" s="949"/>
      <c r="D53" s="949"/>
      <c r="E53" s="949"/>
      <c r="F53" s="949"/>
      <c r="G53" s="949"/>
      <c r="H53" s="949"/>
      <c r="I53" s="949"/>
      <c r="J53" s="949"/>
      <c r="K53" s="949"/>
      <c r="L53" s="961">
        <v>4</v>
      </c>
      <c r="M53" s="959" t="s">
        <v>1112</v>
      </c>
      <c r="N53" s="960" t="s">
        <v>355</v>
      </c>
      <c r="O53" s="962">
        <v>0</v>
      </c>
      <c r="P53" s="962">
        <v>0</v>
      </c>
      <c r="Q53" s="962">
        <v>0</v>
      </c>
      <c r="R53" s="962">
        <v>0</v>
      </c>
      <c r="S53" s="962">
        <v>0</v>
      </c>
      <c r="T53" s="962">
        <v>0</v>
      </c>
      <c r="U53" s="821"/>
    </row>
    <row r="54" spans="1:21" ht="33.75">
      <c r="A54" s="905" t="s">
        <v>103</v>
      </c>
      <c r="B54" s="949"/>
      <c r="C54" s="949"/>
      <c r="D54" s="949"/>
      <c r="E54" s="949"/>
      <c r="F54" s="949"/>
      <c r="G54" s="949"/>
      <c r="H54" s="949"/>
      <c r="I54" s="949"/>
      <c r="J54" s="949"/>
      <c r="K54" s="949"/>
      <c r="L54" s="958" t="s">
        <v>119</v>
      </c>
      <c r="M54" s="959" t="s">
        <v>1113</v>
      </c>
      <c r="N54" s="960" t="s">
        <v>355</v>
      </c>
      <c r="O54" s="894"/>
      <c r="P54" s="894"/>
      <c r="Q54" s="894"/>
      <c r="R54" s="894"/>
      <c r="S54" s="894"/>
      <c r="T54" s="894"/>
      <c r="U54" s="821"/>
    </row>
    <row r="55" spans="1:21" ht="22.5">
      <c r="A55" s="905" t="s">
        <v>103</v>
      </c>
      <c r="B55" s="949"/>
      <c r="C55" s="949"/>
      <c r="D55" s="949"/>
      <c r="E55" s="949"/>
      <c r="F55" s="949"/>
      <c r="G55" s="949"/>
      <c r="H55" s="949"/>
      <c r="I55" s="949"/>
      <c r="J55" s="949"/>
      <c r="K55" s="949"/>
      <c r="L55" s="958" t="s">
        <v>123</v>
      </c>
      <c r="M55" s="959" t="s">
        <v>1114</v>
      </c>
      <c r="N55" s="960" t="s">
        <v>355</v>
      </c>
      <c r="O55" s="894"/>
      <c r="P55" s="894"/>
      <c r="Q55" s="894"/>
      <c r="R55" s="894"/>
      <c r="S55" s="894"/>
      <c r="T55" s="894"/>
      <c r="U55" s="821"/>
    </row>
    <row r="56" spans="1:21" ht="45">
      <c r="A56" s="905" t="s">
        <v>103</v>
      </c>
      <c r="B56" s="949"/>
      <c r="C56" s="949"/>
      <c r="D56" s="949"/>
      <c r="E56" s="949"/>
      <c r="F56" s="949"/>
      <c r="G56" s="949"/>
      <c r="H56" s="949"/>
      <c r="I56" s="949"/>
      <c r="J56" s="949"/>
      <c r="K56" s="949"/>
      <c r="L56" s="958" t="s">
        <v>124</v>
      </c>
      <c r="M56" s="959" t="s">
        <v>1115</v>
      </c>
      <c r="N56" s="960" t="s">
        <v>355</v>
      </c>
      <c r="O56" s="894"/>
      <c r="P56" s="894"/>
      <c r="Q56" s="894"/>
      <c r="R56" s="894"/>
      <c r="S56" s="894"/>
      <c r="T56" s="894"/>
      <c r="U56" s="821"/>
    </row>
    <row r="57" spans="1:21" ht="45">
      <c r="A57" s="905" t="s">
        <v>103</v>
      </c>
      <c r="B57" s="949"/>
      <c r="C57" s="949"/>
      <c r="D57" s="949"/>
      <c r="E57" s="949"/>
      <c r="F57" s="949"/>
      <c r="G57" s="949"/>
      <c r="H57" s="949"/>
      <c r="I57" s="949"/>
      <c r="J57" s="949"/>
      <c r="K57" s="949"/>
      <c r="L57" s="958" t="s">
        <v>125</v>
      </c>
      <c r="M57" s="959" t="s">
        <v>1116</v>
      </c>
      <c r="N57" s="960" t="s">
        <v>355</v>
      </c>
      <c r="O57" s="894"/>
      <c r="P57" s="894"/>
      <c r="Q57" s="894"/>
      <c r="R57" s="894"/>
      <c r="S57" s="894"/>
      <c r="T57" s="894"/>
      <c r="U57" s="821"/>
    </row>
    <row r="58" spans="1:21">
      <c r="A58" s="905" t="s">
        <v>103</v>
      </c>
      <c r="B58" s="949"/>
      <c r="C58" s="949"/>
      <c r="D58" s="949"/>
      <c r="E58" s="949"/>
      <c r="F58" s="949"/>
      <c r="G58" s="949"/>
      <c r="H58" s="949"/>
      <c r="I58" s="949"/>
      <c r="J58" s="949"/>
      <c r="K58" s="949"/>
      <c r="L58" s="961">
        <v>9</v>
      </c>
      <c r="M58" s="959" t="s">
        <v>1117</v>
      </c>
      <c r="N58" s="960" t="s">
        <v>355</v>
      </c>
      <c r="O58" s="963">
        <v>0</v>
      </c>
      <c r="P58" s="963">
        <v>0</v>
      </c>
      <c r="Q58" s="963">
        <v>0</v>
      </c>
      <c r="R58" s="963">
        <v>0</v>
      </c>
      <c r="S58" s="963">
        <v>0</v>
      </c>
      <c r="T58" s="963">
        <v>0</v>
      </c>
      <c r="U58" s="821"/>
    </row>
    <row r="59" spans="1:21">
      <c r="A59" s="905" t="s">
        <v>103</v>
      </c>
      <c r="B59" s="949"/>
      <c r="C59" s="949"/>
      <c r="D59" s="949"/>
      <c r="E59" s="949"/>
      <c r="F59" s="949"/>
      <c r="G59" s="949"/>
      <c r="H59" s="949"/>
      <c r="I59" s="949"/>
      <c r="J59" s="949"/>
      <c r="K59" s="949"/>
      <c r="L59" s="964" t="s">
        <v>1120</v>
      </c>
      <c r="M59" s="458"/>
      <c r="N59" s="960"/>
      <c r="O59" s="965"/>
      <c r="P59" s="965"/>
      <c r="Q59" s="965"/>
      <c r="R59" s="965"/>
      <c r="S59" s="965"/>
      <c r="T59" s="965"/>
      <c r="U59" s="966"/>
    </row>
    <row r="60" spans="1:21">
      <c r="A60" s="949"/>
      <c r="B60" s="949"/>
      <c r="C60" s="949"/>
      <c r="D60" s="949"/>
      <c r="E60" s="949"/>
      <c r="F60" s="949"/>
      <c r="G60" s="949"/>
      <c r="H60" s="949"/>
      <c r="I60" s="949"/>
      <c r="J60" s="949"/>
      <c r="K60" s="949"/>
      <c r="L60" s="953"/>
      <c r="M60" s="953"/>
      <c r="N60" s="953"/>
      <c r="O60" s="953"/>
      <c r="P60" s="953"/>
      <c r="Q60" s="953"/>
      <c r="R60" s="953"/>
      <c r="S60" s="953"/>
      <c r="T60" s="953"/>
      <c r="U60" s="953"/>
    </row>
    <row r="61" spans="1:21" s="88" customFormat="1" ht="15" customHeight="1">
      <c r="A61" s="718"/>
      <c r="B61" s="718"/>
      <c r="C61" s="718"/>
      <c r="D61" s="718"/>
      <c r="E61" s="718"/>
      <c r="F61" s="718"/>
      <c r="G61" s="718"/>
      <c r="H61" s="718"/>
      <c r="I61" s="718"/>
      <c r="J61" s="718"/>
      <c r="K61" s="718"/>
      <c r="L61" s="854" t="s">
        <v>1274</v>
      </c>
      <c r="M61" s="854"/>
      <c r="N61" s="854"/>
      <c r="O61" s="854"/>
      <c r="P61" s="854"/>
      <c r="Q61" s="854"/>
      <c r="R61" s="854"/>
      <c r="S61" s="855"/>
      <c r="T61" s="855"/>
      <c r="U61" s="855"/>
    </row>
    <row r="62" spans="1:21" s="88" customFormat="1" ht="15" customHeight="1">
      <c r="A62" s="718"/>
      <c r="B62" s="718"/>
      <c r="C62" s="718"/>
      <c r="D62" s="718"/>
      <c r="E62" s="718"/>
      <c r="F62" s="718"/>
      <c r="G62" s="718"/>
      <c r="H62" s="718"/>
      <c r="I62" s="718"/>
      <c r="J62" s="718"/>
      <c r="K62" s="674"/>
      <c r="L62" s="857"/>
      <c r="M62" s="857"/>
      <c r="N62" s="857"/>
      <c r="O62" s="857"/>
      <c r="P62" s="857"/>
      <c r="Q62" s="857"/>
      <c r="R62" s="857"/>
      <c r="S62" s="858"/>
      <c r="T62" s="858"/>
      <c r="U62" s="858"/>
    </row>
  </sheetData>
  <sheetProtection formatColumns="0" formatRows="0" autoFilter="0"/>
  <mergeCells count="6">
    <mergeCell ref="L61:U61"/>
    <mergeCell ref="L62:U62"/>
    <mergeCell ref="L14:L15"/>
    <mergeCell ref="M14:M15"/>
    <mergeCell ref="N14:N15"/>
    <mergeCell ref="U14:U15"/>
  </mergeCells>
  <dataValidations count="3">
    <dataValidation allowBlank="1" showInputMessage="1" showErrorMessage="1" sqref="S60:U62 S26:T26 S37:T37 S48:T48 S59:T59"/>
    <dataValidation type="textLength" operator="lessThanOrEqual" allowBlank="1" showInputMessage="1" showErrorMessage="1" errorTitle="Ошибка" error="Допускается ввод не более 900 символов!" sqref="U17:U25 U28:U36 U39:U47 U50:U58">
      <formula1>900</formula1>
    </dataValidation>
    <dataValidation type="decimal" allowBlank="1" showErrorMessage="1" errorTitle="Ошибка" error="Допускается ввод только неотрицательных чисел!" sqref="O17:T24 O28:T35 O39:T46 O50:T57">
      <formula1>0</formula1>
      <formula2>9.99999999999999E+23</formula2>
    </dataValidation>
  </dataValidations>
  <pageMargins left="0.70866141732283472" right="0.70866141732283472" top="0.74803149606299213" bottom="0.47222222222222221" header="0.31496062992125984" footer="0.31496062992125984"/>
  <pageSetup paperSize="9" scale="50"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sheetPr>
  <dimension ref="A1:W139"/>
  <sheetViews>
    <sheetView showGridLines="0" view="pageBreakPreview" topLeftCell="K44"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67"/>
      <c r="B1" s="967"/>
      <c r="C1" s="967"/>
      <c r="D1" s="967"/>
      <c r="E1" s="967"/>
      <c r="F1" s="967"/>
      <c r="G1" s="967"/>
      <c r="H1" s="967"/>
      <c r="I1" s="967"/>
      <c r="J1" s="967"/>
      <c r="K1" s="967"/>
      <c r="L1" s="967"/>
      <c r="M1" s="967"/>
      <c r="N1" s="967"/>
      <c r="O1" s="967"/>
      <c r="P1" s="967"/>
      <c r="Q1" s="967"/>
      <c r="R1" s="967"/>
      <c r="S1" s="967"/>
      <c r="T1" s="967"/>
      <c r="U1" s="718">
        <v>2024</v>
      </c>
      <c r="V1" s="718">
        <v>2024</v>
      </c>
      <c r="W1" s="967"/>
    </row>
    <row r="2" spans="1:23" hidden="1">
      <c r="A2" s="967"/>
      <c r="B2" s="967"/>
      <c r="C2" s="967"/>
      <c r="D2" s="967"/>
      <c r="E2" s="967"/>
      <c r="F2" s="967"/>
      <c r="G2" s="967"/>
      <c r="H2" s="967"/>
      <c r="I2" s="967"/>
      <c r="J2" s="967"/>
      <c r="K2" s="967"/>
      <c r="L2" s="967"/>
      <c r="M2" s="967"/>
      <c r="N2" s="967"/>
      <c r="O2" s="967"/>
      <c r="P2" s="967"/>
      <c r="Q2" s="967"/>
      <c r="R2" s="967"/>
      <c r="S2" s="967"/>
      <c r="T2" s="967"/>
      <c r="U2" s="718"/>
      <c r="V2" s="718"/>
      <c r="W2" s="967"/>
    </row>
    <row r="3" spans="1:23" hidden="1">
      <c r="A3" s="967"/>
      <c r="B3" s="967"/>
      <c r="C3" s="967"/>
      <c r="D3" s="967"/>
      <c r="E3" s="967"/>
      <c r="F3" s="967"/>
      <c r="G3" s="967"/>
      <c r="H3" s="967"/>
      <c r="I3" s="967"/>
      <c r="J3" s="967"/>
      <c r="K3" s="967"/>
      <c r="L3" s="967"/>
      <c r="M3" s="967"/>
      <c r="N3" s="967"/>
      <c r="O3" s="967"/>
      <c r="P3" s="967"/>
      <c r="Q3" s="967"/>
      <c r="R3" s="967"/>
      <c r="S3" s="967"/>
      <c r="T3" s="967"/>
      <c r="U3" s="718"/>
      <c r="V3" s="718"/>
      <c r="W3" s="967"/>
    </row>
    <row r="4" spans="1:23" hidden="1">
      <c r="A4" s="967"/>
      <c r="B4" s="967"/>
      <c r="C4" s="967"/>
      <c r="D4" s="967"/>
      <c r="E4" s="967"/>
      <c r="F4" s="967"/>
      <c r="G4" s="967"/>
      <c r="H4" s="967"/>
      <c r="I4" s="967"/>
      <c r="J4" s="967"/>
      <c r="K4" s="967"/>
      <c r="L4" s="967"/>
      <c r="M4" s="967"/>
      <c r="N4" s="967"/>
      <c r="O4" s="967"/>
      <c r="P4" s="967"/>
      <c r="Q4" s="967"/>
      <c r="R4" s="967"/>
      <c r="S4" s="967"/>
      <c r="T4" s="967"/>
      <c r="U4" s="718"/>
      <c r="V4" s="718"/>
      <c r="W4" s="967"/>
    </row>
    <row r="5" spans="1:23" hidden="1">
      <c r="A5" s="967"/>
      <c r="B5" s="967"/>
      <c r="C5" s="967"/>
      <c r="D5" s="967"/>
      <c r="E5" s="967"/>
      <c r="F5" s="967"/>
      <c r="G5" s="967"/>
      <c r="H5" s="967"/>
      <c r="I5" s="967"/>
      <c r="J5" s="967"/>
      <c r="K5" s="967"/>
      <c r="L5" s="967"/>
      <c r="M5" s="967"/>
      <c r="N5" s="967"/>
      <c r="O5" s="967"/>
      <c r="P5" s="967"/>
      <c r="Q5" s="967"/>
      <c r="R5" s="967"/>
      <c r="S5" s="967"/>
      <c r="T5" s="967"/>
      <c r="U5" s="718"/>
      <c r="V5" s="718"/>
      <c r="W5" s="967"/>
    </row>
    <row r="6" spans="1:23" hidden="1">
      <c r="A6" s="967"/>
      <c r="B6" s="967"/>
      <c r="C6" s="967"/>
      <c r="D6" s="967"/>
      <c r="E6" s="967"/>
      <c r="F6" s="967"/>
      <c r="G6" s="967"/>
      <c r="H6" s="967"/>
      <c r="I6" s="967"/>
      <c r="J6" s="967"/>
      <c r="K6" s="967"/>
      <c r="L6" s="967"/>
      <c r="M6" s="967"/>
      <c r="N6" s="967"/>
      <c r="O6" s="967"/>
      <c r="P6" s="967"/>
      <c r="Q6" s="967"/>
      <c r="R6" s="967"/>
      <c r="S6" s="967"/>
      <c r="T6" s="967"/>
      <c r="U6" s="718"/>
      <c r="V6" s="718"/>
      <c r="W6" s="967"/>
    </row>
    <row r="7" spans="1:23" hidden="1">
      <c r="A7" s="967"/>
      <c r="B7" s="967"/>
      <c r="C7" s="967"/>
      <c r="D7" s="967"/>
      <c r="E7" s="967"/>
      <c r="F7" s="967"/>
      <c r="G7" s="967"/>
      <c r="H7" s="967"/>
      <c r="I7" s="967"/>
      <c r="J7" s="967"/>
      <c r="K7" s="967"/>
      <c r="L7" s="967"/>
      <c r="M7" s="967"/>
      <c r="N7" s="967"/>
      <c r="O7" s="718" t="b">
        <v>1</v>
      </c>
      <c r="P7" s="718" t="b">
        <v>1</v>
      </c>
      <c r="Q7" s="718" t="b">
        <v>1</v>
      </c>
      <c r="R7" s="718" t="b">
        <v>1</v>
      </c>
      <c r="S7" s="718" t="b">
        <v>1</v>
      </c>
      <c r="T7" s="718" t="b">
        <v>1</v>
      </c>
      <c r="U7" s="755"/>
      <c r="V7" s="755"/>
      <c r="W7" s="967"/>
    </row>
    <row r="8" spans="1:23" hidden="1">
      <c r="A8" s="967"/>
      <c r="B8" s="967"/>
      <c r="C8" s="967"/>
      <c r="D8" s="967"/>
      <c r="E8" s="967"/>
      <c r="F8" s="967"/>
      <c r="G8" s="967"/>
      <c r="H8" s="967"/>
      <c r="I8" s="967"/>
      <c r="J8" s="967"/>
      <c r="K8" s="967"/>
      <c r="L8" s="967"/>
      <c r="M8" s="967"/>
      <c r="N8" s="967"/>
      <c r="O8" s="967"/>
      <c r="P8" s="967"/>
      <c r="Q8" s="967"/>
      <c r="R8" s="967"/>
      <c r="S8" s="967"/>
      <c r="T8" s="967"/>
      <c r="U8" s="967"/>
      <c r="V8" s="967"/>
      <c r="W8" s="967"/>
    </row>
    <row r="9" spans="1:23" hidden="1">
      <c r="A9" s="967"/>
      <c r="B9" s="967"/>
      <c r="C9" s="967"/>
      <c r="D9" s="967"/>
      <c r="E9" s="967"/>
      <c r="F9" s="967"/>
      <c r="G9" s="967"/>
      <c r="H9" s="967"/>
      <c r="I9" s="967"/>
      <c r="J9" s="967"/>
      <c r="K9" s="967"/>
      <c r="L9" s="967"/>
      <c r="M9" s="967"/>
      <c r="N9" s="967"/>
      <c r="O9" s="967"/>
      <c r="P9" s="967"/>
      <c r="Q9" s="967"/>
      <c r="R9" s="967"/>
      <c r="S9" s="967"/>
      <c r="T9" s="967"/>
      <c r="U9" s="967"/>
      <c r="V9" s="967"/>
      <c r="W9" s="967"/>
    </row>
    <row r="10" spans="1:23" hidden="1">
      <c r="A10" s="967"/>
      <c r="B10" s="967"/>
      <c r="C10" s="967"/>
      <c r="D10" s="967"/>
      <c r="E10" s="967"/>
      <c r="F10" s="967"/>
      <c r="G10" s="967"/>
      <c r="H10" s="967"/>
      <c r="I10" s="967"/>
      <c r="J10" s="967"/>
      <c r="K10" s="967"/>
      <c r="L10" s="967"/>
      <c r="M10" s="967"/>
      <c r="N10" s="967"/>
      <c r="O10" s="967"/>
      <c r="P10" s="967"/>
      <c r="Q10" s="967"/>
      <c r="R10" s="967"/>
      <c r="S10" s="967"/>
      <c r="T10" s="967"/>
      <c r="U10" s="967"/>
      <c r="V10" s="967"/>
      <c r="W10" s="967"/>
    </row>
    <row r="11" spans="1:23" s="100" customFormat="1" ht="15" hidden="1" customHeight="1">
      <c r="A11" s="968"/>
      <c r="B11" s="968"/>
      <c r="C11" s="968"/>
      <c r="D11" s="968"/>
      <c r="E11" s="968"/>
      <c r="F11" s="968"/>
      <c r="G11" s="968"/>
      <c r="H11" s="968"/>
      <c r="I11" s="968"/>
      <c r="J11" s="968"/>
      <c r="K11" s="968"/>
      <c r="L11" s="968"/>
      <c r="M11" s="698"/>
      <c r="N11" s="968"/>
      <c r="O11" s="968"/>
      <c r="P11" s="968"/>
      <c r="Q11" s="968"/>
      <c r="R11" s="968"/>
      <c r="S11" s="968"/>
      <c r="T11" s="968"/>
      <c r="U11" s="968"/>
      <c r="V11" s="968"/>
      <c r="W11" s="968"/>
    </row>
    <row r="12" spans="1:23" s="100" customFormat="1" ht="20.100000000000001" customHeight="1">
      <c r="A12" s="968"/>
      <c r="B12" s="968"/>
      <c r="C12" s="968"/>
      <c r="D12" s="968"/>
      <c r="E12" s="968"/>
      <c r="F12" s="968"/>
      <c r="G12" s="968"/>
      <c r="H12" s="968"/>
      <c r="I12" s="968"/>
      <c r="J12" s="968"/>
      <c r="K12" s="968"/>
      <c r="L12" s="373" t="s">
        <v>1121</v>
      </c>
      <c r="M12" s="257"/>
      <c r="N12" s="257"/>
      <c r="O12" s="257"/>
      <c r="P12" s="257"/>
      <c r="Q12" s="257"/>
      <c r="R12" s="257"/>
      <c r="S12" s="257"/>
      <c r="T12" s="257"/>
      <c r="U12" s="257"/>
      <c r="V12" s="257"/>
      <c r="W12" s="258"/>
    </row>
    <row r="13" spans="1:23" s="100" customFormat="1" ht="11.25" hidden="1" customHeight="1">
      <c r="A13" s="968"/>
      <c r="B13" s="968"/>
      <c r="C13" s="968"/>
      <c r="D13" s="968"/>
      <c r="E13" s="968"/>
      <c r="F13" s="968"/>
      <c r="G13" s="968"/>
      <c r="H13" s="968"/>
      <c r="I13" s="968"/>
      <c r="J13" s="968"/>
      <c r="K13" s="968"/>
      <c r="L13" s="968"/>
      <c r="M13" s="968"/>
      <c r="N13" s="968"/>
      <c r="O13" s="968"/>
      <c r="P13" s="968"/>
      <c r="Q13" s="968"/>
      <c r="R13" s="968"/>
      <c r="S13" s="968"/>
      <c r="T13" s="968"/>
      <c r="U13" s="968"/>
      <c r="V13" s="968"/>
      <c r="W13" s="968"/>
    </row>
    <row r="14" spans="1:23" s="100" customFormat="1" ht="22.5" hidden="1" customHeight="1">
      <c r="A14" s="968"/>
      <c r="B14" s="968"/>
      <c r="C14" s="968"/>
      <c r="D14" s="968"/>
      <c r="E14" s="968"/>
      <c r="F14" s="968"/>
      <c r="G14" s="968"/>
      <c r="H14" s="968"/>
      <c r="I14" s="968"/>
      <c r="J14" s="968"/>
      <c r="K14" s="968"/>
      <c r="L14" s="969" t="s">
        <v>1122</v>
      </c>
      <c r="M14" s="969"/>
      <c r="N14" s="661" t="s">
        <v>20</v>
      </c>
      <c r="O14" s="968"/>
      <c r="P14" s="968"/>
      <c r="Q14" s="968"/>
      <c r="R14" s="968"/>
      <c r="S14" s="968"/>
      <c r="T14" s="968"/>
      <c r="U14" s="968"/>
      <c r="V14" s="968"/>
      <c r="W14" s="968"/>
    </row>
    <row r="15" spans="1:23" s="100" customFormat="1" ht="11.25" customHeight="1">
      <c r="A15" s="968"/>
      <c r="B15" s="968"/>
      <c r="C15" s="968"/>
      <c r="D15" s="968"/>
      <c r="E15" s="968"/>
      <c r="F15" s="968"/>
      <c r="G15" s="968"/>
      <c r="H15" s="968"/>
      <c r="I15" s="968"/>
      <c r="J15" s="968"/>
      <c r="K15" s="968"/>
      <c r="L15" s="968"/>
      <c r="M15" s="968"/>
      <c r="N15" s="968"/>
      <c r="O15" s="968"/>
      <c r="P15" s="968"/>
      <c r="Q15" s="968"/>
      <c r="R15" s="968"/>
      <c r="S15" s="968"/>
      <c r="T15" s="968"/>
      <c r="U15" s="968"/>
      <c r="V15" s="968"/>
      <c r="W15" s="968"/>
    </row>
    <row r="16" spans="1:23" s="100" customFormat="1" ht="15" customHeight="1">
      <c r="A16" s="968"/>
      <c r="B16" s="968"/>
      <c r="C16" s="968"/>
      <c r="D16" s="968"/>
      <c r="E16" s="968"/>
      <c r="F16" s="968"/>
      <c r="G16" s="968"/>
      <c r="H16" s="968"/>
      <c r="I16" s="968"/>
      <c r="J16" s="968"/>
      <c r="K16" s="968"/>
      <c r="L16" s="769" t="s">
        <v>15</v>
      </c>
      <c r="M16" s="970" t="s">
        <v>420</v>
      </c>
      <c r="N16" s="970" t="s">
        <v>141</v>
      </c>
      <c r="O16" s="971" t="s">
        <v>2455</v>
      </c>
      <c r="P16" s="971" t="s">
        <v>2455</v>
      </c>
      <c r="Q16" s="971" t="s">
        <v>2455</v>
      </c>
      <c r="R16" s="971" t="s">
        <v>2455</v>
      </c>
      <c r="S16" s="972" t="s">
        <v>2456</v>
      </c>
      <c r="T16" s="972" t="s">
        <v>2456</v>
      </c>
      <c r="U16" s="810" t="s">
        <v>2457</v>
      </c>
      <c r="V16" s="810" t="s">
        <v>2457</v>
      </c>
      <c r="W16" s="973" t="s">
        <v>308</v>
      </c>
    </row>
    <row r="17" spans="1:23" s="101" customFormat="1" ht="126" customHeight="1">
      <c r="A17" s="974"/>
      <c r="B17" s="974"/>
      <c r="C17" s="974"/>
      <c r="D17" s="974"/>
      <c r="E17" s="974"/>
      <c r="F17" s="974"/>
      <c r="G17" s="974"/>
      <c r="H17" s="974"/>
      <c r="I17" s="974"/>
      <c r="J17" s="974"/>
      <c r="K17" s="974"/>
      <c r="L17" s="769"/>
      <c r="M17" s="970"/>
      <c r="N17" s="970"/>
      <c r="O17" s="971" t="s">
        <v>973</v>
      </c>
      <c r="P17" s="975" t="s">
        <v>271</v>
      </c>
      <c r="Q17" s="975" t="s">
        <v>421</v>
      </c>
      <c r="R17" s="975" t="s">
        <v>422</v>
      </c>
      <c r="S17" s="975" t="s">
        <v>973</v>
      </c>
      <c r="T17" s="976" t="s">
        <v>271</v>
      </c>
      <c r="U17" s="810" t="s">
        <v>272</v>
      </c>
      <c r="V17" s="810" t="s">
        <v>271</v>
      </c>
      <c r="W17" s="973"/>
    </row>
    <row r="18" spans="1:23" s="270" customFormat="1" ht="22.5" hidden="1">
      <c r="A18" s="977"/>
      <c r="B18" s="967" t="b">
        <v>0</v>
      </c>
      <c r="C18" s="978"/>
      <c r="D18" s="978"/>
      <c r="E18" s="978"/>
      <c r="F18" s="978"/>
      <c r="G18" s="978"/>
      <c r="H18" s="978"/>
      <c r="I18" s="978"/>
      <c r="J18" s="978"/>
      <c r="K18" s="978"/>
      <c r="L18" s="268">
        <v>1</v>
      </c>
      <c r="M18" s="263" t="s">
        <v>423</v>
      </c>
      <c r="N18" s="269" t="s">
        <v>355</v>
      </c>
      <c r="O18" s="979">
        <v>0</v>
      </c>
      <c r="P18" s="979">
        <v>0</v>
      </c>
      <c r="Q18" s="979">
        <v>0</v>
      </c>
      <c r="R18" s="979">
        <v>0</v>
      </c>
      <c r="S18" s="979">
        <v>0</v>
      </c>
      <c r="T18" s="979">
        <v>0</v>
      </c>
      <c r="U18" s="979">
        <v>0</v>
      </c>
      <c r="V18" s="979">
        <v>0</v>
      </c>
      <c r="W18" s="851"/>
    </row>
    <row r="19" spans="1:23" hidden="1">
      <c r="A19" s="977"/>
      <c r="B19" s="967" t="b">
        <v>0</v>
      </c>
      <c r="C19" s="967"/>
      <c r="D19" s="967"/>
      <c r="E19" s="967"/>
      <c r="F19" s="967"/>
      <c r="G19" s="967"/>
      <c r="H19" s="967"/>
      <c r="I19" s="967"/>
      <c r="J19" s="967"/>
      <c r="K19" s="967"/>
      <c r="L19" s="265" t="s">
        <v>154</v>
      </c>
      <c r="M19" s="266" t="s">
        <v>424</v>
      </c>
      <c r="N19" s="262" t="s">
        <v>355</v>
      </c>
      <c r="O19" s="980">
        <v>0</v>
      </c>
      <c r="P19" s="980">
        <v>0</v>
      </c>
      <c r="Q19" s="980">
        <v>0</v>
      </c>
      <c r="R19" s="980">
        <v>0</v>
      </c>
      <c r="S19" s="980">
        <v>0</v>
      </c>
      <c r="T19" s="980">
        <v>0</v>
      </c>
      <c r="U19" s="980">
        <v>0</v>
      </c>
      <c r="V19" s="980">
        <v>0</v>
      </c>
      <c r="W19" s="851"/>
    </row>
    <row r="20" spans="1:23" hidden="1">
      <c r="A20" s="977"/>
      <c r="B20" s="967" t="b">
        <v>0</v>
      </c>
      <c r="C20" s="967"/>
      <c r="D20" s="967"/>
      <c r="E20" s="967"/>
      <c r="F20" s="967"/>
      <c r="G20" s="967"/>
      <c r="H20" s="967"/>
      <c r="I20" s="967"/>
      <c r="J20" s="967"/>
      <c r="K20" s="967"/>
      <c r="L20" s="265" t="s">
        <v>397</v>
      </c>
      <c r="M20" s="267" t="s">
        <v>425</v>
      </c>
      <c r="N20" s="262" t="s">
        <v>355</v>
      </c>
      <c r="O20" s="981"/>
      <c r="P20" s="981"/>
      <c r="Q20" s="981"/>
      <c r="R20" s="981"/>
      <c r="S20" s="981"/>
      <c r="T20" s="981"/>
      <c r="U20" s="981"/>
      <c r="V20" s="981"/>
      <c r="W20" s="851"/>
    </row>
    <row r="21" spans="1:23" hidden="1">
      <c r="A21" s="977"/>
      <c r="B21" s="967" t="b">
        <v>0</v>
      </c>
      <c r="C21" s="967"/>
      <c r="D21" s="967"/>
      <c r="E21" s="967"/>
      <c r="F21" s="967"/>
      <c r="G21" s="967"/>
      <c r="H21" s="967"/>
      <c r="I21" s="967"/>
      <c r="J21" s="967"/>
      <c r="K21" s="967"/>
      <c r="L21" s="265" t="s">
        <v>399</v>
      </c>
      <c r="M21" s="267" t="s">
        <v>917</v>
      </c>
      <c r="N21" s="262" t="s">
        <v>355</v>
      </c>
      <c r="O21" s="981"/>
      <c r="P21" s="981"/>
      <c r="Q21" s="981"/>
      <c r="R21" s="981"/>
      <c r="S21" s="981"/>
      <c r="T21" s="981"/>
      <c r="U21" s="981"/>
      <c r="V21" s="981"/>
      <c r="W21" s="851"/>
    </row>
    <row r="22" spans="1:23" hidden="1">
      <c r="A22" s="977"/>
      <c r="B22" s="967" t="b">
        <v>0</v>
      </c>
      <c r="C22" s="967"/>
      <c r="D22" s="967"/>
      <c r="E22" s="967"/>
      <c r="F22" s="967"/>
      <c r="G22" s="967"/>
      <c r="H22" s="967"/>
      <c r="I22" s="967"/>
      <c r="J22" s="967"/>
      <c r="K22" s="967"/>
      <c r="L22" s="265" t="s">
        <v>885</v>
      </c>
      <c r="M22" s="267" t="s">
        <v>426</v>
      </c>
      <c r="N22" s="262" t="s">
        <v>355</v>
      </c>
      <c r="O22" s="981"/>
      <c r="P22" s="981"/>
      <c r="Q22" s="981"/>
      <c r="R22" s="981"/>
      <c r="S22" s="981"/>
      <c r="T22" s="981"/>
      <c r="U22" s="981"/>
      <c r="V22" s="981"/>
      <c r="W22" s="851"/>
    </row>
    <row r="23" spans="1:23" hidden="1">
      <c r="A23" s="977"/>
      <c r="B23" s="967" t="b">
        <v>0</v>
      </c>
      <c r="C23" s="967"/>
      <c r="D23" s="967"/>
      <c r="E23" s="967"/>
      <c r="F23" s="967"/>
      <c r="G23" s="967"/>
      <c r="H23" s="967"/>
      <c r="I23" s="967"/>
      <c r="J23" s="967"/>
      <c r="K23" s="967"/>
      <c r="L23" s="265" t="s">
        <v>886</v>
      </c>
      <c r="M23" s="267" t="s">
        <v>427</v>
      </c>
      <c r="N23" s="262" t="s">
        <v>355</v>
      </c>
      <c r="O23" s="981"/>
      <c r="P23" s="981"/>
      <c r="Q23" s="981"/>
      <c r="R23" s="981"/>
      <c r="S23" s="981"/>
      <c r="T23" s="981"/>
      <c r="U23" s="981"/>
      <c r="V23" s="981"/>
      <c r="W23" s="851"/>
    </row>
    <row r="24" spans="1:23" hidden="1">
      <c r="A24" s="977"/>
      <c r="B24" s="967" t="b">
        <v>0</v>
      </c>
      <c r="C24" s="967"/>
      <c r="D24" s="967"/>
      <c r="E24" s="967"/>
      <c r="F24" s="967"/>
      <c r="G24" s="967"/>
      <c r="H24" s="967"/>
      <c r="I24" s="967"/>
      <c r="J24" s="967"/>
      <c r="K24" s="967"/>
      <c r="L24" s="265" t="s">
        <v>155</v>
      </c>
      <c r="M24" s="266" t="s">
        <v>428</v>
      </c>
      <c r="N24" s="262" t="s">
        <v>355</v>
      </c>
      <c r="O24" s="980">
        <v>0</v>
      </c>
      <c r="P24" s="980">
        <v>0</v>
      </c>
      <c r="Q24" s="980">
        <v>0</v>
      </c>
      <c r="R24" s="980">
        <v>0</v>
      </c>
      <c r="S24" s="980">
        <v>0</v>
      </c>
      <c r="T24" s="980">
        <v>0</v>
      </c>
      <c r="U24" s="980">
        <v>0</v>
      </c>
      <c r="V24" s="980">
        <v>0</v>
      </c>
      <c r="W24" s="851"/>
    </row>
    <row r="25" spans="1:23" hidden="1">
      <c r="A25" s="977"/>
      <c r="B25" s="967" t="b">
        <v>0</v>
      </c>
      <c r="C25" s="967"/>
      <c r="D25" s="967"/>
      <c r="E25" s="967"/>
      <c r="F25" s="967"/>
      <c r="G25" s="967"/>
      <c r="H25" s="967"/>
      <c r="I25" s="967"/>
      <c r="J25" s="967"/>
      <c r="K25" s="967"/>
      <c r="L25" s="265" t="s">
        <v>454</v>
      </c>
      <c r="M25" s="267" t="s">
        <v>429</v>
      </c>
      <c r="N25" s="262" t="s">
        <v>355</v>
      </c>
      <c r="O25" s="981"/>
      <c r="P25" s="981"/>
      <c r="Q25" s="981"/>
      <c r="R25" s="981"/>
      <c r="S25" s="981"/>
      <c r="T25" s="981"/>
      <c r="U25" s="981"/>
      <c r="V25" s="981"/>
      <c r="W25" s="851"/>
    </row>
    <row r="26" spans="1:23" hidden="1">
      <c r="A26" s="977"/>
      <c r="B26" s="967" t="b">
        <v>0</v>
      </c>
      <c r="C26" s="967"/>
      <c r="D26" s="967"/>
      <c r="E26" s="967"/>
      <c r="F26" s="967"/>
      <c r="G26" s="967"/>
      <c r="H26" s="967"/>
      <c r="I26" s="967"/>
      <c r="J26" s="967"/>
      <c r="K26" s="967"/>
      <c r="L26" s="265" t="s">
        <v>457</v>
      </c>
      <c r="M26" s="267" t="s">
        <v>430</v>
      </c>
      <c r="N26" s="262" t="s">
        <v>355</v>
      </c>
      <c r="O26" s="981"/>
      <c r="P26" s="981"/>
      <c r="Q26" s="981"/>
      <c r="R26" s="981"/>
      <c r="S26" s="981"/>
      <c r="T26" s="981"/>
      <c r="U26" s="981"/>
      <c r="V26" s="981"/>
      <c r="W26" s="851"/>
    </row>
    <row r="27" spans="1:23" hidden="1">
      <c r="A27" s="977"/>
      <c r="B27" s="967" t="b">
        <v>0</v>
      </c>
      <c r="C27" s="967"/>
      <c r="D27" s="967"/>
      <c r="E27" s="967"/>
      <c r="F27" s="967"/>
      <c r="G27" s="967"/>
      <c r="H27" s="967"/>
      <c r="I27" s="967"/>
      <c r="J27" s="967"/>
      <c r="K27" s="967"/>
      <c r="L27" s="265" t="s">
        <v>458</v>
      </c>
      <c r="M27" s="267" t="s">
        <v>431</v>
      </c>
      <c r="N27" s="262" t="s">
        <v>355</v>
      </c>
      <c r="O27" s="981"/>
      <c r="P27" s="981"/>
      <c r="Q27" s="981"/>
      <c r="R27" s="981"/>
      <c r="S27" s="981"/>
      <c r="T27" s="981"/>
      <c r="U27" s="981"/>
      <c r="V27" s="981"/>
      <c r="W27" s="851"/>
    </row>
    <row r="28" spans="1:23" hidden="1">
      <c r="A28" s="977"/>
      <c r="B28" s="967" t="b">
        <v>0</v>
      </c>
      <c r="C28" s="967"/>
      <c r="D28" s="967"/>
      <c r="E28" s="967"/>
      <c r="F28" s="967"/>
      <c r="G28" s="967"/>
      <c r="H28" s="967"/>
      <c r="I28" s="967"/>
      <c r="J28" s="967"/>
      <c r="K28" s="967"/>
      <c r="L28" s="265" t="s">
        <v>363</v>
      </c>
      <c r="M28" s="266" t="s">
        <v>432</v>
      </c>
      <c r="N28" s="262" t="s">
        <v>355</v>
      </c>
      <c r="O28" s="980">
        <v>0</v>
      </c>
      <c r="P28" s="980">
        <v>0</v>
      </c>
      <c r="Q28" s="980">
        <v>0</v>
      </c>
      <c r="R28" s="980">
        <v>0</v>
      </c>
      <c r="S28" s="980">
        <v>0</v>
      </c>
      <c r="T28" s="980">
        <v>0</v>
      </c>
      <c r="U28" s="980">
        <v>0</v>
      </c>
      <c r="V28" s="980">
        <v>0</v>
      </c>
      <c r="W28" s="851"/>
    </row>
    <row r="29" spans="1:23" hidden="1">
      <c r="A29" s="977"/>
      <c r="B29" s="967" t="b">
        <v>0</v>
      </c>
      <c r="C29" s="967"/>
      <c r="D29" s="967"/>
      <c r="E29" s="967"/>
      <c r="F29" s="967"/>
      <c r="G29" s="967"/>
      <c r="H29" s="967"/>
      <c r="I29" s="967"/>
      <c r="J29" s="967"/>
      <c r="K29" s="967"/>
      <c r="L29" s="265" t="s">
        <v>463</v>
      </c>
      <c r="M29" s="267" t="s">
        <v>433</v>
      </c>
      <c r="N29" s="262" t="s">
        <v>355</v>
      </c>
      <c r="O29" s="981"/>
      <c r="P29" s="981"/>
      <c r="Q29" s="981"/>
      <c r="R29" s="981"/>
      <c r="S29" s="981"/>
      <c r="T29" s="981"/>
      <c r="U29" s="981"/>
      <c r="V29" s="981"/>
      <c r="W29" s="851"/>
    </row>
    <row r="30" spans="1:23" hidden="1">
      <c r="A30" s="977"/>
      <c r="B30" s="967" t="b">
        <v>0</v>
      </c>
      <c r="C30" s="967"/>
      <c r="D30" s="967"/>
      <c r="E30" s="967"/>
      <c r="F30" s="967"/>
      <c r="G30" s="967"/>
      <c r="H30" s="967"/>
      <c r="I30" s="967"/>
      <c r="J30" s="967"/>
      <c r="K30" s="967"/>
      <c r="L30" s="265" t="s">
        <v>464</v>
      </c>
      <c r="M30" s="267" t="s">
        <v>434</v>
      </c>
      <c r="N30" s="262" t="s">
        <v>355</v>
      </c>
      <c r="O30" s="981"/>
      <c r="P30" s="981"/>
      <c r="Q30" s="981"/>
      <c r="R30" s="981"/>
      <c r="S30" s="981"/>
      <c r="T30" s="981"/>
      <c r="U30" s="981"/>
      <c r="V30" s="981"/>
      <c r="W30" s="851"/>
    </row>
    <row r="31" spans="1:23" hidden="1">
      <c r="A31" s="977"/>
      <c r="B31" s="967" t="b">
        <v>0</v>
      </c>
      <c r="C31" s="967"/>
      <c r="D31" s="967"/>
      <c r="E31" s="967"/>
      <c r="F31" s="967"/>
      <c r="G31" s="967"/>
      <c r="H31" s="967"/>
      <c r="I31" s="967"/>
      <c r="J31" s="967"/>
      <c r="K31" s="967"/>
      <c r="L31" s="265" t="s">
        <v>465</v>
      </c>
      <c r="M31" s="267" t="s">
        <v>435</v>
      </c>
      <c r="N31" s="262" t="s">
        <v>355</v>
      </c>
      <c r="O31" s="981"/>
      <c r="P31" s="981"/>
      <c r="Q31" s="981"/>
      <c r="R31" s="981"/>
      <c r="S31" s="981"/>
      <c r="T31" s="981"/>
      <c r="U31" s="981"/>
      <c r="V31" s="981"/>
      <c r="W31" s="851"/>
    </row>
    <row r="32" spans="1:23" hidden="1">
      <c r="A32" s="977"/>
      <c r="B32" s="967" t="b">
        <v>0</v>
      </c>
      <c r="C32" s="967"/>
      <c r="D32" s="967"/>
      <c r="E32" s="967"/>
      <c r="F32" s="967"/>
      <c r="G32" s="967"/>
      <c r="H32" s="967"/>
      <c r="I32" s="967"/>
      <c r="J32" s="967"/>
      <c r="K32" s="967"/>
      <c r="L32" s="265" t="s">
        <v>365</v>
      </c>
      <c r="M32" s="266" t="s">
        <v>436</v>
      </c>
      <c r="N32" s="262" t="s">
        <v>355</v>
      </c>
      <c r="O32" s="980">
        <v>0</v>
      </c>
      <c r="P32" s="980">
        <v>0</v>
      </c>
      <c r="Q32" s="980">
        <v>0</v>
      </c>
      <c r="R32" s="980">
        <v>0</v>
      </c>
      <c r="S32" s="980">
        <v>0</v>
      </c>
      <c r="T32" s="980">
        <v>0</v>
      </c>
      <c r="U32" s="980">
        <v>0</v>
      </c>
      <c r="V32" s="980">
        <v>0</v>
      </c>
      <c r="W32" s="851"/>
    </row>
    <row r="33" spans="1:23" hidden="1">
      <c r="A33" s="977"/>
      <c r="B33" s="967" t="b">
        <v>0</v>
      </c>
      <c r="C33" s="967"/>
      <c r="D33" s="967"/>
      <c r="E33" s="967"/>
      <c r="F33" s="967"/>
      <c r="G33" s="967"/>
      <c r="H33" s="967"/>
      <c r="I33" s="967"/>
      <c r="J33" s="967"/>
      <c r="K33" s="967"/>
      <c r="L33" s="265" t="s">
        <v>467</v>
      </c>
      <c r="M33" s="267" t="s">
        <v>437</v>
      </c>
      <c r="N33" s="262" t="s">
        <v>355</v>
      </c>
      <c r="O33" s="981"/>
      <c r="P33" s="981"/>
      <c r="Q33" s="981"/>
      <c r="R33" s="981"/>
      <c r="S33" s="981"/>
      <c r="T33" s="981"/>
      <c r="U33" s="981"/>
      <c r="V33" s="981"/>
      <c r="W33" s="851"/>
    </row>
    <row r="34" spans="1:23" ht="22.5" hidden="1">
      <c r="A34" s="977"/>
      <c r="B34" s="967" t="b">
        <v>0</v>
      </c>
      <c r="C34" s="967"/>
      <c r="D34" s="967"/>
      <c r="E34" s="967"/>
      <c r="F34" s="967"/>
      <c r="G34" s="967"/>
      <c r="H34" s="967"/>
      <c r="I34" s="967"/>
      <c r="J34" s="967"/>
      <c r="K34" s="967"/>
      <c r="L34" s="265" t="s">
        <v>474</v>
      </c>
      <c r="M34" s="267" t="s">
        <v>963</v>
      </c>
      <c r="N34" s="262" t="s">
        <v>355</v>
      </c>
      <c r="O34" s="981"/>
      <c r="P34" s="981"/>
      <c r="Q34" s="981"/>
      <c r="R34" s="981"/>
      <c r="S34" s="981"/>
      <c r="T34" s="981"/>
      <c r="U34" s="981"/>
      <c r="V34" s="981"/>
      <c r="W34" s="851"/>
    </row>
    <row r="35" spans="1:23" ht="22.5" hidden="1">
      <c r="A35" s="977"/>
      <c r="B35" s="967" t="b">
        <v>0</v>
      </c>
      <c r="C35" s="967"/>
      <c r="D35" s="967"/>
      <c r="E35" s="967"/>
      <c r="F35" s="967"/>
      <c r="G35" s="967"/>
      <c r="H35" s="967"/>
      <c r="I35" s="967"/>
      <c r="J35" s="967"/>
      <c r="K35" s="967"/>
      <c r="L35" s="265" t="s">
        <v>475</v>
      </c>
      <c r="M35" s="267" t="s">
        <v>438</v>
      </c>
      <c r="N35" s="262" t="s">
        <v>355</v>
      </c>
      <c r="O35" s="981"/>
      <c r="P35" s="981"/>
      <c r="Q35" s="981"/>
      <c r="R35" s="981"/>
      <c r="S35" s="981"/>
      <c r="T35" s="981"/>
      <c r="U35" s="981"/>
      <c r="V35" s="981"/>
      <c r="W35" s="851"/>
    </row>
    <row r="36" spans="1:23" hidden="1">
      <c r="A36" s="977"/>
      <c r="B36" s="967" t="b">
        <v>0</v>
      </c>
      <c r="C36" s="967"/>
      <c r="D36" s="967"/>
      <c r="E36" s="967"/>
      <c r="F36" s="967"/>
      <c r="G36" s="967"/>
      <c r="H36" s="967"/>
      <c r="I36" s="967"/>
      <c r="J36" s="967"/>
      <c r="K36" s="967"/>
      <c r="L36" s="265" t="s">
        <v>476</v>
      </c>
      <c r="M36" s="267" t="s">
        <v>439</v>
      </c>
      <c r="N36" s="262" t="s">
        <v>355</v>
      </c>
      <c r="O36" s="981"/>
      <c r="P36" s="981"/>
      <c r="Q36" s="981"/>
      <c r="R36" s="981"/>
      <c r="S36" s="981"/>
      <c r="T36" s="981"/>
      <c r="U36" s="981"/>
      <c r="V36" s="981"/>
      <c r="W36" s="851"/>
    </row>
    <row r="37" spans="1:23" s="270" customFormat="1" ht="22.5" hidden="1">
      <c r="A37" s="977"/>
      <c r="B37" s="967" t="b">
        <v>0</v>
      </c>
      <c r="C37" s="978"/>
      <c r="D37" s="978"/>
      <c r="E37" s="978"/>
      <c r="F37" s="978"/>
      <c r="G37" s="978"/>
      <c r="H37" s="978"/>
      <c r="I37" s="978"/>
      <c r="J37" s="978"/>
      <c r="K37" s="978"/>
      <c r="L37" s="268" t="s">
        <v>101</v>
      </c>
      <c r="M37" s="264" t="s">
        <v>440</v>
      </c>
      <c r="N37" s="269" t="s">
        <v>355</v>
      </c>
      <c r="O37" s="979">
        <v>0</v>
      </c>
      <c r="P37" s="979">
        <v>0</v>
      </c>
      <c r="Q37" s="979">
        <v>0</v>
      </c>
      <c r="R37" s="979">
        <v>0</v>
      </c>
      <c r="S37" s="979">
        <v>0</v>
      </c>
      <c r="T37" s="979">
        <v>0</v>
      </c>
      <c r="U37" s="979">
        <v>0</v>
      </c>
      <c r="V37" s="979">
        <v>0</v>
      </c>
      <c r="W37" s="851"/>
    </row>
    <row r="38" spans="1:23" hidden="1">
      <c r="A38" s="977"/>
      <c r="B38" s="967" t="b">
        <v>0</v>
      </c>
      <c r="C38" s="967"/>
      <c r="D38" s="967"/>
      <c r="E38" s="967"/>
      <c r="F38" s="967"/>
      <c r="G38" s="967"/>
      <c r="H38" s="967"/>
      <c r="I38" s="967"/>
      <c r="J38" s="967"/>
      <c r="K38" s="967"/>
      <c r="L38" s="265" t="s">
        <v>16</v>
      </c>
      <c r="M38" s="266" t="s">
        <v>971</v>
      </c>
      <c r="N38" s="262" t="s">
        <v>355</v>
      </c>
      <c r="O38" s="981"/>
      <c r="P38" s="981"/>
      <c r="Q38" s="981"/>
      <c r="R38" s="981"/>
      <c r="S38" s="981"/>
      <c r="T38" s="981"/>
      <c r="U38" s="981"/>
      <c r="V38" s="981"/>
      <c r="W38" s="851"/>
    </row>
    <row r="39" spans="1:23" hidden="1">
      <c r="A39" s="977"/>
      <c r="B39" s="967" t="b">
        <v>0</v>
      </c>
      <c r="C39" s="967"/>
      <c r="D39" s="967"/>
      <c r="E39" s="967"/>
      <c r="F39" s="967"/>
      <c r="G39" s="967"/>
      <c r="H39" s="967"/>
      <c r="I39" s="967"/>
      <c r="J39" s="967"/>
      <c r="K39" s="967"/>
      <c r="L39" s="265" t="s">
        <v>143</v>
      </c>
      <c r="M39" s="266" t="s">
        <v>972</v>
      </c>
      <c r="N39" s="262" t="s">
        <v>355</v>
      </c>
      <c r="O39" s="981"/>
      <c r="P39" s="981"/>
      <c r="Q39" s="981"/>
      <c r="R39" s="981"/>
      <c r="S39" s="981"/>
      <c r="T39" s="981"/>
      <c r="U39" s="981"/>
      <c r="V39" s="981"/>
      <c r="W39" s="851"/>
    </row>
    <row r="40" spans="1:23" hidden="1">
      <c r="A40" s="977"/>
      <c r="B40" s="967" t="b">
        <v>0</v>
      </c>
      <c r="C40" s="967"/>
      <c r="D40" s="967"/>
      <c r="E40" s="967"/>
      <c r="F40" s="967"/>
      <c r="G40" s="967"/>
      <c r="H40" s="967"/>
      <c r="I40" s="967"/>
      <c r="J40" s="967"/>
      <c r="K40" s="967"/>
      <c r="L40" s="265" t="s">
        <v>156</v>
      </c>
      <c r="M40" s="266" t="s">
        <v>441</v>
      </c>
      <c r="N40" s="262" t="s">
        <v>355</v>
      </c>
      <c r="O40" s="981"/>
      <c r="P40" s="981"/>
      <c r="Q40" s="981"/>
      <c r="R40" s="981"/>
      <c r="S40" s="981"/>
      <c r="T40" s="981"/>
      <c r="U40" s="981"/>
      <c r="V40" s="981"/>
      <c r="W40" s="851"/>
    </row>
    <row r="41" spans="1:23" s="82" customFormat="1">
      <c r="A41" s="814" t="s">
        <v>17</v>
      </c>
      <c r="B41" s="967" t="b">
        <v>1</v>
      </c>
      <c r="C41" s="797"/>
      <c r="D41" s="797"/>
      <c r="E41" s="797"/>
      <c r="F41" s="797"/>
      <c r="G41" s="797"/>
      <c r="H41" s="797"/>
      <c r="I41" s="797"/>
      <c r="J41" s="797"/>
      <c r="K41" s="797"/>
      <c r="L41" s="982" t="s">
        <v>2448</v>
      </c>
      <c r="M41" s="983"/>
      <c r="N41" s="983"/>
      <c r="O41" s="983"/>
      <c r="P41" s="983"/>
      <c r="Q41" s="983"/>
      <c r="R41" s="983"/>
      <c r="S41" s="983"/>
      <c r="T41" s="983"/>
      <c r="U41" s="983"/>
      <c r="V41" s="983"/>
      <c r="W41" s="983"/>
    </row>
    <row r="42" spans="1:23" s="270" customFormat="1" ht="22.5">
      <c r="A42" s="860">
        <v>1</v>
      </c>
      <c r="B42" s="967" t="b">
        <v>1</v>
      </c>
      <c r="C42" s="978"/>
      <c r="D42" s="978"/>
      <c r="E42" s="978"/>
      <c r="F42" s="978"/>
      <c r="G42" s="978"/>
      <c r="H42" s="978"/>
      <c r="I42" s="978"/>
      <c r="J42" s="978"/>
      <c r="K42" s="978"/>
      <c r="L42" s="268">
        <v>1</v>
      </c>
      <c r="M42" s="263" t="s">
        <v>423</v>
      </c>
      <c r="N42" s="269" t="s">
        <v>355</v>
      </c>
      <c r="O42" s="979">
        <v>0</v>
      </c>
      <c r="P42" s="979">
        <v>0</v>
      </c>
      <c r="Q42" s="979">
        <v>0</v>
      </c>
      <c r="R42" s="979">
        <v>0</v>
      </c>
      <c r="S42" s="979">
        <v>0</v>
      </c>
      <c r="T42" s="979">
        <v>0</v>
      </c>
      <c r="U42" s="979">
        <v>0</v>
      </c>
      <c r="V42" s="979">
        <v>0</v>
      </c>
      <c r="W42" s="851"/>
    </row>
    <row r="43" spans="1:23">
      <c r="A43" s="860">
        <v>1</v>
      </c>
      <c r="B43" s="967" t="b">
        <v>1</v>
      </c>
      <c r="C43" s="967"/>
      <c r="D43" s="967"/>
      <c r="E43" s="967"/>
      <c r="F43" s="967"/>
      <c r="G43" s="967"/>
      <c r="H43" s="967"/>
      <c r="I43" s="967"/>
      <c r="J43" s="967"/>
      <c r="K43" s="967"/>
      <c r="L43" s="265" t="s">
        <v>154</v>
      </c>
      <c r="M43" s="266" t="s">
        <v>424</v>
      </c>
      <c r="N43" s="262" t="s">
        <v>355</v>
      </c>
      <c r="O43" s="980">
        <v>0</v>
      </c>
      <c r="P43" s="980">
        <v>0</v>
      </c>
      <c r="Q43" s="980">
        <v>0</v>
      </c>
      <c r="R43" s="980">
        <v>0</v>
      </c>
      <c r="S43" s="980">
        <v>0</v>
      </c>
      <c r="T43" s="980">
        <v>0</v>
      </c>
      <c r="U43" s="980">
        <v>0</v>
      </c>
      <c r="V43" s="980">
        <v>0</v>
      </c>
      <c r="W43" s="851"/>
    </row>
    <row r="44" spans="1:23">
      <c r="A44" s="860">
        <v>1</v>
      </c>
      <c r="B44" s="967" t="b">
        <v>1</v>
      </c>
      <c r="C44" s="967"/>
      <c r="D44" s="967"/>
      <c r="E44" s="967"/>
      <c r="F44" s="967"/>
      <c r="G44" s="967"/>
      <c r="H44" s="967"/>
      <c r="I44" s="967"/>
      <c r="J44" s="967"/>
      <c r="K44" s="967"/>
      <c r="L44" s="265" t="s">
        <v>397</v>
      </c>
      <c r="M44" s="267" t="s">
        <v>425</v>
      </c>
      <c r="N44" s="262" t="s">
        <v>355</v>
      </c>
      <c r="O44" s="981"/>
      <c r="P44" s="981"/>
      <c r="Q44" s="981"/>
      <c r="R44" s="981"/>
      <c r="S44" s="981"/>
      <c r="T44" s="981"/>
      <c r="U44" s="981"/>
      <c r="V44" s="981"/>
      <c r="W44" s="851"/>
    </row>
    <row r="45" spans="1:23">
      <c r="A45" s="860">
        <v>1</v>
      </c>
      <c r="B45" s="967" t="b">
        <v>1</v>
      </c>
      <c r="C45" s="967"/>
      <c r="D45" s="967"/>
      <c r="E45" s="967"/>
      <c r="F45" s="967"/>
      <c r="G45" s="967"/>
      <c r="H45" s="967"/>
      <c r="I45" s="967"/>
      <c r="J45" s="967"/>
      <c r="K45" s="967"/>
      <c r="L45" s="265" t="s">
        <v>399</v>
      </c>
      <c r="M45" s="267" t="s">
        <v>917</v>
      </c>
      <c r="N45" s="262" t="s">
        <v>355</v>
      </c>
      <c r="O45" s="981"/>
      <c r="P45" s="981"/>
      <c r="Q45" s="981"/>
      <c r="R45" s="981"/>
      <c r="S45" s="981"/>
      <c r="T45" s="981"/>
      <c r="U45" s="981"/>
      <c r="V45" s="981"/>
      <c r="W45" s="851"/>
    </row>
    <row r="46" spans="1:23">
      <c r="A46" s="860">
        <v>1</v>
      </c>
      <c r="B46" s="967" t="b">
        <v>1</v>
      </c>
      <c r="C46" s="967"/>
      <c r="D46" s="967"/>
      <c r="E46" s="967"/>
      <c r="F46" s="967"/>
      <c r="G46" s="967"/>
      <c r="H46" s="967"/>
      <c r="I46" s="967"/>
      <c r="J46" s="967"/>
      <c r="K46" s="967"/>
      <c r="L46" s="265" t="s">
        <v>885</v>
      </c>
      <c r="M46" s="267" t="s">
        <v>426</v>
      </c>
      <c r="N46" s="262" t="s">
        <v>355</v>
      </c>
      <c r="O46" s="981"/>
      <c r="P46" s="981"/>
      <c r="Q46" s="981"/>
      <c r="R46" s="981"/>
      <c r="S46" s="981"/>
      <c r="T46" s="981"/>
      <c r="U46" s="981"/>
      <c r="V46" s="981"/>
      <c r="W46" s="851"/>
    </row>
    <row r="47" spans="1:23">
      <c r="A47" s="860">
        <v>1</v>
      </c>
      <c r="B47" s="967" t="b">
        <v>1</v>
      </c>
      <c r="C47" s="967"/>
      <c r="D47" s="967"/>
      <c r="E47" s="967"/>
      <c r="F47" s="967"/>
      <c r="G47" s="967"/>
      <c r="H47" s="967"/>
      <c r="I47" s="967"/>
      <c r="J47" s="967"/>
      <c r="K47" s="967"/>
      <c r="L47" s="265" t="s">
        <v>886</v>
      </c>
      <c r="M47" s="267" t="s">
        <v>427</v>
      </c>
      <c r="N47" s="262" t="s">
        <v>355</v>
      </c>
      <c r="O47" s="981"/>
      <c r="P47" s="981"/>
      <c r="Q47" s="981"/>
      <c r="R47" s="981"/>
      <c r="S47" s="981"/>
      <c r="T47" s="981"/>
      <c r="U47" s="981"/>
      <c r="V47" s="981"/>
      <c r="W47" s="851"/>
    </row>
    <row r="48" spans="1:23">
      <c r="A48" s="860">
        <v>1</v>
      </c>
      <c r="B48" s="967" t="b">
        <v>1</v>
      </c>
      <c r="C48" s="967"/>
      <c r="D48" s="967"/>
      <c r="E48" s="967"/>
      <c r="F48" s="967"/>
      <c r="G48" s="967"/>
      <c r="H48" s="967"/>
      <c r="I48" s="967"/>
      <c r="J48" s="967"/>
      <c r="K48" s="967"/>
      <c r="L48" s="265" t="s">
        <v>155</v>
      </c>
      <c r="M48" s="266" t="s">
        <v>428</v>
      </c>
      <c r="N48" s="262" t="s">
        <v>355</v>
      </c>
      <c r="O48" s="980">
        <v>0</v>
      </c>
      <c r="P48" s="980">
        <v>0</v>
      </c>
      <c r="Q48" s="980">
        <v>0</v>
      </c>
      <c r="R48" s="980">
        <v>0</v>
      </c>
      <c r="S48" s="980">
        <v>0</v>
      </c>
      <c r="T48" s="980">
        <v>0</v>
      </c>
      <c r="U48" s="980">
        <v>0</v>
      </c>
      <c r="V48" s="980">
        <v>0</v>
      </c>
      <c r="W48" s="851"/>
    </row>
    <row r="49" spans="1:23">
      <c r="A49" s="860">
        <v>1</v>
      </c>
      <c r="B49" s="967" t="b">
        <v>1</v>
      </c>
      <c r="C49" s="967"/>
      <c r="D49" s="967"/>
      <c r="E49" s="967"/>
      <c r="F49" s="967"/>
      <c r="G49" s="967"/>
      <c r="H49" s="967"/>
      <c r="I49" s="967"/>
      <c r="J49" s="967"/>
      <c r="K49" s="967"/>
      <c r="L49" s="265" t="s">
        <v>454</v>
      </c>
      <c r="M49" s="267" t="s">
        <v>429</v>
      </c>
      <c r="N49" s="262" t="s">
        <v>355</v>
      </c>
      <c r="O49" s="981"/>
      <c r="P49" s="981"/>
      <c r="Q49" s="981"/>
      <c r="R49" s="981"/>
      <c r="S49" s="981"/>
      <c r="T49" s="981"/>
      <c r="U49" s="981"/>
      <c r="V49" s="981"/>
      <c r="W49" s="851"/>
    </row>
    <row r="50" spans="1:23">
      <c r="A50" s="860">
        <v>1</v>
      </c>
      <c r="B50" s="967" t="b">
        <v>1</v>
      </c>
      <c r="C50" s="967"/>
      <c r="D50" s="967"/>
      <c r="E50" s="967"/>
      <c r="F50" s="967"/>
      <c r="G50" s="967"/>
      <c r="H50" s="967"/>
      <c r="I50" s="967"/>
      <c r="J50" s="967"/>
      <c r="K50" s="967"/>
      <c r="L50" s="265" t="s">
        <v>457</v>
      </c>
      <c r="M50" s="267" t="s">
        <v>430</v>
      </c>
      <c r="N50" s="262" t="s">
        <v>355</v>
      </c>
      <c r="O50" s="981"/>
      <c r="P50" s="981"/>
      <c r="Q50" s="981"/>
      <c r="R50" s="981"/>
      <c r="S50" s="981"/>
      <c r="T50" s="981"/>
      <c r="U50" s="981"/>
      <c r="V50" s="981"/>
      <c r="W50" s="851"/>
    </row>
    <row r="51" spans="1:23">
      <c r="A51" s="860">
        <v>1</v>
      </c>
      <c r="B51" s="967" t="b">
        <v>1</v>
      </c>
      <c r="C51" s="967"/>
      <c r="D51" s="967"/>
      <c r="E51" s="967"/>
      <c r="F51" s="967"/>
      <c r="G51" s="967"/>
      <c r="H51" s="967"/>
      <c r="I51" s="967"/>
      <c r="J51" s="967"/>
      <c r="K51" s="967"/>
      <c r="L51" s="265" t="s">
        <v>458</v>
      </c>
      <c r="M51" s="267" t="s">
        <v>431</v>
      </c>
      <c r="N51" s="262" t="s">
        <v>355</v>
      </c>
      <c r="O51" s="981"/>
      <c r="P51" s="981"/>
      <c r="Q51" s="981"/>
      <c r="R51" s="981"/>
      <c r="S51" s="981"/>
      <c r="T51" s="981"/>
      <c r="U51" s="981"/>
      <c r="V51" s="981"/>
      <c r="W51" s="851"/>
    </row>
    <row r="52" spans="1:23">
      <c r="A52" s="860">
        <v>1</v>
      </c>
      <c r="B52" s="967" t="b">
        <v>1</v>
      </c>
      <c r="C52" s="967"/>
      <c r="D52" s="967"/>
      <c r="E52" s="967"/>
      <c r="F52" s="967"/>
      <c r="G52" s="967"/>
      <c r="H52" s="967"/>
      <c r="I52" s="967"/>
      <c r="J52" s="967"/>
      <c r="K52" s="967"/>
      <c r="L52" s="265" t="s">
        <v>363</v>
      </c>
      <c r="M52" s="266" t="s">
        <v>432</v>
      </c>
      <c r="N52" s="262" t="s">
        <v>355</v>
      </c>
      <c r="O52" s="980">
        <v>0</v>
      </c>
      <c r="P52" s="980">
        <v>0</v>
      </c>
      <c r="Q52" s="980">
        <v>0</v>
      </c>
      <c r="R52" s="980">
        <v>0</v>
      </c>
      <c r="S52" s="980">
        <v>0</v>
      </c>
      <c r="T52" s="980">
        <v>0</v>
      </c>
      <c r="U52" s="980">
        <v>0</v>
      </c>
      <c r="V52" s="980">
        <v>0</v>
      </c>
      <c r="W52" s="851"/>
    </row>
    <row r="53" spans="1:23">
      <c r="A53" s="860">
        <v>1</v>
      </c>
      <c r="B53" s="967" t="b">
        <v>1</v>
      </c>
      <c r="C53" s="967"/>
      <c r="D53" s="967"/>
      <c r="E53" s="967"/>
      <c r="F53" s="967"/>
      <c r="G53" s="967"/>
      <c r="H53" s="967"/>
      <c r="I53" s="967"/>
      <c r="J53" s="967"/>
      <c r="K53" s="967"/>
      <c r="L53" s="265" t="s">
        <v>463</v>
      </c>
      <c r="M53" s="267" t="s">
        <v>433</v>
      </c>
      <c r="N53" s="262" t="s">
        <v>355</v>
      </c>
      <c r="O53" s="981"/>
      <c r="P53" s="981"/>
      <c r="Q53" s="981"/>
      <c r="R53" s="981"/>
      <c r="S53" s="981"/>
      <c r="T53" s="981"/>
      <c r="U53" s="981"/>
      <c r="V53" s="981"/>
      <c r="W53" s="851"/>
    </row>
    <row r="54" spans="1:23">
      <c r="A54" s="860">
        <v>1</v>
      </c>
      <c r="B54" s="967" t="b">
        <v>1</v>
      </c>
      <c r="C54" s="967"/>
      <c r="D54" s="967"/>
      <c r="E54" s="967"/>
      <c r="F54" s="967"/>
      <c r="G54" s="967"/>
      <c r="H54" s="967"/>
      <c r="I54" s="967"/>
      <c r="J54" s="967"/>
      <c r="K54" s="967"/>
      <c r="L54" s="265" t="s">
        <v>464</v>
      </c>
      <c r="M54" s="267" t="s">
        <v>434</v>
      </c>
      <c r="N54" s="262" t="s">
        <v>355</v>
      </c>
      <c r="O54" s="981"/>
      <c r="P54" s="981"/>
      <c r="Q54" s="981"/>
      <c r="R54" s="981"/>
      <c r="S54" s="981"/>
      <c r="T54" s="981"/>
      <c r="U54" s="981"/>
      <c r="V54" s="981"/>
      <c r="W54" s="851"/>
    </row>
    <row r="55" spans="1:23">
      <c r="A55" s="860">
        <v>1</v>
      </c>
      <c r="B55" s="967" t="b">
        <v>1</v>
      </c>
      <c r="C55" s="967"/>
      <c r="D55" s="967"/>
      <c r="E55" s="967"/>
      <c r="F55" s="967"/>
      <c r="G55" s="967"/>
      <c r="H55" s="967"/>
      <c r="I55" s="967"/>
      <c r="J55" s="967"/>
      <c r="K55" s="967"/>
      <c r="L55" s="265" t="s">
        <v>465</v>
      </c>
      <c r="M55" s="267" t="s">
        <v>435</v>
      </c>
      <c r="N55" s="262" t="s">
        <v>355</v>
      </c>
      <c r="O55" s="981"/>
      <c r="P55" s="981"/>
      <c r="Q55" s="981"/>
      <c r="R55" s="981"/>
      <c r="S55" s="981"/>
      <c r="T55" s="981"/>
      <c r="U55" s="981"/>
      <c r="V55" s="981"/>
      <c r="W55" s="851"/>
    </row>
    <row r="56" spans="1:23">
      <c r="A56" s="860">
        <v>1</v>
      </c>
      <c r="B56" s="967" t="b">
        <v>1</v>
      </c>
      <c r="C56" s="967"/>
      <c r="D56" s="967"/>
      <c r="E56" s="967"/>
      <c r="F56" s="967"/>
      <c r="G56" s="967"/>
      <c r="H56" s="967"/>
      <c r="I56" s="967"/>
      <c r="J56" s="967"/>
      <c r="K56" s="967"/>
      <c r="L56" s="265" t="s">
        <v>365</v>
      </c>
      <c r="M56" s="266" t="s">
        <v>436</v>
      </c>
      <c r="N56" s="262" t="s">
        <v>355</v>
      </c>
      <c r="O56" s="980">
        <v>0</v>
      </c>
      <c r="P56" s="980">
        <v>0</v>
      </c>
      <c r="Q56" s="980">
        <v>0</v>
      </c>
      <c r="R56" s="980">
        <v>0</v>
      </c>
      <c r="S56" s="980">
        <v>0</v>
      </c>
      <c r="T56" s="980">
        <v>0</v>
      </c>
      <c r="U56" s="980">
        <v>0</v>
      </c>
      <c r="V56" s="980">
        <v>0</v>
      </c>
      <c r="W56" s="851"/>
    </row>
    <row r="57" spans="1:23">
      <c r="A57" s="860">
        <v>1</v>
      </c>
      <c r="B57" s="967" t="b">
        <v>1</v>
      </c>
      <c r="C57" s="967"/>
      <c r="D57" s="967"/>
      <c r="E57" s="967"/>
      <c r="F57" s="967"/>
      <c r="G57" s="967"/>
      <c r="H57" s="967"/>
      <c r="I57" s="967"/>
      <c r="J57" s="967"/>
      <c r="K57" s="967"/>
      <c r="L57" s="265" t="s">
        <v>467</v>
      </c>
      <c r="M57" s="267" t="s">
        <v>437</v>
      </c>
      <c r="N57" s="262" t="s">
        <v>355</v>
      </c>
      <c r="O57" s="981"/>
      <c r="P57" s="981"/>
      <c r="Q57" s="981"/>
      <c r="R57" s="981"/>
      <c r="S57" s="981"/>
      <c r="T57" s="981"/>
      <c r="U57" s="981"/>
      <c r="V57" s="981"/>
      <c r="W57" s="851"/>
    </row>
    <row r="58" spans="1:23" ht="22.5">
      <c r="A58" s="860">
        <v>1</v>
      </c>
      <c r="B58" s="967" t="b">
        <v>1</v>
      </c>
      <c r="C58" s="967"/>
      <c r="D58" s="967"/>
      <c r="E58" s="967"/>
      <c r="F58" s="967"/>
      <c r="G58" s="967"/>
      <c r="H58" s="967"/>
      <c r="I58" s="967"/>
      <c r="J58" s="967"/>
      <c r="K58" s="967"/>
      <c r="L58" s="265" t="s">
        <v>474</v>
      </c>
      <c r="M58" s="267" t="s">
        <v>963</v>
      </c>
      <c r="N58" s="262" t="s">
        <v>355</v>
      </c>
      <c r="O58" s="981"/>
      <c r="P58" s="981"/>
      <c r="Q58" s="981"/>
      <c r="R58" s="981"/>
      <c r="S58" s="981"/>
      <c r="T58" s="981"/>
      <c r="U58" s="981"/>
      <c r="V58" s="981"/>
      <c r="W58" s="851"/>
    </row>
    <row r="59" spans="1:23" ht="22.5">
      <c r="A59" s="860">
        <v>1</v>
      </c>
      <c r="B59" s="967" t="b">
        <v>1</v>
      </c>
      <c r="C59" s="967"/>
      <c r="D59" s="967"/>
      <c r="E59" s="967"/>
      <c r="F59" s="967"/>
      <c r="G59" s="967"/>
      <c r="H59" s="967"/>
      <c r="I59" s="967"/>
      <c r="J59" s="967"/>
      <c r="K59" s="967"/>
      <c r="L59" s="265" t="s">
        <v>475</v>
      </c>
      <c r="M59" s="267" t="s">
        <v>438</v>
      </c>
      <c r="N59" s="262" t="s">
        <v>355</v>
      </c>
      <c r="O59" s="981"/>
      <c r="P59" s="981"/>
      <c r="Q59" s="981"/>
      <c r="R59" s="981"/>
      <c r="S59" s="981"/>
      <c r="T59" s="981"/>
      <c r="U59" s="981"/>
      <c r="V59" s="981"/>
      <c r="W59" s="851"/>
    </row>
    <row r="60" spans="1:23">
      <c r="A60" s="860">
        <v>1</v>
      </c>
      <c r="B60" s="967" t="b">
        <v>1</v>
      </c>
      <c r="C60" s="967"/>
      <c r="D60" s="967"/>
      <c r="E60" s="967"/>
      <c r="F60" s="967"/>
      <c r="G60" s="967"/>
      <c r="H60" s="967"/>
      <c r="I60" s="967"/>
      <c r="J60" s="967"/>
      <c r="K60" s="967"/>
      <c r="L60" s="265" t="s">
        <v>476</v>
      </c>
      <c r="M60" s="267" t="s">
        <v>439</v>
      </c>
      <c r="N60" s="262" t="s">
        <v>355</v>
      </c>
      <c r="O60" s="981"/>
      <c r="P60" s="981"/>
      <c r="Q60" s="981"/>
      <c r="R60" s="981"/>
      <c r="S60" s="981"/>
      <c r="T60" s="981"/>
      <c r="U60" s="981"/>
      <c r="V60" s="981"/>
      <c r="W60" s="851"/>
    </row>
    <row r="61" spans="1:23" s="270" customFormat="1" ht="22.5">
      <c r="A61" s="860">
        <v>1</v>
      </c>
      <c r="B61" s="967" t="b">
        <v>1</v>
      </c>
      <c r="C61" s="978"/>
      <c r="D61" s="978"/>
      <c r="E61" s="978"/>
      <c r="F61" s="978"/>
      <c r="G61" s="978"/>
      <c r="H61" s="978"/>
      <c r="I61" s="978"/>
      <c r="J61" s="978"/>
      <c r="K61" s="978"/>
      <c r="L61" s="268" t="s">
        <v>101</v>
      </c>
      <c r="M61" s="264" t="s">
        <v>440</v>
      </c>
      <c r="N61" s="269" t="s">
        <v>355</v>
      </c>
      <c r="O61" s="979">
        <v>0</v>
      </c>
      <c r="P61" s="979">
        <v>0</v>
      </c>
      <c r="Q61" s="979">
        <v>0</v>
      </c>
      <c r="R61" s="979">
        <v>0</v>
      </c>
      <c r="S61" s="979">
        <v>0</v>
      </c>
      <c r="T61" s="979">
        <v>0</v>
      </c>
      <c r="U61" s="979">
        <v>0</v>
      </c>
      <c r="V61" s="979">
        <v>0</v>
      </c>
      <c r="W61" s="851"/>
    </row>
    <row r="62" spans="1:23">
      <c r="A62" s="860">
        <v>1</v>
      </c>
      <c r="B62" s="967" t="b">
        <v>1</v>
      </c>
      <c r="C62" s="967"/>
      <c r="D62" s="967"/>
      <c r="E62" s="967"/>
      <c r="F62" s="967"/>
      <c r="G62" s="967"/>
      <c r="H62" s="967"/>
      <c r="I62" s="967"/>
      <c r="J62" s="967"/>
      <c r="K62" s="967"/>
      <c r="L62" s="265" t="s">
        <v>16</v>
      </c>
      <c r="M62" s="266" t="s">
        <v>971</v>
      </c>
      <c r="N62" s="262" t="s">
        <v>355</v>
      </c>
      <c r="O62" s="981"/>
      <c r="P62" s="981"/>
      <c r="Q62" s="981"/>
      <c r="R62" s="981"/>
      <c r="S62" s="981"/>
      <c r="T62" s="981"/>
      <c r="U62" s="981"/>
      <c r="V62" s="981"/>
      <c r="W62" s="851"/>
    </row>
    <row r="63" spans="1:23">
      <c r="A63" s="860">
        <v>1</v>
      </c>
      <c r="B63" s="967" t="b">
        <v>1</v>
      </c>
      <c r="C63" s="967"/>
      <c r="D63" s="967"/>
      <c r="E63" s="967"/>
      <c r="F63" s="967"/>
      <c r="G63" s="967"/>
      <c r="H63" s="967"/>
      <c r="I63" s="967"/>
      <c r="J63" s="967"/>
      <c r="K63" s="967"/>
      <c r="L63" s="265" t="s">
        <v>143</v>
      </c>
      <c r="M63" s="266" t="s">
        <v>972</v>
      </c>
      <c r="N63" s="262" t="s">
        <v>355</v>
      </c>
      <c r="O63" s="981"/>
      <c r="P63" s="981"/>
      <c r="Q63" s="981"/>
      <c r="R63" s="981"/>
      <c r="S63" s="981"/>
      <c r="T63" s="981"/>
      <c r="U63" s="981"/>
      <c r="V63" s="981"/>
      <c r="W63" s="851"/>
    </row>
    <row r="64" spans="1:23">
      <c r="A64" s="860">
        <v>1</v>
      </c>
      <c r="B64" s="967" t="b">
        <v>1</v>
      </c>
      <c r="C64" s="967"/>
      <c r="D64" s="967"/>
      <c r="E64" s="967"/>
      <c r="F64" s="967"/>
      <c r="G64" s="967"/>
      <c r="H64" s="967"/>
      <c r="I64" s="967"/>
      <c r="J64" s="967"/>
      <c r="K64" s="967"/>
      <c r="L64" s="265" t="s">
        <v>156</v>
      </c>
      <c r="M64" s="266" t="s">
        <v>441</v>
      </c>
      <c r="N64" s="262" t="s">
        <v>355</v>
      </c>
      <c r="O64" s="981"/>
      <c r="P64" s="981"/>
      <c r="Q64" s="981"/>
      <c r="R64" s="981"/>
      <c r="S64" s="981"/>
      <c r="T64" s="981"/>
      <c r="U64" s="981"/>
      <c r="V64" s="981"/>
      <c r="W64" s="851"/>
    </row>
    <row r="65" spans="1:23" s="82" customFormat="1">
      <c r="A65" s="814" t="s">
        <v>101</v>
      </c>
      <c r="B65" s="967" t="b">
        <v>1</v>
      </c>
      <c r="C65" s="797"/>
      <c r="D65" s="797"/>
      <c r="E65" s="797"/>
      <c r="F65" s="797"/>
      <c r="G65" s="797"/>
      <c r="H65" s="797"/>
      <c r="I65" s="797"/>
      <c r="J65" s="797"/>
      <c r="K65" s="797"/>
      <c r="L65" s="982" t="s">
        <v>2450</v>
      </c>
      <c r="M65" s="983"/>
      <c r="N65" s="983"/>
      <c r="O65" s="983"/>
      <c r="P65" s="983"/>
      <c r="Q65" s="983"/>
      <c r="R65" s="983"/>
      <c r="S65" s="983"/>
      <c r="T65" s="983"/>
      <c r="U65" s="983"/>
      <c r="V65" s="983"/>
      <c r="W65" s="983"/>
    </row>
    <row r="66" spans="1:23" s="270" customFormat="1" ht="22.5">
      <c r="A66" s="860">
        <v>2</v>
      </c>
      <c r="B66" s="967" t="b">
        <v>1</v>
      </c>
      <c r="C66" s="978"/>
      <c r="D66" s="978"/>
      <c r="E66" s="978"/>
      <c r="F66" s="978"/>
      <c r="G66" s="978"/>
      <c r="H66" s="978"/>
      <c r="I66" s="978"/>
      <c r="J66" s="978"/>
      <c r="K66" s="978"/>
      <c r="L66" s="268">
        <v>1</v>
      </c>
      <c r="M66" s="263" t="s">
        <v>423</v>
      </c>
      <c r="N66" s="269" t="s">
        <v>355</v>
      </c>
      <c r="O66" s="979">
        <v>0</v>
      </c>
      <c r="P66" s="979">
        <v>0</v>
      </c>
      <c r="Q66" s="979">
        <v>0</v>
      </c>
      <c r="R66" s="979">
        <v>0</v>
      </c>
      <c r="S66" s="979">
        <v>0</v>
      </c>
      <c r="T66" s="979">
        <v>0</v>
      </c>
      <c r="U66" s="979">
        <v>0</v>
      </c>
      <c r="V66" s="979">
        <v>0</v>
      </c>
      <c r="W66" s="851"/>
    </row>
    <row r="67" spans="1:23">
      <c r="A67" s="860">
        <v>2</v>
      </c>
      <c r="B67" s="967" t="b">
        <v>1</v>
      </c>
      <c r="C67" s="967"/>
      <c r="D67" s="967"/>
      <c r="E67" s="967"/>
      <c r="F67" s="967"/>
      <c r="G67" s="967"/>
      <c r="H67" s="967"/>
      <c r="I67" s="967"/>
      <c r="J67" s="967"/>
      <c r="K67" s="967"/>
      <c r="L67" s="265" t="s">
        <v>154</v>
      </c>
      <c r="M67" s="266" t="s">
        <v>424</v>
      </c>
      <c r="N67" s="262" t="s">
        <v>355</v>
      </c>
      <c r="O67" s="980">
        <v>0</v>
      </c>
      <c r="P67" s="980">
        <v>0</v>
      </c>
      <c r="Q67" s="980">
        <v>0</v>
      </c>
      <c r="R67" s="980">
        <v>0</v>
      </c>
      <c r="S67" s="980">
        <v>0</v>
      </c>
      <c r="T67" s="980">
        <v>0</v>
      </c>
      <c r="U67" s="980">
        <v>0</v>
      </c>
      <c r="V67" s="980">
        <v>0</v>
      </c>
      <c r="W67" s="851"/>
    </row>
    <row r="68" spans="1:23">
      <c r="A68" s="860">
        <v>2</v>
      </c>
      <c r="B68" s="967" t="b">
        <v>1</v>
      </c>
      <c r="C68" s="967"/>
      <c r="D68" s="967"/>
      <c r="E68" s="967"/>
      <c r="F68" s="967"/>
      <c r="G68" s="967"/>
      <c r="H68" s="967"/>
      <c r="I68" s="967"/>
      <c r="J68" s="967"/>
      <c r="K68" s="967"/>
      <c r="L68" s="265" t="s">
        <v>397</v>
      </c>
      <c r="M68" s="267" t="s">
        <v>425</v>
      </c>
      <c r="N68" s="262" t="s">
        <v>355</v>
      </c>
      <c r="O68" s="981"/>
      <c r="P68" s="981"/>
      <c r="Q68" s="981"/>
      <c r="R68" s="981"/>
      <c r="S68" s="981"/>
      <c r="T68" s="981"/>
      <c r="U68" s="981"/>
      <c r="V68" s="981"/>
      <c r="W68" s="851"/>
    </row>
    <row r="69" spans="1:23">
      <c r="A69" s="860">
        <v>2</v>
      </c>
      <c r="B69" s="967" t="b">
        <v>1</v>
      </c>
      <c r="C69" s="967"/>
      <c r="D69" s="967"/>
      <c r="E69" s="967"/>
      <c r="F69" s="967"/>
      <c r="G69" s="967"/>
      <c r="H69" s="967"/>
      <c r="I69" s="967"/>
      <c r="J69" s="967"/>
      <c r="K69" s="967"/>
      <c r="L69" s="265" t="s">
        <v>399</v>
      </c>
      <c r="M69" s="267" t="s">
        <v>917</v>
      </c>
      <c r="N69" s="262" t="s">
        <v>355</v>
      </c>
      <c r="O69" s="981"/>
      <c r="P69" s="981"/>
      <c r="Q69" s="981"/>
      <c r="R69" s="981"/>
      <c r="S69" s="981"/>
      <c r="T69" s="981"/>
      <c r="U69" s="981"/>
      <c r="V69" s="981"/>
      <c r="W69" s="851"/>
    </row>
    <row r="70" spans="1:23">
      <c r="A70" s="860">
        <v>2</v>
      </c>
      <c r="B70" s="967" t="b">
        <v>1</v>
      </c>
      <c r="C70" s="967"/>
      <c r="D70" s="967"/>
      <c r="E70" s="967"/>
      <c r="F70" s="967"/>
      <c r="G70" s="967"/>
      <c r="H70" s="967"/>
      <c r="I70" s="967"/>
      <c r="J70" s="967"/>
      <c r="K70" s="967"/>
      <c r="L70" s="265" t="s">
        <v>885</v>
      </c>
      <c r="M70" s="267" t="s">
        <v>426</v>
      </c>
      <c r="N70" s="262" t="s">
        <v>355</v>
      </c>
      <c r="O70" s="981"/>
      <c r="P70" s="981"/>
      <c r="Q70" s="981"/>
      <c r="R70" s="981"/>
      <c r="S70" s="981"/>
      <c r="T70" s="981"/>
      <c r="U70" s="981"/>
      <c r="V70" s="981"/>
      <c r="W70" s="851"/>
    </row>
    <row r="71" spans="1:23">
      <c r="A71" s="860">
        <v>2</v>
      </c>
      <c r="B71" s="967" t="b">
        <v>1</v>
      </c>
      <c r="C71" s="967"/>
      <c r="D71" s="967"/>
      <c r="E71" s="967"/>
      <c r="F71" s="967"/>
      <c r="G71" s="967"/>
      <c r="H71" s="967"/>
      <c r="I71" s="967"/>
      <c r="J71" s="967"/>
      <c r="K71" s="967"/>
      <c r="L71" s="265" t="s">
        <v>886</v>
      </c>
      <c r="M71" s="267" t="s">
        <v>427</v>
      </c>
      <c r="N71" s="262" t="s">
        <v>355</v>
      </c>
      <c r="O71" s="981"/>
      <c r="P71" s="981"/>
      <c r="Q71" s="981"/>
      <c r="R71" s="981"/>
      <c r="S71" s="981"/>
      <c r="T71" s="981"/>
      <c r="U71" s="981"/>
      <c r="V71" s="981"/>
      <c r="W71" s="851"/>
    </row>
    <row r="72" spans="1:23">
      <c r="A72" s="860">
        <v>2</v>
      </c>
      <c r="B72" s="967" t="b">
        <v>1</v>
      </c>
      <c r="C72" s="967"/>
      <c r="D72" s="967"/>
      <c r="E72" s="967"/>
      <c r="F72" s="967"/>
      <c r="G72" s="967"/>
      <c r="H72" s="967"/>
      <c r="I72" s="967"/>
      <c r="J72" s="967"/>
      <c r="K72" s="967"/>
      <c r="L72" s="265" t="s">
        <v>155</v>
      </c>
      <c r="M72" s="266" t="s">
        <v>428</v>
      </c>
      <c r="N72" s="262" t="s">
        <v>355</v>
      </c>
      <c r="O72" s="980">
        <v>0</v>
      </c>
      <c r="P72" s="980">
        <v>0</v>
      </c>
      <c r="Q72" s="980">
        <v>0</v>
      </c>
      <c r="R72" s="980">
        <v>0</v>
      </c>
      <c r="S72" s="980">
        <v>0</v>
      </c>
      <c r="T72" s="980">
        <v>0</v>
      </c>
      <c r="U72" s="980">
        <v>0</v>
      </c>
      <c r="V72" s="980">
        <v>0</v>
      </c>
      <c r="W72" s="851"/>
    </row>
    <row r="73" spans="1:23">
      <c r="A73" s="860">
        <v>2</v>
      </c>
      <c r="B73" s="967" t="b">
        <v>1</v>
      </c>
      <c r="C73" s="967"/>
      <c r="D73" s="967"/>
      <c r="E73" s="967"/>
      <c r="F73" s="967"/>
      <c r="G73" s="967"/>
      <c r="H73" s="967"/>
      <c r="I73" s="967"/>
      <c r="J73" s="967"/>
      <c r="K73" s="967"/>
      <c r="L73" s="265" t="s">
        <v>454</v>
      </c>
      <c r="M73" s="267" t="s">
        <v>429</v>
      </c>
      <c r="N73" s="262" t="s">
        <v>355</v>
      </c>
      <c r="O73" s="981"/>
      <c r="P73" s="981"/>
      <c r="Q73" s="981"/>
      <c r="R73" s="981"/>
      <c r="S73" s="981"/>
      <c r="T73" s="981"/>
      <c r="U73" s="981"/>
      <c r="V73" s="981"/>
      <c r="W73" s="851"/>
    </row>
    <row r="74" spans="1:23">
      <c r="A74" s="860">
        <v>2</v>
      </c>
      <c r="B74" s="967" t="b">
        <v>1</v>
      </c>
      <c r="C74" s="967"/>
      <c r="D74" s="967"/>
      <c r="E74" s="967"/>
      <c r="F74" s="967"/>
      <c r="G74" s="967"/>
      <c r="H74" s="967"/>
      <c r="I74" s="967"/>
      <c r="J74" s="967"/>
      <c r="K74" s="967"/>
      <c r="L74" s="265" t="s">
        <v>457</v>
      </c>
      <c r="M74" s="267" t="s">
        <v>430</v>
      </c>
      <c r="N74" s="262" t="s">
        <v>355</v>
      </c>
      <c r="O74" s="981"/>
      <c r="P74" s="981"/>
      <c r="Q74" s="981"/>
      <c r="R74" s="981"/>
      <c r="S74" s="981"/>
      <c r="T74" s="981"/>
      <c r="U74" s="981"/>
      <c r="V74" s="981"/>
      <c r="W74" s="851"/>
    </row>
    <row r="75" spans="1:23">
      <c r="A75" s="860">
        <v>2</v>
      </c>
      <c r="B75" s="967" t="b">
        <v>1</v>
      </c>
      <c r="C75" s="967"/>
      <c r="D75" s="967"/>
      <c r="E75" s="967"/>
      <c r="F75" s="967"/>
      <c r="G75" s="967"/>
      <c r="H75" s="967"/>
      <c r="I75" s="967"/>
      <c r="J75" s="967"/>
      <c r="K75" s="967"/>
      <c r="L75" s="265" t="s">
        <v>458</v>
      </c>
      <c r="M75" s="267" t="s">
        <v>431</v>
      </c>
      <c r="N75" s="262" t="s">
        <v>355</v>
      </c>
      <c r="O75" s="981"/>
      <c r="P75" s="981"/>
      <c r="Q75" s="981"/>
      <c r="R75" s="981"/>
      <c r="S75" s="981"/>
      <c r="T75" s="981"/>
      <c r="U75" s="981"/>
      <c r="V75" s="981"/>
      <c r="W75" s="851"/>
    </row>
    <row r="76" spans="1:23">
      <c r="A76" s="860">
        <v>2</v>
      </c>
      <c r="B76" s="967" t="b">
        <v>1</v>
      </c>
      <c r="C76" s="967"/>
      <c r="D76" s="967"/>
      <c r="E76" s="967"/>
      <c r="F76" s="967"/>
      <c r="G76" s="967"/>
      <c r="H76" s="967"/>
      <c r="I76" s="967"/>
      <c r="J76" s="967"/>
      <c r="K76" s="967"/>
      <c r="L76" s="265" t="s">
        <v>363</v>
      </c>
      <c r="M76" s="266" t="s">
        <v>432</v>
      </c>
      <c r="N76" s="262" t="s">
        <v>355</v>
      </c>
      <c r="O76" s="980">
        <v>0</v>
      </c>
      <c r="P76" s="980">
        <v>0</v>
      </c>
      <c r="Q76" s="980">
        <v>0</v>
      </c>
      <c r="R76" s="980">
        <v>0</v>
      </c>
      <c r="S76" s="980">
        <v>0</v>
      </c>
      <c r="T76" s="980">
        <v>0</v>
      </c>
      <c r="U76" s="980">
        <v>0</v>
      </c>
      <c r="V76" s="980">
        <v>0</v>
      </c>
      <c r="W76" s="851"/>
    </row>
    <row r="77" spans="1:23">
      <c r="A77" s="860">
        <v>2</v>
      </c>
      <c r="B77" s="967" t="b">
        <v>1</v>
      </c>
      <c r="C77" s="967"/>
      <c r="D77" s="967"/>
      <c r="E77" s="967"/>
      <c r="F77" s="967"/>
      <c r="G77" s="967"/>
      <c r="H77" s="967"/>
      <c r="I77" s="967"/>
      <c r="J77" s="967"/>
      <c r="K77" s="967"/>
      <c r="L77" s="265" t="s">
        <v>463</v>
      </c>
      <c r="M77" s="267" t="s">
        <v>433</v>
      </c>
      <c r="N77" s="262" t="s">
        <v>355</v>
      </c>
      <c r="O77" s="981"/>
      <c r="P77" s="981"/>
      <c r="Q77" s="981"/>
      <c r="R77" s="981"/>
      <c r="S77" s="981"/>
      <c r="T77" s="981"/>
      <c r="U77" s="981"/>
      <c r="V77" s="981"/>
      <c r="W77" s="851"/>
    </row>
    <row r="78" spans="1:23">
      <c r="A78" s="860">
        <v>2</v>
      </c>
      <c r="B78" s="967" t="b">
        <v>1</v>
      </c>
      <c r="C78" s="967"/>
      <c r="D78" s="967"/>
      <c r="E78" s="967"/>
      <c r="F78" s="967"/>
      <c r="G78" s="967"/>
      <c r="H78" s="967"/>
      <c r="I78" s="967"/>
      <c r="J78" s="967"/>
      <c r="K78" s="967"/>
      <c r="L78" s="265" t="s">
        <v>464</v>
      </c>
      <c r="M78" s="267" t="s">
        <v>434</v>
      </c>
      <c r="N78" s="262" t="s">
        <v>355</v>
      </c>
      <c r="O78" s="981"/>
      <c r="P78" s="981"/>
      <c r="Q78" s="981"/>
      <c r="R78" s="981"/>
      <c r="S78" s="981"/>
      <c r="T78" s="981"/>
      <c r="U78" s="981"/>
      <c r="V78" s="981"/>
      <c r="W78" s="851"/>
    </row>
    <row r="79" spans="1:23">
      <c r="A79" s="860">
        <v>2</v>
      </c>
      <c r="B79" s="967" t="b">
        <v>1</v>
      </c>
      <c r="C79" s="967"/>
      <c r="D79" s="967"/>
      <c r="E79" s="967"/>
      <c r="F79" s="967"/>
      <c r="G79" s="967"/>
      <c r="H79" s="967"/>
      <c r="I79" s="967"/>
      <c r="J79" s="967"/>
      <c r="K79" s="967"/>
      <c r="L79" s="265" t="s">
        <v>465</v>
      </c>
      <c r="M79" s="267" t="s">
        <v>435</v>
      </c>
      <c r="N79" s="262" t="s">
        <v>355</v>
      </c>
      <c r="O79" s="981"/>
      <c r="P79" s="981"/>
      <c r="Q79" s="981"/>
      <c r="R79" s="981"/>
      <c r="S79" s="981"/>
      <c r="T79" s="981"/>
      <c r="U79" s="981"/>
      <c r="V79" s="981"/>
      <c r="W79" s="851"/>
    </row>
    <row r="80" spans="1:23">
      <c r="A80" s="860">
        <v>2</v>
      </c>
      <c r="B80" s="967" t="b">
        <v>1</v>
      </c>
      <c r="C80" s="967"/>
      <c r="D80" s="967"/>
      <c r="E80" s="967"/>
      <c r="F80" s="967"/>
      <c r="G80" s="967"/>
      <c r="H80" s="967"/>
      <c r="I80" s="967"/>
      <c r="J80" s="967"/>
      <c r="K80" s="967"/>
      <c r="L80" s="265" t="s">
        <v>365</v>
      </c>
      <c r="M80" s="266" t="s">
        <v>436</v>
      </c>
      <c r="N80" s="262" t="s">
        <v>355</v>
      </c>
      <c r="O80" s="980">
        <v>0</v>
      </c>
      <c r="P80" s="980">
        <v>0</v>
      </c>
      <c r="Q80" s="980">
        <v>0</v>
      </c>
      <c r="R80" s="980">
        <v>0</v>
      </c>
      <c r="S80" s="980">
        <v>0</v>
      </c>
      <c r="T80" s="980">
        <v>0</v>
      </c>
      <c r="U80" s="980">
        <v>0</v>
      </c>
      <c r="V80" s="980">
        <v>0</v>
      </c>
      <c r="W80" s="851"/>
    </row>
    <row r="81" spans="1:23">
      <c r="A81" s="860">
        <v>2</v>
      </c>
      <c r="B81" s="967" t="b">
        <v>1</v>
      </c>
      <c r="C81" s="967"/>
      <c r="D81" s="967"/>
      <c r="E81" s="967"/>
      <c r="F81" s="967"/>
      <c r="G81" s="967"/>
      <c r="H81" s="967"/>
      <c r="I81" s="967"/>
      <c r="J81" s="967"/>
      <c r="K81" s="967"/>
      <c r="L81" s="265" t="s">
        <v>467</v>
      </c>
      <c r="M81" s="267" t="s">
        <v>437</v>
      </c>
      <c r="N81" s="262" t="s">
        <v>355</v>
      </c>
      <c r="O81" s="981"/>
      <c r="P81" s="981"/>
      <c r="Q81" s="981"/>
      <c r="R81" s="981"/>
      <c r="S81" s="981"/>
      <c r="T81" s="981"/>
      <c r="U81" s="981"/>
      <c r="V81" s="981"/>
      <c r="W81" s="851"/>
    </row>
    <row r="82" spans="1:23" ht="22.5">
      <c r="A82" s="860">
        <v>2</v>
      </c>
      <c r="B82" s="967" t="b">
        <v>1</v>
      </c>
      <c r="C82" s="967"/>
      <c r="D82" s="967"/>
      <c r="E82" s="967"/>
      <c r="F82" s="967"/>
      <c r="G82" s="967"/>
      <c r="H82" s="967"/>
      <c r="I82" s="967"/>
      <c r="J82" s="967"/>
      <c r="K82" s="967"/>
      <c r="L82" s="265" t="s">
        <v>474</v>
      </c>
      <c r="M82" s="267" t="s">
        <v>963</v>
      </c>
      <c r="N82" s="262" t="s">
        <v>355</v>
      </c>
      <c r="O82" s="981"/>
      <c r="P82" s="981"/>
      <c r="Q82" s="981"/>
      <c r="R82" s="981"/>
      <c r="S82" s="981"/>
      <c r="T82" s="981"/>
      <c r="U82" s="981"/>
      <c r="V82" s="981"/>
      <c r="W82" s="851"/>
    </row>
    <row r="83" spans="1:23" ht="22.5">
      <c r="A83" s="860">
        <v>2</v>
      </c>
      <c r="B83" s="967" t="b">
        <v>1</v>
      </c>
      <c r="C83" s="967"/>
      <c r="D83" s="967"/>
      <c r="E83" s="967"/>
      <c r="F83" s="967"/>
      <c r="G83" s="967"/>
      <c r="H83" s="967"/>
      <c r="I83" s="967"/>
      <c r="J83" s="967"/>
      <c r="K83" s="967"/>
      <c r="L83" s="265" t="s">
        <v>475</v>
      </c>
      <c r="M83" s="267" t="s">
        <v>438</v>
      </c>
      <c r="N83" s="262" t="s">
        <v>355</v>
      </c>
      <c r="O83" s="981"/>
      <c r="P83" s="981"/>
      <c r="Q83" s="981"/>
      <c r="R83" s="981"/>
      <c r="S83" s="981"/>
      <c r="T83" s="981"/>
      <c r="U83" s="981"/>
      <c r="V83" s="981"/>
      <c r="W83" s="851"/>
    </row>
    <row r="84" spans="1:23">
      <c r="A84" s="860">
        <v>2</v>
      </c>
      <c r="B84" s="967" t="b">
        <v>1</v>
      </c>
      <c r="C84" s="967"/>
      <c r="D84" s="967"/>
      <c r="E84" s="967"/>
      <c r="F84" s="967"/>
      <c r="G84" s="967"/>
      <c r="H84" s="967"/>
      <c r="I84" s="967"/>
      <c r="J84" s="967"/>
      <c r="K84" s="967"/>
      <c r="L84" s="265" t="s">
        <v>476</v>
      </c>
      <c r="M84" s="267" t="s">
        <v>439</v>
      </c>
      <c r="N84" s="262" t="s">
        <v>355</v>
      </c>
      <c r="O84" s="981"/>
      <c r="P84" s="981"/>
      <c r="Q84" s="981"/>
      <c r="R84" s="981"/>
      <c r="S84" s="981"/>
      <c r="T84" s="981"/>
      <c r="U84" s="981"/>
      <c r="V84" s="981"/>
      <c r="W84" s="851"/>
    </row>
    <row r="85" spans="1:23" s="270" customFormat="1" ht="22.5">
      <c r="A85" s="860">
        <v>2</v>
      </c>
      <c r="B85" s="967" t="b">
        <v>1</v>
      </c>
      <c r="C85" s="978"/>
      <c r="D85" s="978"/>
      <c r="E85" s="978"/>
      <c r="F85" s="978"/>
      <c r="G85" s="978"/>
      <c r="H85" s="978"/>
      <c r="I85" s="978"/>
      <c r="J85" s="978"/>
      <c r="K85" s="978"/>
      <c r="L85" s="268" t="s">
        <v>101</v>
      </c>
      <c r="M85" s="264" t="s">
        <v>440</v>
      </c>
      <c r="N85" s="269" t="s">
        <v>355</v>
      </c>
      <c r="O85" s="979">
        <v>0</v>
      </c>
      <c r="P85" s="979">
        <v>0</v>
      </c>
      <c r="Q85" s="979">
        <v>0</v>
      </c>
      <c r="R85" s="979">
        <v>0</v>
      </c>
      <c r="S85" s="979">
        <v>0</v>
      </c>
      <c r="T85" s="979">
        <v>0</v>
      </c>
      <c r="U85" s="979">
        <v>0</v>
      </c>
      <c r="V85" s="979">
        <v>0</v>
      </c>
      <c r="W85" s="851"/>
    </row>
    <row r="86" spans="1:23">
      <c r="A86" s="860">
        <v>2</v>
      </c>
      <c r="B86" s="967" t="b">
        <v>1</v>
      </c>
      <c r="C86" s="967"/>
      <c r="D86" s="967"/>
      <c r="E86" s="967"/>
      <c r="F86" s="967"/>
      <c r="G86" s="967"/>
      <c r="H86" s="967"/>
      <c r="I86" s="967"/>
      <c r="J86" s="967"/>
      <c r="K86" s="967"/>
      <c r="L86" s="265" t="s">
        <v>16</v>
      </c>
      <c r="M86" s="266" t="s">
        <v>971</v>
      </c>
      <c r="N86" s="262" t="s">
        <v>355</v>
      </c>
      <c r="O86" s="981"/>
      <c r="P86" s="981"/>
      <c r="Q86" s="981"/>
      <c r="R86" s="981"/>
      <c r="S86" s="981"/>
      <c r="T86" s="981"/>
      <c r="U86" s="981"/>
      <c r="V86" s="981"/>
      <c r="W86" s="851"/>
    </row>
    <row r="87" spans="1:23">
      <c r="A87" s="860">
        <v>2</v>
      </c>
      <c r="B87" s="967" t="b">
        <v>1</v>
      </c>
      <c r="C87" s="967"/>
      <c r="D87" s="967"/>
      <c r="E87" s="967"/>
      <c r="F87" s="967"/>
      <c r="G87" s="967"/>
      <c r="H87" s="967"/>
      <c r="I87" s="967"/>
      <c r="J87" s="967"/>
      <c r="K87" s="967"/>
      <c r="L87" s="265" t="s">
        <v>143</v>
      </c>
      <c r="M87" s="266" t="s">
        <v>972</v>
      </c>
      <c r="N87" s="262" t="s">
        <v>355</v>
      </c>
      <c r="O87" s="981"/>
      <c r="P87" s="981"/>
      <c r="Q87" s="981"/>
      <c r="R87" s="981"/>
      <c r="S87" s="981"/>
      <c r="T87" s="981"/>
      <c r="U87" s="981"/>
      <c r="V87" s="981"/>
      <c r="W87" s="851"/>
    </row>
    <row r="88" spans="1:23">
      <c r="A88" s="860">
        <v>2</v>
      </c>
      <c r="B88" s="967" t="b">
        <v>1</v>
      </c>
      <c r="C88" s="967"/>
      <c r="D88" s="967"/>
      <c r="E88" s="967"/>
      <c r="F88" s="967"/>
      <c r="G88" s="967"/>
      <c r="H88" s="967"/>
      <c r="I88" s="967"/>
      <c r="J88" s="967"/>
      <c r="K88" s="967"/>
      <c r="L88" s="265" t="s">
        <v>156</v>
      </c>
      <c r="M88" s="266" t="s">
        <v>441</v>
      </c>
      <c r="N88" s="262" t="s">
        <v>355</v>
      </c>
      <c r="O88" s="981"/>
      <c r="P88" s="981"/>
      <c r="Q88" s="981"/>
      <c r="R88" s="981"/>
      <c r="S88" s="981"/>
      <c r="T88" s="981"/>
      <c r="U88" s="981"/>
      <c r="V88" s="981"/>
      <c r="W88" s="851"/>
    </row>
    <row r="89" spans="1:23" s="82" customFormat="1">
      <c r="A89" s="814" t="s">
        <v>102</v>
      </c>
      <c r="B89" s="967" t="b">
        <v>1</v>
      </c>
      <c r="C89" s="797"/>
      <c r="D89" s="797"/>
      <c r="E89" s="797"/>
      <c r="F89" s="797"/>
      <c r="G89" s="797"/>
      <c r="H89" s="797"/>
      <c r="I89" s="797"/>
      <c r="J89" s="797"/>
      <c r="K89" s="797"/>
      <c r="L89" s="982" t="s">
        <v>2452</v>
      </c>
      <c r="M89" s="983"/>
      <c r="N89" s="983"/>
      <c r="O89" s="983"/>
      <c r="P89" s="983"/>
      <c r="Q89" s="983"/>
      <c r="R89" s="983"/>
      <c r="S89" s="983"/>
      <c r="T89" s="983"/>
      <c r="U89" s="983"/>
      <c r="V89" s="983"/>
      <c r="W89" s="983"/>
    </row>
    <row r="90" spans="1:23" s="270" customFormat="1" ht="22.5">
      <c r="A90" s="860">
        <v>3</v>
      </c>
      <c r="B90" s="967" t="b">
        <v>1</v>
      </c>
      <c r="C90" s="978"/>
      <c r="D90" s="978"/>
      <c r="E90" s="978"/>
      <c r="F90" s="978"/>
      <c r="G90" s="978"/>
      <c r="H90" s="978"/>
      <c r="I90" s="978"/>
      <c r="J90" s="978"/>
      <c r="K90" s="978"/>
      <c r="L90" s="268">
        <v>1</v>
      </c>
      <c r="M90" s="263" t="s">
        <v>423</v>
      </c>
      <c r="N90" s="269" t="s">
        <v>355</v>
      </c>
      <c r="O90" s="979">
        <v>0</v>
      </c>
      <c r="P90" s="979">
        <v>0</v>
      </c>
      <c r="Q90" s="979">
        <v>0</v>
      </c>
      <c r="R90" s="979">
        <v>0</v>
      </c>
      <c r="S90" s="979">
        <v>0</v>
      </c>
      <c r="T90" s="979">
        <v>0</v>
      </c>
      <c r="U90" s="979">
        <v>0</v>
      </c>
      <c r="V90" s="979">
        <v>0</v>
      </c>
      <c r="W90" s="851"/>
    </row>
    <row r="91" spans="1:23">
      <c r="A91" s="860">
        <v>3</v>
      </c>
      <c r="B91" s="967" t="b">
        <v>1</v>
      </c>
      <c r="C91" s="967"/>
      <c r="D91" s="967"/>
      <c r="E91" s="967"/>
      <c r="F91" s="967"/>
      <c r="G91" s="967"/>
      <c r="H91" s="967"/>
      <c r="I91" s="967"/>
      <c r="J91" s="967"/>
      <c r="K91" s="967"/>
      <c r="L91" s="265" t="s">
        <v>154</v>
      </c>
      <c r="M91" s="266" t="s">
        <v>424</v>
      </c>
      <c r="N91" s="262" t="s">
        <v>355</v>
      </c>
      <c r="O91" s="980">
        <v>0</v>
      </c>
      <c r="P91" s="980">
        <v>0</v>
      </c>
      <c r="Q91" s="980">
        <v>0</v>
      </c>
      <c r="R91" s="980">
        <v>0</v>
      </c>
      <c r="S91" s="980">
        <v>0</v>
      </c>
      <c r="T91" s="980">
        <v>0</v>
      </c>
      <c r="U91" s="980">
        <v>0</v>
      </c>
      <c r="V91" s="980">
        <v>0</v>
      </c>
      <c r="W91" s="851"/>
    </row>
    <row r="92" spans="1:23">
      <c r="A92" s="860">
        <v>3</v>
      </c>
      <c r="B92" s="967" t="b">
        <v>1</v>
      </c>
      <c r="C92" s="967"/>
      <c r="D92" s="967"/>
      <c r="E92" s="967"/>
      <c r="F92" s="967"/>
      <c r="G92" s="967"/>
      <c r="H92" s="967"/>
      <c r="I92" s="967"/>
      <c r="J92" s="967"/>
      <c r="K92" s="967"/>
      <c r="L92" s="265" t="s">
        <v>397</v>
      </c>
      <c r="M92" s="267" t="s">
        <v>425</v>
      </c>
      <c r="N92" s="262" t="s">
        <v>355</v>
      </c>
      <c r="O92" s="981"/>
      <c r="P92" s="981"/>
      <c r="Q92" s="981"/>
      <c r="R92" s="981"/>
      <c r="S92" s="981"/>
      <c r="T92" s="981"/>
      <c r="U92" s="981"/>
      <c r="V92" s="981"/>
      <c r="W92" s="851"/>
    </row>
    <row r="93" spans="1:23">
      <c r="A93" s="860">
        <v>3</v>
      </c>
      <c r="B93" s="967" t="b">
        <v>1</v>
      </c>
      <c r="C93" s="967"/>
      <c r="D93" s="967"/>
      <c r="E93" s="967"/>
      <c r="F93" s="967"/>
      <c r="G93" s="967"/>
      <c r="H93" s="967"/>
      <c r="I93" s="967"/>
      <c r="J93" s="967"/>
      <c r="K93" s="967"/>
      <c r="L93" s="265" t="s">
        <v>399</v>
      </c>
      <c r="M93" s="267" t="s">
        <v>917</v>
      </c>
      <c r="N93" s="262" t="s">
        <v>355</v>
      </c>
      <c r="O93" s="981"/>
      <c r="P93" s="981"/>
      <c r="Q93" s="981"/>
      <c r="R93" s="981"/>
      <c r="S93" s="981"/>
      <c r="T93" s="981"/>
      <c r="U93" s="981"/>
      <c r="V93" s="981"/>
      <c r="W93" s="851"/>
    </row>
    <row r="94" spans="1:23">
      <c r="A94" s="860">
        <v>3</v>
      </c>
      <c r="B94" s="967" t="b">
        <v>1</v>
      </c>
      <c r="C94" s="967"/>
      <c r="D94" s="967"/>
      <c r="E94" s="967"/>
      <c r="F94" s="967"/>
      <c r="G94" s="967"/>
      <c r="H94" s="967"/>
      <c r="I94" s="967"/>
      <c r="J94" s="967"/>
      <c r="K94" s="967"/>
      <c r="L94" s="265" t="s">
        <v>885</v>
      </c>
      <c r="M94" s="267" t="s">
        <v>426</v>
      </c>
      <c r="N94" s="262" t="s">
        <v>355</v>
      </c>
      <c r="O94" s="981"/>
      <c r="P94" s="981"/>
      <c r="Q94" s="981"/>
      <c r="R94" s="981"/>
      <c r="S94" s="981"/>
      <c r="T94" s="981"/>
      <c r="U94" s="981"/>
      <c r="V94" s="981"/>
      <c r="W94" s="851"/>
    </row>
    <row r="95" spans="1:23">
      <c r="A95" s="860">
        <v>3</v>
      </c>
      <c r="B95" s="967" t="b">
        <v>1</v>
      </c>
      <c r="C95" s="967"/>
      <c r="D95" s="967"/>
      <c r="E95" s="967"/>
      <c r="F95" s="967"/>
      <c r="G95" s="967"/>
      <c r="H95" s="967"/>
      <c r="I95" s="967"/>
      <c r="J95" s="967"/>
      <c r="K95" s="967"/>
      <c r="L95" s="265" t="s">
        <v>886</v>
      </c>
      <c r="M95" s="267" t="s">
        <v>427</v>
      </c>
      <c r="N95" s="262" t="s">
        <v>355</v>
      </c>
      <c r="O95" s="981"/>
      <c r="P95" s="981"/>
      <c r="Q95" s="981"/>
      <c r="R95" s="981"/>
      <c r="S95" s="981"/>
      <c r="T95" s="981"/>
      <c r="U95" s="981"/>
      <c r="V95" s="981"/>
      <c r="W95" s="851"/>
    </row>
    <row r="96" spans="1:23">
      <c r="A96" s="860">
        <v>3</v>
      </c>
      <c r="B96" s="967" t="b">
        <v>1</v>
      </c>
      <c r="C96" s="967"/>
      <c r="D96" s="967"/>
      <c r="E96" s="967"/>
      <c r="F96" s="967"/>
      <c r="G96" s="967"/>
      <c r="H96" s="967"/>
      <c r="I96" s="967"/>
      <c r="J96" s="967"/>
      <c r="K96" s="967"/>
      <c r="L96" s="265" t="s">
        <v>155</v>
      </c>
      <c r="M96" s="266" t="s">
        <v>428</v>
      </c>
      <c r="N96" s="262" t="s">
        <v>355</v>
      </c>
      <c r="O96" s="980">
        <v>0</v>
      </c>
      <c r="P96" s="980">
        <v>0</v>
      </c>
      <c r="Q96" s="980">
        <v>0</v>
      </c>
      <c r="R96" s="980">
        <v>0</v>
      </c>
      <c r="S96" s="980">
        <v>0</v>
      </c>
      <c r="T96" s="980">
        <v>0</v>
      </c>
      <c r="U96" s="980">
        <v>0</v>
      </c>
      <c r="V96" s="980">
        <v>0</v>
      </c>
      <c r="W96" s="851"/>
    </row>
    <row r="97" spans="1:23">
      <c r="A97" s="860">
        <v>3</v>
      </c>
      <c r="B97" s="967" t="b">
        <v>1</v>
      </c>
      <c r="C97" s="967"/>
      <c r="D97" s="967"/>
      <c r="E97" s="967"/>
      <c r="F97" s="967"/>
      <c r="G97" s="967"/>
      <c r="H97" s="967"/>
      <c r="I97" s="967"/>
      <c r="J97" s="967"/>
      <c r="K97" s="967"/>
      <c r="L97" s="265" t="s">
        <v>454</v>
      </c>
      <c r="M97" s="267" t="s">
        <v>429</v>
      </c>
      <c r="N97" s="262" t="s">
        <v>355</v>
      </c>
      <c r="O97" s="981"/>
      <c r="P97" s="981"/>
      <c r="Q97" s="981"/>
      <c r="R97" s="981"/>
      <c r="S97" s="981"/>
      <c r="T97" s="981"/>
      <c r="U97" s="981"/>
      <c r="V97" s="981"/>
      <c r="W97" s="851"/>
    </row>
    <row r="98" spans="1:23">
      <c r="A98" s="860">
        <v>3</v>
      </c>
      <c r="B98" s="967" t="b">
        <v>1</v>
      </c>
      <c r="C98" s="967"/>
      <c r="D98" s="967"/>
      <c r="E98" s="967"/>
      <c r="F98" s="967"/>
      <c r="G98" s="967"/>
      <c r="H98" s="967"/>
      <c r="I98" s="967"/>
      <c r="J98" s="967"/>
      <c r="K98" s="967"/>
      <c r="L98" s="265" t="s">
        <v>457</v>
      </c>
      <c r="M98" s="267" t="s">
        <v>430</v>
      </c>
      <c r="N98" s="262" t="s">
        <v>355</v>
      </c>
      <c r="O98" s="981"/>
      <c r="P98" s="981"/>
      <c r="Q98" s="981"/>
      <c r="R98" s="981"/>
      <c r="S98" s="981"/>
      <c r="T98" s="981"/>
      <c r="U98" s="981"/>
      <c r="V98" s="981"/>
      <c r="W98" s="851"/>
    </row>
    <row r="99" spans="1:23">
      <c r="A99" s="860">
        <v>3</v>
      </c>
      <c r="B99" s="967" t="b">
        <v>1</v>
      </c>
      <c r="C99" s="967"/>
      <c r="D99" s="967"/>
      <c r="E99" s="967"/>
      <c r="F99" s="967"/>
      <c r="G99" s="967"/>
      <c r="H99" s="967"/>
      <c r="I99" s="967"/>
      <c r="J99" s="967"/>
      <c r="K99" s="967"/>
      <c r="L99" s="265" t="s">
        <v>458</v>
      </c>
      <c r="M99" s="267" t="s">
        <v>431</v>
      </c>
      <c r="N99" s="262" t="s">
        <v>355</v>
      </c>
      <c r="O99" s="981"/>
      <c r="P99" s="981"/>
      <c r="Q99" s="981"/>
      <c r="R99" s="981"/>
      <c r="S99" s="981"/>
      <c r="T99" s="981"/>
      <c r="U99" s="981"/>
      <c r="V99" s="981"/>
      <c r="W99" s="851"/>
    </row>
    <row r="100" spans="1:23">
      <c r="A100" s="860">
        <v>3</v>
      </c>
      <c r="B100" s="967" t="b">
        <v>1</v>
      </c>
      <c r="C100" s="967"/>
      <c r="D100" s="967"/>
      <c r="E100" s="967"/>
      <c r="F100" s="967"/>
      <c r="G100" s="967"/>
      <c r="H100" s="967"/>
      <c r="I100" s="967"/>
      <c r="J100" s="967"/>
      <c r="K100" s="967"/>
      <c r="L100" s="265" t="s">
        <v>363</v>
      </c>
      <c r="M100" s="266" t="s">
        <v>432</v>
      </c>
      <c r="N100" s="262" t="s">
        <v>355</v>
      </c>
      <c r="O100" s="980">
        <v>0</v>
      </c>
      <c r="P100" s="980">
        <v>0</v>
      </c>
      <c r="Q100" s="980">
        <v>0</v>
      </c>
      <c r="R100" s="980">
        <v>0</v>
      </c>
      <c r="S100" s="980">
        <v>0</v>
      </c>
      <c r="T100" s="980">
        <v>0</v>
      </c>
      <c r="U100" s="980">
        <v>0</v>
      </c>
      <c r="V100" s="980">
        <v>0</v>
      </c>
      <c r="W100" s="851"/>
    </row>
    <row r="101" spans="1:23">
      <c r="A101" s="860">
        <v>3</v>
      </c>
      <c r="B101" s="967" t="b">
        <v>1</v>
      </c>
      <c r="C101" s="967"/>
      <c r="D101" s="967"/>
      <c r="E101" s="967"/>
      <c r="F101" s="967"/>
      <c r="G101" s="967"/>
      <c r="H101" s="967"/>
      <c r="I101" s="967"/>
      <c r="J101" s="967"/>
      <c r="K101" s="967"/>
      <c r="L101" s="265" t="s">
        <v>463</v>
      </c>
      <c r="M101" s="267" t="s">
        <v>433</v>
      </c>
      <c r="N101" s="262" t="s">
        <v>355</v>
      </c>
      <c r="O101" s="981"/>
      <c r="P101" s="981"/>
      <c r="Q101" s="981"/>
      <c r="R101" s="981"/>
      <c r="S101" s="981"/>
      <c r="T101" s="981"/>
      <c r="U101" s="981"/>
      <c r="V101" s="981"/>
      <c r="W101" s="851"/>
    </row>
    <row r="102" spans="1:23">
      <c r="A102" s="860">
        <v>3</v>
      </c>
      <c r="B102" s="967" t="b">
        <v>1</v>
      </c>
      <c r="C102" s="967"/>
      <c r="D102" s="967"/>
      <c r="E102" s="967"/>
      <c r="F102" s="967"/>
      <c r="G102" s="967"/>
      <c r="H102" s="967"/>
      <c r="I102" s="967"/>
      <c r="J102" s="967"/>
      <c r="K102" s="967"/>
      <c r="L102" s="265" t="s">
        <v>464</v>
      </c>
      <c r="M102" s="267" t="s">
        <v>434</v>
      </c>
      <c r="N102" s="262" t="s">
        <v>355</v>
      </c>
      <c r="O102" s="981"/>
      <c r="P102" s="981"/>
      <c r="Q102" s="981"/>
      <c r="R102" s="981"/>
      <c r="S102" s="981"/>
      <c r="T102" s="981"/>
      <c r="U102" s="981"/>
      <c r="V102" s="981"/>
      <c r="W102" s="851"/>
    </row>
    <row r="103" spans="1:23">
      <c r="A103" s="860">
        <v>3</v>
      </c>
      <c r="B103" s="967" t="b">
        <v>1</v>
      </c>
      <c r="C103" s="967"/>
      <c r="D103" s="967"/>
      <c r="E103" s="967"/>
      <c r="F103" s="967"/>
      <c r="G103" s="967"/>
      <c r="H103" s="967"/>
      <c r="I103" s="967"/>
      <c r="J103" s="967"/>
      <c r="K103" s="967"/>
      <c r="L103" s="265" t="s">
        <v>465</v>
      </c>
      <c r="M103" s="267" t="s">
        <v>435</v>
      </c>
      <c r="N103" s="262" t="s">
        <v>355</v>
      </c>
      <c r="O103" s="981"/>
      <c r="P103" s="981"/>
      <c r="Q103" s="981"/>
      <c r="R103" s="981"/>
      <c r="S103" s="981"/>
      <c r="T103" s="981"/>
      <c r="U103" s="981"/>
      <c r="V103" s="981"/>
      <c r="W103" s="851"/>
    </row>
    <row r="104" spans="1:23">
      <c r="A104" s="860">
        <v>3</v>
      </c>
      <c r="B104" s="967" t="b">
        <v>1</v>
      </c>
      <c r="C104" s="967"/>
      <c r="D104" s="967"/>
      <c r="E104" s="967"/>
      <c r="F104" s="967"/>
      <c r="G104" s="967"/>
      <c r="H104" s="967"/>
      <c r="I104" s="967"/>
      <c r="J104" s="967"/>
      <c r="K104" s="967"/>
      <c r="L104" s="265" t="s">
        <v>365</v>
      </c>
      <c r="M104" s="266" t="s">
        <v>436</v>
      </c>
      <c r="N104" s="262" t="s">
        <v>355</v>
      </c>
      <c r="O104" s="980">
        <v>0</v>
      </c>
      <c r="P104" s="980">
        <v>0</v>
      </c>
      <c r="Q104" s="980">
        <v>0</v>
      </c>
      <c r="R104" s="980">
        <v>0</v>
      </c>
      <c r="S104" s="980">
        <v>0</v>
      </c>
      <c r="T104" s="980">
        <v>0</v>
      </c>
      <c r="U104" s="980">
        <v>0</v>
      </c>
      <c r="V104" s="980">
        <v>0</v>
      </c>
      <c r="W104" s="851"/>
    </row>
    <row r="105" spans="1:23">
      <c r="A105" s="860">
        <v>3</v>
      </c>
      <c r="B105" s="967" t="b">
        <v>1</v>
      </c>
      <c r="C105" s="967"/>
      <c r="D105" s="967"/>
      <c r="E105" s="967"/>
      <c r="F105" s="967"/>
      <c r="G105" s="967"/>
      <c r="H105" s="967"/>
      <c r="I105" s="967"/>
      <c r="J105" s="967"/>
      <c r="K105" s="967"/>
      <c r="L105" s="265" t="s">
        <v>467</v>
      </c>
      <c r="M105" s="267" t="s">
        <v>437</v>
      </c>
      <c r="N105" s="262" t="s">
        <v>355</v>
      </c>
      <c r="O105" s="981"/>
      <c r="P105" s="981"/>
      <c r="Q105" s="981"/>
      <c r="R105" s="981"/>
      <c r="S105" s="981"/>
      <c r="T105" s="981"/>
      <c r="U105" s="981"/>
      <c r="V105" s="981"/>
      <c r="W105" s="851"/>
    </row>
    <row r="106" spans="1:23" ht="22.5">
      <c r="A106" s="860">
        <v>3</v>
      </c>
      <c r="B106" s="967" t="b">
        <v>1</v>
      </c>
      <c r="C106" s="967"/>
      <c r="D106" s="967"/>
      <c r="E106" s="967"/>
      <c r="F106" s="967"/>
      <c r="G106" s="967"/>
      <c r="H106" s="967"/>
      <c r="I106" s="967"/>
      <c r="J106" s="967"/>
      <c r="K106" s="967"/>
      <c r="L106" s="265" t="s">
        <v>474</v>
      </c>
      <c r="M106" s="267" t="s">
        <v>963</v>
      </c>
      <c r="N106" s="262" t="s">
        <v>355</v>
      </c>
      <c r="O106" s="981"/>
      <c r="P106" s="981"/>
      <c r="Q106" s="981"/>
      <c r="R106" s="981"/>
      <c r="S106" s="981"/>
      <c r="T106" s="981"/>
      <c r="U106" s="981"/>
      <c r="V106" s="981"/>
      <c r="W106" s="851"/>
    </row>
    <row r="107" spans="1:23" ht="22.5">
      <c r="A107" s="860">
        <v>3</v>
      </c>
      <c r="B107" s="967" t="b">
        <v>1</v>
      </c>
      <c r="C107" s="967"/>
      <c r="D107" s="967"/>
      <c r="E107" s="967"/>
      <c r="F107" s="967"/>
      <c r="G107" s="967"/>
      <c r="H107" s="967"/>
      <c r="I107" s="967"/>
      <c r="J107" s="967"/>
      <c r="K107" s="967"/>
      <c r="L107" s="265" t="s">
        <v>475</v>
      </c>
      <c r="M107" s="267" t="s">
        <v>438</v>
      </c>
      <c r="N107" s="262" t="s">
        <v>355</v>
      </c>
      <c r="O107" s="981"/>
      <c r="P107" s="981"/>
      <c r="Q107" s="981"/>
      <c r="R107" s="981"/>
      <c r="S107" s="981"/>
      <c r="T107" s="981"/>
      <c r="U107" s="981"/>
      <c r="V107" s="981"/>
      <c r="W107" s="851"/>
    </row>
    <row r="108" spans="1:23">
      <c r="A108" s="860">
        <v>3</v>
      </c>
      <c r="B108" s="967" t="b">
        <v>1</v>
      </c>
      <c r="C108" s="967"/>
      <c r="D108" s="967"/>
      <c r="E108" s="967"/>
      <c r="F108" s="967"/>
      <c r="G108" s="967"/>
      <c r="H108" s="967"/>
      <c r="I108" s="967"/>
      <c r="J108" s="967"/>
      <c r="K108" s="967"/>
      <c r="L108" s="265" t="s">
        <v>476</v>
      </c>
      <c r="M108" s="267" t="s">
        <v>439</v>
      </c>
      <c r="N108" s="262" t="s">
        <v>355</v>
      </c>
      <c r="O108" s="981"/>
      <c r="P108" s="981"/>
      <c r="Q108" s="981"/>
      <c r="R108" s="981"/>
      <c r="S108" s="981"/>
      <c r="T108" s="981"/>
      <c r="U108" s="981"/>
      <c r="V108" s="981"/>
      <c r="W108" s="851"/>
    </row>
    <row r="109" spans="1:23" s="270" customFormat="1" ht="22.5">
      <c r="A109" s="860">
        <v>3</v>
      </c>
      <c r="B109" s="967" t="b">
        <v>1</v>
      </c>
      <c r="C109" s="978"/>
      <c r="D109" s="978"/>
      <c r="E109" s="978"/>
      <c r="F109" s="978"/>
      <c r="G109" s="978"/>
      <c r="H109" s="978"/>
      <c r="I109" s="978"/>
      <c r="J109" s="978"/>
      <c r="K109" s="978"/>
      <c r="L109" s="268" t="s">
        <v>101</v>
      </c>
      <c r="M109" s="264" t="s">
        <v>440</v>
      </c>
      <c r="N109" s="269" t="s">
        <v>355</v>
      </c>
      <c r="O109" s="979">
        <v>0</v>
      </c>
      <c r="P109" s="979">
        <v>0</v>
      </c>
      <c r="Q109" s="979">
        <v>0</v>
      </c>
      <c r="R109" s="979">
        <v>0</v>
      </c>
      <c r="S109" s="979">
        <v>0</v>
      </c>
      <c r="T109" s="979">
        <v>0</v>
      </c>
      <c r="U109" s="979">
        <v>0</v>
      </c>
      <c r="V109" s="979">
        <v>0</v>
      </c>
      <c r="W109" s="851"/>
    </row>
    <row r="110" spans="1:23">
      <c r="A110" s="860">
        <v>3</v>
      </c>
      <c r="B110" s="967" t="b">
        <v>1</v>
      </c>
      <c r="C110" s="967"/>
      <c r="D110" s="967"/>
      <c r="E110" s="967"/>
      <c r="F110" s="967"/>
      <c r="G110" s="967"/>
      <c r="H110" s="967"/>
      <c r="I110" s="967"/>
      <c r="J110" s="967"/>
      <c r="K110" s="967"/>
      <c r="L110" s="265" t="s">
        <v>16</v>
      </c>
      <c r="M110" s="266" t="s">
        <v>971</v>
      </c>
      <c r="N110" s="262" t="s">
        <v>355</v>
      </c>
      <c r="O110" s="981"/>
      <c r="P110" s="981"/>
      <c r="Q110" s="981"/>
      <c r="R110" s="981"/>
      <c r="S110" s="981"/>
      <c r="T110" s="981"/>
      <c r="U110" s="981"/>
      <c r="V110" s="981"/>
      <c r="W110" s="851"/>
    </row>
    <row r="111" spans="1:23">
      <c r="A111" s="860">
        <v>3</v>
      </c>
      <c r="B111" s="967" t="b">
        <v>1</v>
      </c>
      <c r="C111" s="967"/>
      <c r="D111" s="967"/>
      <c r="E111" s="967"/>
      <c r="F111" s="967"/>
      <c r="G111" s="967"/>
      <c r="H111" s="967"/>
      <c r="I111" s="967"/>
      <c r="J111" s="967"/>
      <c r="K111" s="967"/>
      <c r="L111" s="265" t="s">
        <v>143</v>
      </c>
      <c r="M111" s="266" t="s">
        <v>972</v>
      </c>
      <c r="N111" s="262" t="s">
        <v>355</v>
      </c>
      <c r="O111" s="981"/>
      <c r="P111" s="981"/>
      <c r="Q111" s="981"/>
      <c r="R111" s="981"/>
      <c r="S111" s="981"/>
      <c r="T111" s="981"/>
      <c r="U111" s="981"/>
      <c r="V111" s="981"/>
      <c r="W111" s="851"/>
    </row>
    <row r="112" spans="1:23">
      <c r="A112" s="860">
        <v>3</v>
      </c>
      <c r="B112" s="967" t="b">
        <v>1</v>
      </c>
      <c r="C112" s="967"/>
      <c r="D112" s="967"/>
      <c r="E112" s="967"/>
      <c r="F112" s="967"/>
      <c r="G112" s="967"/>
      <c r="H112" s="967"/>
      <c r="I112" s="967"/>
      <c r="J112" s="967"/>
      <c r="K112" s="967"/>
      <c r="L112" s="265" t="s">
        <v>156</v>
      </c>
      <c r="M112" s="266" t="s">
        <v>441</v>
      </c>
      <c r="N112" s="262" t="s">
        <v>355</v>
      </c>
      <c r="O112" s="981"/>
      <c r="P112" s="981"/>
      <c r="Q112" s="981"/>
      <c r="R112" s="981"/>
      <c r="S112" s="981"/>
      <c r="T112" s="981"/>
      <c r="U112" s="981"/>
      <c r="V112" s="981"/>
      <c r="W112" s="851"/>
    </row>
    <row r="113" spans="1:23" s="82" customFormat="1">
      <c r="A113" s="814" t="s">
        <v>103</v>
      </c>
      <c r="B113" s="967" t="b">
        <v>1</v>
      </c>
      <c r="C113" s="797"/>
      <c r="D113" s="797"/>
      <c r="E113" s="797"/>
      <c r="F113" s="797"/>
      <c r="G113" s="797"/>
      <c r="H113" s="797"/>
      <c r="I113" s="797"/>
      <c r="J113" s="797"/>
      <c r="K113" s="797"/>
      <c r="L113" s="982" t="s">
        <v>2454</v>
      </c>
      <c r="M113" s="983"/>
      <c r="N113" s="983"/>
      <c r="O113" s="983"/>
      <c r="P113" s="983"/>
      <c r="Q113" s="983"/>
      <c r="R113" s="983"/>
      <c r="S113" s="983"/>
      <c r="T113" s="983"/>
      <c r="U113" s="983"/>
      <c r="V113" s="983"/>
      <c r="W113" s="983"/>
    </row>
    <row r="114" spans="1:23" s="270" customFormat="1" ht="22.5">
      <c r="A114" s="860">
        <v>4</v>
      </c>
      <c r="B114" s="967" t="b">
        <v>1</v>
      </c>
      <c r="C114" s="978"/>
      <c r="D114" s="978"/>
      <c r="E114" s="978"/>
      <c r="F114" s="978"/>
      <c r="G114" s="978"/>
      <c r="H114" s="978"/>
      <c r="I114" s="978"/>
      <c r="J114" s="978"/>
      <c r="K114" s="978"/>
      <c r="L114" s="268">
        <v>1</v>
      </c>
      <c r="M114" s="263" t="s">
        <v>423</v>
      </c>
      <c r="N114" s="269" t="s">
        <v>355</v>
      </c>
      <c r="O114" s="979">
        <v>0</v>
      </c>
      <c r="P114" s="979">
        <v>0</v>
      </c>
      <c r="Q114" s="979">
        <v>0</v>
      </c>
      <c r="R114" s="979">
        <v>0</v>
      </c>
      <c r="S114" s="979">
        <v>0</v>
      </c>
      <c r="T114" s="979">
        <v>0</v>
      </c>
      <c r="U114" s="979">
        <v>0</v>
      </c>
      <c r="V114" s="979">
        <v>0</v>
      </c>
      <c r="W114" s="851"/>
    </row>
    <row r="115" spans="1:23">
      <c r="A115" s="860">
        <v>4</v>
      </c>
      <c r="B115" s="967" t="b">
        <v>1</v>
      </c>
      <c r="C115" s="967"/>
      <c r="D115" s="967"/>
      <c r="E115" s="967"/>
      <c r="F115" s="967"/>
      <c r="G115" s="967"/>
      <c r="H115" s="967"/>
      <c r="I115" s="967"/>
      <c r="J115" s="967"/>
      <c r="K115" s="967"/>
      <c r="L115" s="265" t="s">
        <v>154</v>
      </c>
      <c r="M115" s="266" t="s">
        <v>424</v>
      </c>
      <c r="N115" s="262" t="s">
        <v>355</v>
      </c>
      <c r="O115" s="980">
        <v>0</v>
      </c>
      <c r="P115" s="980">
        <v>0</v>
      </c>
      <c r="Q115" s="980">
        <v>0</v>
      </c>
      <c r="R115" s="980">
        <v>0</v>
      </c>
      <c r="S115" s="980">
        <v>0</v>
      </c>
      <c r="T115" s="980">
        <v>0</v>
      </c>
      <c r="U115" s="980">
        <v>0</v>
      </c>
      <c r="V115" s="980">
        <v>0</v>
      </c>
      <c r="W115" s="851"/>
    </row>
    <row r="116" spans="1:23">
      <c r="A116" s="860">
        <v>4</v>
      </c>
      <c r="B116" s="967" t="b">
        <v>1</v>
      </c>
      <c r="C116" s="967"/>
      <c r="D116" s="967"/>
      <c r="E116" s="967"/>
      <c r="F116" s="967"/>
      <c r="G116" s="967"/>
      <c r="H116" s="967"/>
      <c r="I116" s="967"/>
      <c r="J116" s="967"/>
      <c r="K116" s="967"/>
      <c r="L116" s="265" t="s">
        <v>397</v>
      </c>
      <c r="M116" s="267" t="s">
        <v>425</v>
      </c>
      <c r="N116" s="262" t="s">
        <v>355</v>
      </c>
      <c r="O116" s="981"/>
      <c r="P116" s="981"/>
      <c r="Q116" s="981"/>
      <c r="R116" s="981"/>
      <c r="S116" s="981"/>
      <c r="T116" s="981"/>
      <c r="U116" s="981"/>
      <c r="V116" s="981"/>
      <c r="W116" s="851"/>
    </row>
    <row r="117" spans="1:23">
      <c r="A117" s="860">
        <v>4</v>
      </c>
      <c r="B117" s="967" t="b">
        <v>1</v>
      </c>
      <c r="C117" s="967"/>
      <c r="D117" s="967"/>
      <c r="E117" s="967"/>
      <c r="F117" s="967"/>
      <c r="G117" s="967"/>
      <c r="H117" s="967"/>
      <c r="I117" s="967"/>
      <c r="J117" s="967"/>
      <c r="K117" s="967"/>
      <c r="L117" s="265" t="s">
        <v>399</v>
      </c>
      <c r="M117" s="267" t="s">
        <v>917</v>
      </c>
      <c r="N117" s="262" t="s">
        <v>355</v>
      </c>
      <c r="O117" s="981"/>
      <c r="P117" s="981"/>
      <c r="Q117" s="981"/>
      <c r="R117" s="981"/>
      <c r="S117" s="981"/>
      <c r="T117" s="981"/>
      <c r="U117" s="981"/>
      <c r="V117" s="981"/>
      <c r="W117" s="851"/>
    </row>
    <row r="118" spans="1:23">
      <c r="A118" s="860">
        <v>4</v>
      </c>
      <c r="B118" s="967" t="b">
        <v>1</v>
      </c>
      <c r="C118" s="967"/>
      <c r="D118" s="967"/>
      <c r="E118" s="967"/>
      <c r="F118" s="967"/>
      <c r="G118" s="967"/>
      <c r="H118" s="967"/>
      <c r="I118" s="967"/>
      <c r="J118" s="967"/>
      <c r="K118" s="967"/>
      <c r="L118" s="265" t="s">
        <v>885</v>
      </c>
      <c r="M118" s="267" t="s">
        <v>426</v>
      </c>
      <c r="N118" s="262" t="s">
        <v>355</v>
      </c>
      <c r="O118" s="981"/>
      <c r="P118" s="981"/>
      <c r="Q118" s="981"/>
      <c r="R118" s="981"/>
      <c r="S118" s="981"/>
      <c r="T118" s="981"/>
      <c r="U118" s="981"/>
      <c r="V118" s="981"/>
      <c r="W118" s="851"/>
    </row>
    <row r="119" spans="1:23">
      <c r="A119" s="860">
        <v>4</v>
      </c>
      <c r="B119" s="967" t="b">
        <v>1</v>
      </c>
      <c r="C119" s="967"/>
      <c r="D119" s="967"/>
      <c r="E119" s="967"/>
      <c r="F119" s="967"/>
      <c r="G119" s="967"/>
      <c r="H119" s="967"/>
      <c r="I119" s="967"/>
      <c r="J119" s="967"/>
      <c r="K119" s="967"/>
      <c r="L119" s="265" t="s">
        <v>886</v>
      </c>
      <c r="M119" s="267" t="s">
        <v>427</v>
      </c>
      <c r="N119" s="262" t="s">
        <v>355</v>
      </c>
      <c r="O119" s="981"/>
      <c r="P119" s="981"/>
      <c r="Q119" s="981"/>
      <c r="R119" s="981"/>
      <c r="S119" s="981"/>
      <c r="T119" s="981"/>
      <c r="U119" s="981"/>
      <c r="V119" s="981"/>
      <c r="W119" s="851"/>
    </row>
    <row r="120" spans="1:23">
      <c r="A120" s="860">
        <v>4</v>
      </c>
      <c r="B120" s="967" t="b">
        <v>1</v>
      </c>
      <c r="C120" s="967"/>
      <c r="D120" s="967"/>
      <c r="E120" s="967"/>
      <c r="F120" s="967"/>
      <c r="G120" s="967"/>
      <c r="H120" s="967"/>
      <c r="I120" s="967"/>
      <c r="J120" s="967"/>
      <c r="K120" s="967"/>
      <c r="L120" s="265" t="s">
        <v>155</v>
      </c>
      <c r="M120" s="266" t="s">
        <v>428</v>
      </c>
      <c r="N120" s="262" t="s">
        <v>355</v>
      </c>
      <c r="O120" s="980">
        <v>0</v>
      </c>
      <c r="P120" s="980">
        <v>0</v>
      </c>
      <c r="Q120" s="980">
        <v>0</v>
      </c>
      <c r="R120" s="980">
        <v>0</v>
      </c>
      <c r="S120" s="980">
        <v>0</v>
      </c>
      <c r="T120" s="980">
        <v>0</v>
      </c>
      <c r="U120" s="980">
        <v>0</v>
      </c>
      <c r="V120" s="980">
        <v>0</v>
      </c>
      <c r="W120" s="851"/>
    </row>
    <row r="121" spans="1:23">
      <c r="A121" s="860">
        <v>4</v>
      </c>
      <c r="B121" s="967" t="b">
        <v>1</v>
      </c>
      <c r="C121" s="967"/>
      <c r="D121" s="967"/>
      <c r="E121" s="967"/>
      <c r="F121" s="967"/>
      <c r="G121" s="967"/>
      <c r="H121" s="967"/>
      <c r="I121" s="967"/>
      <c r="J121" s="967"/>
      <c r="K121" s="967"/>
      <c r="L121" s="265" t="s">
        <v>454</v>
      </c>
      <c r="M121" s="267" t="s">
        <v>429</v>
      </c>
      <c r="N121" s="262" t="s">
        <v>355</v>
      </c>
      <c r="O121" s="981"/>
      <c r="P121" s="981"/>
      <c r="Q121" s="981"/>
      <c r="R121" s="981"/>
      <c r="S121" s="981"/>
      <c r="T121" s="981"/>
      <c r="U121" s="981"/>
      <c r="V121" s="981"/>
      <c r="W121" s="851"/>
    </row>
    <row r="122" spans="1:23">
      <c r="A122" s="860">
        <v>4</v>
      </c>
      <c r="B122" s="967" t="b">
        <v>1</v>
      </c>
      <c r="C122" s="967"/>
      <c r="D122" s="967"/>
      <c r="E122" s="967"/>
      <c r="F122" s="967"/>
      <c r="G122" s="967"/>
      <c r="H122" s="967"/>
      <c r="I122" s="967"/>
      <c r="J122" s="967"/>
      <c r="K122" s="967"/>
      <c r="L122" s="265" t="s">
        <v>457</v>
      </c>
      <c r="M122" s="267" t="s">
        <v>430</v>
      </c>
      <c r="N122" s="262" t="s">
        <v>355</v>
      </c>
      <c r="O122" s="981"/>
      <c r="P122" s="981"/>
      <c r="Q122" s="981"/>
      <c r="R122" s="981"/>
      <c r="S122" s="981"/>
      <c r="T122" s="981"/>
      <c r="U122" s="981"/>
      <c r="V122" s="981"/>
      <c r="W122" s="851"/>
    </row>
    <row r="123" spans="1:23">
      <c r="A123" s="860">
        <v>4</v>
      </c>
      <c r="B123" s="967" t="b">
        <v>1</v>
      </c>
      <c r="C123" s="967"/>
      <c r="D123" s="967"/>
      <c r="E123" s="967"/>
      <c r="F123" s="967"/>
      <c r="G123" s="967"/>
      <c r="H123" s="967"/>
      <c r="I123" s="967"/>
      <c r="J123" s="967"/>
      <c r="K123" s="967"/>
      <c r="L123" s="265" t="s">
        <v>458</v>
      </c>
      <c r="M123" s="267" t="s">
        <v>431</v>
      </c>
      <c r="N123" s="262" t="s">
        <v>355</v>
      </c>
      <c r="O123" s="981"/>
      <c r="P123" s="981"/>
      <c r="Q123" s="981"/>
      <c r="R123" s="981"/>
      <c r="S123" s="981"/>
      <c r="T123" s="981"/>
      <c r="U123" s="981"/>
      <c r="V123" s="981"/>
      <c r="W123" s="851"/>
    </row>
    <row r="124" spans="1:23">
      <c r="A124" s="860">
        <v>4</v>
      </c>
      <c r="B124" s="967" t="b">
        <v>1</v>
      </c>
      <c r="C124" s="967"/>
      <c r="D124" s="967"/>
      <c r="E124" s="967"/>
      <c r="F124" s="967"/>
      <c r="G124" s="967"/>
      <c r="H124" s="967"/>
      <c r="I124" s="967"/>
      <c r="J124" s="967"/>
      <c r="K124" s="967"/>
      <c r="L124" s="265" t="s">
        <v>363</v>
      </c>
      <c r="M124" s="266" t="s">
        <v>432</v>
      </c>
      <c r="N124" s="262" t="s">
        <v>355</v>
      </c>
      <c r="O124" s="980">
        <v>0</v>
      </c>
      <c r="P124" s="980">
        <v>0</v>
      </c>
      <c r="Q124" s="980">
        <v>0</v>
      </c>
      <c r="R124" s="980">
        <v>0</v>
      </c>
      <c r="S124" s="980">
        <v>0</v>
      </c>
      <c r="T124" s="980">
        <v>0</v>
      </c>
      <c r="U124" s="980">
        <v>0</v>
      </c>
      <c r="V124" s="980">
        <v>0</v>
      </c>
      <c r="W124" s="851"/>
    </row>
    <row r="125" spans="1:23">
      <c r="A125" s="860">
        <v>4</v>
      </c>
      <c r="B125" s="967" t="b">
        <v>1</v>
      </c>
      <c r="C125" s="967"/>
      <c r="D125" s="967"/>
      <c r="E125" s="967"/>
      <c r="F125" s="967"/>
      <c r="G125" s="967"/>
      <c r="H125" s="967"/>
      <c r="I125" s="967"/>
      <c r="J125" s="967"/>
      <c r="K125" s="967"/>
      <c r="L125" s="265" t="s">
        <v>463</v>
      </c>
      <c r="M125" s="267" t="s">
        <v>433</v>
      </c>
      <c r="N125" s="262" t="s">
        <v>355</v>
      </c>
      <c r="O125" s="981"/>
      <c r="P125" s="981"/>
      <c r="Q125" s="981"/>
      <c r="R125" s="981"/>
      <c r="S125" s="981"/>
      <c r="T125" s="981"/>
      <c r="U125" s="981"/>
      <c r="V125" s="981"/>
      <c r="W125" s="851"/>
    </row>
    <row r="126" spans="1:23">
      <c r="A126" s="860">
        <v>4</v>
      </c>
      <c r="B126" s="967" t="b">
        <v>1</v>
      </c>
      <c r="C126" s="967"/>
      <c r="D126" s="967"/>
      <c r="E126" s="967"/>
      <c r="F126" s="967"/>
      <c r="G126" s="967"/>
      <c r="H126" s="967"/>
      <c r="I126" s="967"/>
      <c r="J126" s="967"/>
      <c r="K126" s="967"/>
      <c r="L126" s="265" t="s">
        <v>464</v>
      </c>
      <c r="M126" s="267" t="s">
        <v>434</v>
      </c>
      <c r="N126" s="262" t="s">
        <v>355</v>
      </c>
      <c r="O126" s="981"/>
      <c r="P126" s="981"/>
      <c r="Q126" s="981"/>
      <c r="R126" s="981"/>
      <c r="S126" s="981"/>
      <c r="T126" s="981"/>
      <c r="U126" s="981"/>
      <c r="V126" s="981"/>
      <c r="W126" s="851"/>
    </row>
    <row r="127" spans="1:23">
      <c r="A127" s="860">
        <v>4</v>
      </c>
      <c r="B127" s="967" t="b">
        <v>1</v>
      </c>
      <c r="C127" s="967"/>
      <c r="D127" s="967"/>
      <c r="E127" s="967"/>
      <c r="F127" s="967"/>
      <c r="G127" s="967"/>
      <c r="H127" s="967"/>
      <c r="I127" s="967"/>
      <c r="J127" s="967"/>
      <c r="K127" s="967"/>
      <c r="L127" s="265" t="s">
        <v>465</v>
      </c>
      <c r="M127" s="267" t="s">
        <v>435</v>
      </c>
      <c r="N127" s="262" t="s">
        <v>355</v>
      </c>
      <c r="O127" s="981"/>
      <c r="P127" s="981"/>
      <c r="Q127" s="981"/>
      <c r="R127" s="981"/>
      <c r="S127" s="981"/>
      <c r="T127" s="981"/>
      <c r="U127" s="981"/>
      <c r="V127" s="981"/>
      <c r="W127" s="851"/>
    </row>
    <row r="128" spans="1:23">
      <c r="A128" s="860">
        <v>4</v>
      </c>
      <c r="B128" s="967" t="b">
        <v>1</v>
      </c>
      <c r="C128" s="967"/>
      <c r="D128" s="967"/>
      <c r="E128" s="967"/>
      <c r="F128" s="967"/>
      <c r="G128" s="967"/>
      <c r="H128" s="967"/>
      <c r="I128" s="967"/>
      <c r="J128" s="967"/>
      <c r="K128" s="967"/>
      <c r="L128" s="265" t="s">
        <v>365</v>
      </c>
      <c r="M128" s="266" t="s">
        <v>436</v>
      </c>
      <c r="N128" s="262" t="s">
        <v>355</v>
      </c>
      <c r="O128" s="980">
        <v>0</v>
      </c>
      <c r="P128" s="980">
        <v>0</v>
      </c>
      <c r="Q128" s="980">
        <v>0</v>
      </c>
      <c r="R128" s="980">
        <v>0</v>
      </c>
      <c r="S128" s="980">
        <v>0</v>
      </c>
      <c r="T128" s="980">
        <v>0</v>
      </c>
      <c r="U128" s="980">
        <v>0</v>
      </c>
      <c r="V128" s="980">
        <v>0</v>
      </c>
      <c r="W128" s="851"/>
    </row>
    <row r="129" spans="1:23">
      <c r="A129" s="860">
        <v>4</v>
      </c>
      <c r="B129" s="967" t="b">
        <v>1</v>
      </c>
      <c r="C129" s="967"/>
      <c r="D129" s="967"/>
      <c r="E129" s="967"/>
      <c r="F129" s="967"/>
      <c r="G129" s="967"/>
      <c r="H129" s="967"/>
      <c r="I129" s="967"/>
      <c r="J129" s="967"/>
      <c r="K129" s="967"/>
      <c r="L129" s="265" t="s">
        <v>467</v>
      </c>
      <c r="M129" s="267" t="s">
        <v>437</v>
      </c>
      <c r="N129" s="262" t="s">
        <v>355</v>
      </c>
      <c r="O129" s="981"/>
      <c r="P129" s="981"/>
      <c r="Q129" s="981"/>
      <c r="R129" s="981"/>
      <c r="S129" s="981"/>
      <c r="T129" s="981"/>
      <c r="U129" s="981"/>
      <c r="V129" s="981"/>
      <c r="W129" s="851"/>
    </row>
    <row r="130" spans="1:23" ht="22.5">
      <c r="A130" s="860">
        <v>4</v>
      </c>
      <c r="B130" s="967" t="b">
        <v>1</v>
      </c>
      <c r="C130" s="967"/>
      <c r="D130" s="967"/>
      <c r="E130" s="967"/>
      <c r="F130" s="967"/>
      <c r="G130" s="967"/>
      <c r="H130" s="967"/>
      <c r="I130" s="967"/>
      <c r="J130" s="967"/>
      <c r="K130" s="967"/>
      <c r="L130" s="265" t="s">
        <v>474</v>
      </c>
      <c r="M130" s="267" t="s">
        <v>963</v>
      </c>
      <c r="N130" s="262" t="s">
        <v>355</v>
      </c>
      <c r="O130" s="981"/>
      <c r="P130" s="981"/>
      <c r="Q130" s="981"/>
      <c r="R130" s="981"/>
      <c r="S130" s="981"/>
      <c r="T130" s="981"/>
      <c r="U130" s="981"/>
      <c r="V130" s="981"/>
      <c r="W130" s="851"/>
    </row>
    <row r="131" spans="1:23" ht="22.5">
      <c r="A131" s="860">
        <v>4</v>
      </c>
      <c r="B131" s="967" t="b">
        <v>1</v>
      </c>
      <c r="C131" s="967"/>
      <c r="D131" s="967"/>
      <c r="E131" s="967"/>
      <c r="F131" s="967"/>
      <c r="G131" s="967"/>
      <c r="H131" s="967"/>
      <c r="I131" s="967"/>
      <c r="J131" s="967"/>
      <c r="K131" s="967"/>
      <c r="L131" s="265" t="s">
        <v>475</v>
      </c>
      <c r="M131" s="267" t="s">
        <v>438</v>
      </c>
      <c r="N131" s="262" t="s">
        <v>355</v>
      </c>
      <c r="O131" s="981"/>
      <c r="P131" s="981"/>
      <c r="Q131" s="981"/>
      <c r="R131" s="981"/>
      <c r="S131" s="981"/>
      <c r="T131" s="981"/>
      <c r="U131" s="981"/>
      <c r="V131" s="981"/>
      <c r="W131" s="851"/>
    </row>
    <row r="132" spans="1:23">
      <c r="A132" s="860">
        <v>4</v>
      </c>
      <c r="B132" s="967" t="b">
        <v>1</v>
      </c>
      <c r="C132" s="967"/>
      <c r="D132" s="967"/>
      <c r="E132" s="967"/>
      <c r="F132" s="967"/>
      <c r="G132" s="967"/>
      <c r="H132" s="967"/>
      <c r="I132" s="967"/>
      <c r="J132" s="967"/>
      <c r="K132" s="967"/>
      <c r="L132" s="265" t="s">
        <v>476</v>
      </c>
      <c r="M132" s="267" t="s">
        <v>439</v>
      </c>
      <c r="N132" s="262" t="s">
        <v>355</v>
      </c>
      <c r="O132" s="981"/>
      <c r="P132" s="981"/>
      <c r="Q132" s="981"/>
      <c r="R132" s="981"/>
      <c r="S132" s="981"/>
      <c r="T132" s="981"/>
      <c r="U132" s="981"/>
      <c r="V132" s="981"/>
      <c r="W132" s="851"/>
    </row>
    <row r="133" spans="1:23" s="270" customFormat="1" ht="22.5">
      <c r="A133" s="860">
        <v>4</v>
      </c>
      <c r="B133" s="967" t="b">
        <v>1</v>
      </c>
      <c r="C133" s="978"/>
      <c r="D133" s="978"/>
      <c r="E133" s="978"/>
      <c r="F133" s="978"/>
      <c r="G133" s="978"/>
      <c r="H133" s="978"/>
      <c r="I133" s="978"/>
      <c r="J133" s="978"/>
      <c r="K133" s="978"/>
      <c r="L133" s="268" t="s">
        <v>101</v>
      </c>
      <c r="M133" s="264" t="s">
        <v>440</v>
      </c>
      <c r="N133" s="269" t="s">
        <v>355</v>
      </c>
      <c r="O133" s="979">
        <v>0</v>
      </c>
      <c r="P133" s="979">
        <v>0</v>
      </c>
      <c r="Q133" s="979">
        <v>0</v>
      </c>
      <c r="R133" s="979">
        <v>0</v>
      </c>
      <c r="S133" s="979">
        <v>0</v>
      </c>
      <c r="T133" s="979">
        <v>0</v>
      </c>
      <c r="U133" s="979">
        <v>0</v>
      </c>
      <c r="V133" s="979">
        <v>0</v>
      </c>
      <c r="W133" s="851"/>
    </row>
    <row r="134" spans="1:23">
      <c r="A134" s="860">
        <v>4</v>
      </c>
      <c r="B134" s="967" t="b">
        <v>1</v>
      </c>
      <c r="C134" s="967"/>
      <c r="D134" s="967"/>
      <c r="E134" s="967"/>
      <c r="F134" s="967"/>
      <c r="G134" s="967"/>
      <c r="H134" s="967"/>
      <c r="I134" s="967"/>
      <c r="J134" s="967"/>
      <c r="K134" s="967"/>
      <c r="L134" s="265" t="s">
        <v>16</v>
      </c>
      <c r="M134" s="266" t="s">
        <v>971</v>
      </c>
      <c r="N134" s="262" t="s">
        <v>355</v>
      </c>
      <c r="O134" s="981"/>
      <c r="P134" s="981"/>
      <c r="Q134" s="981"/>
      <c r="R134" s="981"/>
      <c r="S134" s="981"/>
      <c r="T134" s="981"/>
      <c r="U134" s="981"/>
      <c r="V134" s="981"/>
      <c r="W134" s="851"/>
    </row>
    <row r="135" spans="1:23">
      <c r="A135" s="860">
        <v>4</v>
      </c>
      <c r="B135" s="967" t="b">
        <v>1</v>
      </c>
      <c r="C135" s="967"/>
      <c r="D135" s="967"/>
      <c r="E135" s="967"/>
      <c r="F135" s="967"/>
      <c r="G135" s="967"/>
      <c r="H135" s="967"/>
      <c r="I135" s="967"/>
      <c r="J135" s="967"/>
      <c r="K135" s="967"/>
      <c r="L135" s="265" t="s">
        <v>143</v>
      </c>
      <c r="M135" s="266" t="s">
        <v>972</v>
      </c>
      <c r="N135" s="262" t="s">
        <v>355</v>
      </c>
      <c r="O135" s="981"/>
      <c r="P135" s="981"/>
      <c r="Q135" s="981"/>
      <c r="R135" s="981"/>
      <c r="S135" s="981"/>
      <c r="T135" s="981"/>
      <c r="U135" s="981"/>
      <c r="V135" s="981"/>
      <c r="W135" s="851"/>
    </row>
    <row r="136" spans="1:23">
      <c r="A136" s="860">
        <v>4</v>
      </c>
      <c r="B136" s="967" t="b">
        <v>1</v>
      </c>
      <c r="C136" s="967"/>
      <c r="D136" s="967"/>
      <c r="E136" s="967"/>
      <c r="F136" s="967"/>
      <c r="G136" s="967"/>
      <c r="H136" s="967"/>
      <c r="I136" s="967"/>
      <c r="J136" s="967"/>
      <c r="K136" s="967"/>
      <c r="L136" s="265" t="s">
        <v>156</v>
      </c>
      <c r="M136" s="266" t="s">
        <v>441</v>
      </c>
      <c r="N136" s="262" t="s">
        <v>355</v>
      </c>
      <c r="O136" s="981"/>
      <c r="P136" s="981"/>
      <c r="Q136" s="981"/>
      <c r="R136" s="981"/>
      <c r="S136" s="981"/>
      <c r="T136" s="981"/>
      <c r="U136" s="981"/>
      <c r="V136" s="981"/>
      <c r="W136" s="851"/>
    </row>
    <row r="137" spans="1:23" ht="24" customHeight="1">
      <c r="A137" s="967"/>
      <c r="B137" s="967"/>
      <c r="C137" s="967"/>
      <c r="D137" s="967"/>
      <c r="E137" s="967"/>
      <c r="F137" s="967"/>
      <c r="G137" s="967"/>
      <c r="H137" s="967"/>
      <c r="I137" s="967"/>
      <c r="J137" s="967"/>
      <c r="K137" s="967"/>
      <c r="L137" s="967"/>
      <c r="M137" s="984" t="s">
        <v>1239</v>
      </c>
      <c r="N137" s="967"/>
      <c r="O137" s="967"/>
      <c r="P137" s="967"/>
      <c r="Q137" s="967"/>
      <c r="R137" s="967"/>
      <c r="S137" s="967"/>
      <c r="T137" s="967"/>
      <c r="U137" s="967"/>
      <c r="V137" s="967"/>
      <c r="W137" s="967"/>
    </row>
    <row r="138" spans="1:23" ht="15" customHeight="1">
      <c r="A138" s="967"/>
      <c r="B138" s="967"/>
      <c r="C138" s="967"/>
      <c r="D138" s="967"/>
      <c r="E138" s="967"/>
      <c r="F138" s="967"/>
      <c r="G138" s="967"/>
      <c r="H138" s="967"/>
      <c r="I138" s="967"/>
      <c r="J138" s="967"/>
      <c r="K138" s="967"/>
      <c r="L138" s="985" t="s">
        <v>1274</v>
      </c>
      <c r="M138" s="986"/>
      <c r="N138" s="986"/>
      <c r="O138" s="986"/>
      <c r="P138" s="986"/>
      <c r="Q138" s="986"/>
      <c r="R138" s="986"/>
      <c r="S138" s="986"/>
      <c r="T138" s="986"/>
      <c r="U138" s="986"/>
      <c r="V138" s="986"/>
      <c r="W138" s="986"/>
    </row>
    <row r="139" spans="1:23" ht="15" customHeight="1">
      <c r="A139" s="967"/>
      <c r="B139" s="967"/>
      <c r="C139" s="967"/>
      <c r="D139" s="967"/>
      <c r="E139" s="967"/>
      <c r="F139" s="967"/>
      <c r="G139" s="967"/>
      <c r="H139" s="967"/>
      <c r="I139" s="967"/>
      <c r="J139" s="967"/>
      <c r="K139" s="674"/>
      <c r="L139" s="987"/>
      <c r="M139" s="987"/>
      <c r="N139" s="987"/>
      <c r="O139" s="987"/>
      <c r="P139" s="987"/>
      <c r="Q139" s="987"/>
      <c r="R139" s="987"/>
      <c r="S139" s="987"/>
      <c r="T139" s="987"/>
      <c r="U139" s="987"/>
      <c r="V139" s="987"/>
      <c r="W139" s="987"/>
    </row>
  </sheetData>
  <sheetProtection formatColumns="0" formatRows="0" autoFilter="0"/>
  <mergeCells count="7">
    <mergeCell ref="L14:M14"/>
    <mergeCell ref="W16:W17"/>
    <mergeCell ref="L138:W138"/>
    <mergeCell ref="L139:W139"/>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W66:W88 W90:W112 W114:W136">
      <formula1>900</formula1>
    </dataValidation>
    <dataValidation type="decimal" allowBlank="1" showErrorMessage="1" errorTitle="Ошибка" error="Допускается ввод только действительных чисел!" sqref="O20:V23 O25:V27 O29:V31 O33:V36 O38:V40 O44:V47 O49:V51 O57:V60 O53:V55 O62:V64 O68:V71 O73:V75 O81:V84 O77:V79 O86:V88 O92:V95 O97:V99 O105:V108 O101:V103 O110:V112 O116:V119 O134:V136 O129:V132 O125:V127 O121:V123">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scale="55"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23" hidden="1">
      <c r="L1" s="967"/>
      <c r="M1" s="967"/>
      <c r="N1" s="967"/>
      <c r="O1" s="967"/>
      <c r="P1" s="967"/>
      <c r="Q1" s="967"/>
      <c r="R1" s="967"/>
      <c r="S1" s="967"/>
      <c r="T1" s="967"/>
      <c r="U1" s="967"/>
      <c r="V1" s="967"/>
      <c r="W1" s="967"/>
    </row>
    <row r="2" spans="12:23" hidden="1">
      <c r="L2" s="967"/>
      <c r="M2" s="967"/>
      <c r="N2" s="967"/>
      <c r="O2" s="967"/>
      <c r="P2" s="967"/>
      <c r="Q2" s="967"/>
      <c r="R2" s="967"/>
      <c r="S2" s="967"/>
      <c r="T2" s="967"/>
      <c r="U2" s="967"/>
      <c r="V2" s="967"/>
      <c r="W2" s="967"/>
    </row>
    <row r="3" spans="12:23" hidden="1">
      <c r="L3" s="967"/>
      <c r="M3" s="967"/>
      <c r="N3" s="967"/>
      <c r="O3" s="967"/>
      <c r="P3" s="967"/>
      <c r="Q3" s="967"/>
      <c r="R3" s="967"/>
      <c r="S3" s="967"/>
      <c r="T3" s="967"/>
      <c r="U3" s="967"/>
      <c r="V3" s="967"/>
      <c r="W3" s="967"/>
    </row>
    <row r="4" spans="12:23" hidden="1">
      <c r="L4" s="967"/>
      <c r="M4" s="967"/>
      <c r="N4" s="967"/>
      <c r="O4" s="967"/>
      <c r="P4" s="967"/>
      <c r="Q4" s="967"/>
      <c r="R4" s="967"/>
      <c r="S4" s="967"/>
      <c r="T4" s="967"/>
      <c r="U4" s="967"/>
      <c r="V4" s="967"/>
      <c r="W4" s="967"/>
    </row>
    <row r="5" spans="12:23" hidden="1">
      <c r="L5" s="967"/>
      <c r="M5" s="967"/>
      <c r="N5" s="967"/>
      <c r="O5" s="967"/>
      <c r="P5" s="967"/>
      <c r="Q5" s="967"/>
      <c r="R5" s="967"/>
      <c r="S5" s="967"/>
      <c r="T5" s="967"/>
      <c r="U5" s="967"/>
      <c r="V5" s="967"/>
      <c r="W5" s="967"/>
    </row>
    <row r="6" spans="12:23" hidden="1">
      <c r="L6" s="967"/>
      <c r="M6" s="967"/>
      <c r="N6" s="967"/>
      <c r="O6" s="967"/>
      <c r="P6" s="967"/>
      <c r="Q6" s="967"/>
      <c r="R6" s="967"/>
      <c r="S6" s="967"/>
      <c r="T6" s="967"/>
      <c r="U6" s="967"/>
      <c r="V6" s="967"/>
      <c r="W6" s="967"/>
    </row>
    <row r="7" spans="12:23" hidden="1">
      <c r="L7" s="967"/>
      <c r="M7" s="967"/>
      <c r="N7" s="967"/>
      <c r="O7" s="967"/>
      <c r="P7" s="967"/>
      <c r="Q7" s="967"/>
      <c r="R7" s="967"/>
      <c r="S7" s="967"/>
      <c r="T7" s="967"/>
      <c r="U7" s="967"/>
      <c r="V7" s="967"/>
      <c r="W7" s="967"/>
    </row>
    <row r="8" spans="12:23" hidden="1">
      <c r="L8" s="967"/>
      <c r="M8" s="967"/>
      <c r="N8" s="967"/>
      <c r="O8" s="967"/>
      <c r="P8" s="967"/>
      <c r="Q8" s="967"/>
      <c r="R8" s="967"/>
      <c r="S8" s="967"/>
      <c r="T8" s="967"/>
      <c r="U8" s="967"/>
      <c r="V8" s="967"/>
      <c r="W8" s="967"/>
    </row>
    <row r="9" spans="12:23" hidden="1">
      <c r="L9" s="967"/>
      <c r="M9" s="967"/>
      <c r="N9" s="967"/>
      <c r="O9" s="967"/>
      <c r="P9" s="967"/>
      <c r="Q9" s="967"/>
      <c r="R9" s="967"/>
      <c r="S9" s="967"/>
      <c r="T9" s="967"/>
      <c r="U9" s="967"/>
      <c r="V9" s="967"/>
      <c r="W9" s="967"/>
    </row>
    <row r="10" spans="12:23" hidden="1">
      <c r="L10" s="967"/>
      <c r="M10" s="967"/>
      <c r="N10" s="967"/>
      <c r="O10" s="967"/>
      <c r="P10" s="967"/>
      <c r="Q10" s="967"/>
      <c r="R10" s="967"/>
      <c r="S10" s="967"/>
      <c r="T10" s="967"/>
      <c r="U10" s="967"/>
      <c r="V10" s="967"/>
      <c r="W10" s="967"/>
    </row>
    <row r="11" spans="12:23" ht="15" hidden="1" customHeight="1">
      <c r="L11" s="988"/>
      <c r="M11" s="698"/>
      <c r="N11" s="988"/>
      <c r="O11" s="988"/>
      <c r="P11" s="988"/>
      <c r="Q11" s="988"/>
      <c r="R11" s="988"/>
      <c r="S11" s="988"/>
      <c r="T11" s="988"/>
      <c r="U11" s="988"/>
      <c r="V11" s="988"/>
      <c r="W11" s="967"/>
    </row>
    <row r="12" spans="12:23" ht="20.100000000000001" customHeight="1">
      <c r="L12" s="373" t="s">
        <v>1238</v>
      </c>
      <c r="M12" s="276"/>
      <c r="N12" s="276"/>
      <c r="O12" s="276"/>
      <c r="P12" s="276"/>
      <c r="Q12" s="277"/>
      <c r="R12" s="277"/>
      <c r="S12" s="277"/>
      <c r="T12" s="277"/>
      <c r="U12" s="277"/>
      <c r="V12" s="277"/>
      <c r="W12" s="989"/>
    </row>
    <row r="13" spans="12:23" ht="11.25" customHeight="1">
      <c r="L13" s="988"/>
      <c r="M13" s="988"/>
      <c r="N13" s="988"/>
      <c r="O13" s="988"/>
      <c r="P13" s="988"/>
      <c r="Q13" s="988"/>
      <c r="R13" s="988"/>
      <c r="S13" s="988"/>
      <c r="T13" s="988"/>
      <c r="U13" s="988"/>
      <c r="V13" s="988"/>
      <c r="W13" s="967"/>
    </row>
    <row r="14" spans="12:23" ht="111.75" customHeight="1">
      <c r="L14" s="990" t="s">
        <v>287</v>
      </c>
      <c r="M14" s="991" t="s">
        <v>140</v>
      </c>
      <c r="N14" s="991" t="s">
        <v>141</v>
      </c>
      <c r="O14" s="971" t="s">
        <v>1124</v>
      </c>
      <c r="P14" s="971" t="s">
        <v>442</v>
      </c>
      <c r="Q14" s="971" t="s">
        <v>443</v>
      </c>
      <c r="R14" s="971" t="s">
        <v>444</v>
      </c>
      <c r="S14" s="971" t="s">
        <v>445</v>
      </c>
      <c r="T14" s="971" t="s">
        <v>1125</v>
      </c>
      <c r="U14" s="971" t="s">
        <v>135</v>
      </c>
      <c r="V14" s="971" t="s">
        <v>446</v>
      </c>
      <c r="W14" s="967"/>
    </row>
    <row r="15" spans="12:23">
      <c r="L15" s="967"/>
      <c r="M15" s="967"/>
      <c r="N15" s="967"/>
      <c r="O15" s="967"/>
      <c r="P15" s="967"/>
      <c r="Q15" s="967"/>
      <c r="R15" s="967"/>
      <c r="S15" s="967"/>
      <c r="T15" s="967"/>
      <c r="U15" s="967"/>
      <c r="V15" s="967"/>
      <c r="W15" s="967"/>
    </row>
    <row r="16" spans="12:23">
      <c r="L16" s="967"/>
      <c r="M16" s="967"/>
      <c r="N16" s="967"/>
      <c r="O16" s="967"/>
      <c r="P16" s="967"/>
      <c r="Q16" s="967"/>
      <c r="R16" s="967"/>
      <c r="S16" s="967"/>
      <c r="T16" s="967"/>
      <c r="U16" s="967"/>
      <c r="V16" s="967"/>
      <c r="W16" s="967"/>
    </row>
    <row r="17" spans="12:23" ht="24" customHeight="1">
      <c r="L17" s="985" t="s">
        <v>1274</v>
      </c>
      <c r="M17" s="985"/>
      <c r="N17" s="985"/>
      <c r="O17" s="985"/>
      <c r="P17" s="985"/>
      <c r="Q17" s="985"/>
      <c r="R17" s="985"/>
      <c r="S17" s="985"/>
      <c r="T17" s="985"/>
      <c r="U17" s="985"/>
      <c r="V17" s="992"/>
      <c r="W17" s="967"/>
    </row>
    <row r="18" spans="12:23" ht="24" customHeight="1">
      <c r="L18" s="987"/>
      <c r="M18" s="987"/>
      <c r="N18" s="987"/>
      <c r="O18" s="987"/>
      <c r="P18" s="987"/>
      <c r="Q18" s="987"/>
      <c r="R18" s="987"/>
      <c r="S18" s="987"/>
      <c r="T18" s="987"/>
      <c r="U18" s="987"/>
      <c r="V18" s="993"/>
      <c r="W18" s="967"/>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343"/>
  <sheetViews>
    <sheetView showGridLines="0" view="pageBreakPreview" zoomScale="60" zoomScaleNormal="80" workbookViewId="0">
      <pane xSplit="14" ySplit="15" topLeftCell="Q242" activePane="bottomRight" state="frozen"/>
      <selection activeCell="K11" sqref="A11:XFD11"/>
      <selection pane="topRight" activeCell="K11" sqref="A11:XFD11"/>
      <selection pane="bottomLeft" activeCell="K11" sqref="A11:XFD11"/>
      <selection pane="bottomRight" activeCell="AC186" sqref="AC186"/>
    </sheetView>
  </sheetViews>
  <sheetFormatPr defaultRowHeight="15"/>
  <cols>
    <col min="1" max="10" width="9.140625" style="459" hidden="1" customWidth="1"/>
    <col min="11" max="11" width="3.7109375" style="459" hidden="1" customWidth="1"/>
    <col min="12" max="12" width="9.140625" style="459"/>
    <col min="13" max="13" width="49.140625" style="459" customWidth="1"/>
    <col min="14" max="14" width="12" style="459" customWidth="1"/>
    <col min="15" max="17" width="13.7109375" style="459" customWidth="1"/>
    <col min="18" max="18" width="12.140625" style="459" customWidth="1"/>
    <col min="19" max="21" width="13.7109375" style="459" customWidth="1"/>
    <col min="22" max="22" width="15.140625" style="459" customWidth="1"/>
    <col min="23" max="23" width="11.5703125" style="459" customWidth="1"/>
    <col min="24" max="24" width="14.7109375" style="459" customWidth="1"/>
    <col min="25" max="25" width="9.140625" style="459" customWidth="1"/>
    <col min="26" max="16384" width="9.140625" style="459"/>
  </cols>
  <sheetData>
    <row r="1" spans="1:25" hidden="1">
      <c r="A1" s="994"/>
      <c r="B1" s="994"/>
      <c r="C1" s="994"/>
      <c r="D1" s="994"/>
      <c r="E1" s="994"/>
      <c r="F1" s="994"/>
      <c r="G1" s="994"/>
      <c r="H1" s="994"/>
      <c r="I1" s="994"/>
      <c r="J1" s="994"/>
      <c r="K1" s="994"/>
      <c r="L1" s="994"/>
      <c r="M1" s="994"/>
      <c r="N1" s="994"/>
      <c r="O1" s="995">
        <v>2022</v>
      </c>
      <c r="P1" s="995">
        <v>2022</v>
      </c>
      <c r="Q1" s="995">
        <v>2022</v>
      </c>
      <c r="R1" s="995">
        <v>2022</v>
      </c>
      <c r="S1" s="918">
        <v>2023</v>
      </c>
      <c r="T1" s="918">
        <v>2024</v>
      </c>
      <c r="U1" s="918">
        <v>2024</v>
      </c>
      <c r="V1" s="994"/>
      <c r="W1" s="994"/>
      <c r="X1" s="994"/>
      <c r="Y1" s="994"/>
    </row>
    <row r="2" spans="1:25" hidden="1">
      <c r="A2" s="994"/>
      <c r="B2" s="994"/>
      <c r="C2" s="994"/>
      <c r="D2" s="994"/>
      <c r="E2" s="994"/>
      <c r="F2" s="994"/>
      <c r="G2" s="994"/>
      <c r="H2" s="994"/>
      <c r="I2" s="994"/>
      <c r="J2" s="994"/>
      <c r="K2" s="994"/>
      <c r="L2" s="994"/>
      <c r="M2" s="994"/>
      <c r="N2" s="994"/>
      <c r="O2" s="918" t="s">
        <v>271</v>
      </c>
      <c r="P2" s="918" t="s">
        <v>309</v>
      </c>
      <c r="Q2" s="918" t="s">
        <v>289</v>
      </c>
      <c r="R2" s="918" t="s">
        <v>974</v>
      </c>
      <c r="S2" s="918" t="s">
        <v>271</v>
      </c>
      <c r="T2" s="918" t="s">
        <v>272</v>
      </c>
      <c r="U2" s="918" t="s">
        <v>271</v>
      </c>
      <c r="V2" s="994"/>
      <c r="W2" s="994"/>
      <c r="X2" s="994"/>
      <c r="Y2" s="994"/>
    </row>
    <row r="3" spans="1:25" hidden="1">
      <c r="A3" s="994"/>
      <c r="B3" s="994"/>
      <c r="C3" s="994"/>
      <c r="D3" s="994"/>
      <c r="E3" s="994"/>
      <c r="F3" s="994"/>
      <c r="G3" s="994"/>
      <c r="H3" s="994"/>
      <c r="I3" s="994"/>
      <c r="J3" s="994"/>
      <c r="K3" s="994"/>
      <c r="L3" s="994"/>
      <c r="M3" s="994"/>
      <c r="N3" s="994"/>
      <c r="O3" s="918" t="s">
        <v>2458</v>
      </c>
      <c r="P3" s="918" t="s">
        <v>2459</v>
      </c>
      <c r="Q3" s="918" t="s">
        <v>2460</v>
      </c>
      <c r="R3" s="918" t="s">
        <v>2471</v>
      </c>
      <c r="S3" s="918" t="s">
        <v>2462</v>
      </c>
      <c r="T3" s="918" t="s">
        <v>2463</v>
      </c>
      <c r="U3" s="918" t="s">
        <v>2464</v>
      </c>
      <c r="V3" s="994"/>
      <c r="W3" s="994"/>
      <c r="X3" s="994"/>
      <c r="Y3" s="994"/>
    </row>
    <row r="4" spans="1:25" hidden="1">
      <c r="A4" s="994"/>
      <c r="B4" s="994"/>
      <c r="C4" s="994"/>
      <c r="D4" s="994"/>
      <c r="E4" s="994"/>
      <c r="F4" s="994"/>
      <c r="G4" s="994"/>
      <c r="H4" s="994"/>
      <c r="I4" s="994"/>
      <c r="J4" s="994"/>
      <c r="K4" s="994"/>
      <c r="L4" s="994"/>
      <c r="M4" s="994"/>
      <c r="N4" s="994"/>
      <c r="O4" s="994"/>
      <c r="P4" s="994"/>
      <c r="Q4" s="994"/>
      <c r="R4" s="994"/>
      <c r="S4" s="994"/>
      <c r="T4" s="994"/>
      <c r="U4" s="994"/>
      <c r="V4" s="994"/>
      <c r="W4" s="994"/>
      <c r="X4" s="994"/>
      <c r="Y4" s="994"/>
    </row>
    <row r="5" spans="1:25" hidden="1">
      <c r="A5" s="994"/>
      <c r="B5" s="994"/>
      <c r="C5" s="994"/>
      <c r="D5" s="994"/>
      <c r="E5" s="994"/>
      <c r="F5" s="994"/>
      <c r="G5" s="994"/>
      <c r="H5" s="994"/>
      <c r="I5" s="994"/>
      <c r="J5" s="994"/>
      <c r="K5" s="994"/>
      <c r="L5" s="994"/>
      <c r="M5" s="994"/>
      <c r="N5" s="994"/>
      <c r="O5" s="994"/>
      <c r="P5" s="994"/>
      <c r="Q5" s="994"/>
      <c r="R5" s="994"/>
      <c r="S5" s="994"/>
      <c r="T5" s="994"/>
      <c r="U5" s="994"/>
      <c r="V5" s="994"/>
      <c r="W5" s="994"/>
      <c r="X5" s="994"/>
      <c r="Y5" s="994"/>
    </row>
    <row r="6" spans="1:25" hidden="1">
      <c r="A6" s="994"/>
      <c r="B6" s="994"/>
      <c r="C6" s="994"/>
      <c r="D6" s="994"/>
      <c r="E6" s="994"/>
      <c r="F6" s="994"/>
      <c r="G6" s="994"/>
      <c r="H6" s="994"/>
      <c r="I6" s="994"/>
      <c r="J6" s="994"/>
      <c r="K6" s="994"/>
      <c r="L6" s="994"/>
      <c r="M6" s="994"/>
      <c r="N6" s="994"/>
      <c r="O6" s="994"/>
      <c r="P6" s="994"/>
      <c r="Q6" s="994"/>
      <c r="R6" s="994"/>
      <c r="S6" s="994"/>
      <c r="T6" s="994"/>
      <c r="U6" s="994"/>
      <c r="V6" s="994"/>
      <c r="W6" s="994"/>
      <c r="X6" s="994"/>
      <c r="Y6" s="994"/>
    </row>
    <row r="7" spans="1:25" hidden="1">
      <c r="A7" s="994"/>
      <c r="B7" s="994"/>
      <c r="C7" s="994"/>
      <c r="D7" s="994"/>
      <c r="E7" s="994"/>
      <c r="F7" s="994"/>
      <c r="G7" s="994"/>
      <c r="H7" s="994"/>
      <c r="I7" s="994"/>
      <c r="J7" s="994"/>
      <c r="K7" s="994"/>
      <c r="L7" s="994"/>
      <c r="M7" s="994"/>
      <c r="N7" s="994"/>
      <c r="O7" s="718" t="b">
        <v>1</v>
      </c>
      <c r="P7" s="718" t="b">
        <v>1</v>
      </c>
      <c r="Q7" s="718" t="b">
        <v>1</v>
      </c>
      <c r="R7" s="718" t="b">
        <v>1</v>
      </c>
      <c r="S7" s="718" t="b">
        <v>1</v>
      </c>
      <c r="T7" s="755"/>
      <c r="U7" s="994"/>
      <c r="V7" s="994"/>
      <c r="W7" s="994"/>
      <c r="X7" s="994"/>
      <c r="Y7" s="994"/>
    </row>
    <row r="8" spans="1:25" hidden="1">
      <c r="A8" s="994"/>
      <c r="B8" s="994"/>
      <c r="C8" s="994"/>
      <c r="D8" s="994"/>
      <c r="E8" s="994"/>
      <c r="F8" s="994"/>
      <c r="G8" s="994"/>
      <c r="H8" s="994"/>
      <c r="I8" s="994"/>
      <c r="J8" s="994"/>
      <c r="K8" s="994"/>
      <c r="L8" s="994"/>
      <c r="M8" s="994"/>
      <c r="N8" s="994"/>
      <c r="O8" s="994"/>
      <c r="P8" s="994"/>
      <c r="Q8" s="994"/>
      <c r="R8" s="994"/>
      <c r="S8" s="994"/>
      <c r="T8" s="994"/>
      <c r="U8" s="994"/>
      <c r="V8" s="994"/>
      <c r="W8" s="994"/>
      <c r="X8" s="994"/>
      <c r="Y8" s="994"/>
    </row>
    <row r="9" spans="1:25" hidden="1">
      <c r="A9" s="994"/>
      <c r="B9" s="994"/>
      <c r="C9" s="994"/>
      <c r="D9" s="994"/>
      <c r="E9" s="994"/>
      <c r="F9" s="994"/>
      <c r="G9" s="994"/>
      <c r="H9" s="994"/>
      <c r="I9" s="994"/>
      <c r="J9" s="994"/>
      <c r="K9" s="994"/>
      <c r="L9" s="994"/>
      <c r="M9" s="994"/>
      <c r="N9" s="994"/>
      <c r="O9" s="994"/>
      <c r="P9" s="994"/>
      <c r="Q9" s="994"/>
      <c r="R9" s="994"/>
      <c r="S9" s="994"/>
      <c r="T9" s="994"/>
      <c r="U9" s="994"/>
      <c r="V9" s="994"/>
      <c r="W9" s="994"/>
      <c r="X9" s="994"/>
      <c r="Y9" s="994"/>
    </row>
    <row r="10" spans="1:25" hidden="1">
      <c r="A10" s="994"/>
      <c r="B10" s="994"/>
      <c r="C10" s="994"/>
      <c r="D10" s="994"/>
      <c r="E10" s="994"/>
      <c r="F10" s="994"/>
      <c r="G10" s="994"/>
      <c r="H10" s="994"/>
      <c r="I10" s="994"/>
      <c r="J10" s="994"/>
      <c r="K10" s="994"/>
      <c r="L10" s="994"/>
      <c r="M10" s="994"/>
      <c r="N10" s="994"/>
      <c r="O10" s="994"/>
      <c r="P10" s="994"/>
      <c r="Q10" s="994"/>
      <c r="R10" s="994"/>
      <c r="S10" s="994"/>
      <c r="T10" s="994"/>
      <c r="U10" s="994"/>
      <c r="V10" s="994"/>
      <c r="W10" s="994"/>
      <c r="X10" s="994"/>
      <c r="Y10" s="994"/>
    </row>
    <row r="11" spans="1:25" ht="15" hidden="1" customHeight="1">
      <c r="A11" s="994"/>
      <c r="B11" s="994"/>
      <c r="C11" s="994"/>
      <c r="D11" s="994"/>
      <c r="E11" s="994"/>
      <c r="F11" s="994"/>
      <c r="G11" s="994"/>
      <c r="H11" s="994"/>
      <c r="I11" s="994"/>
      <c r="J11" s="994"/>
      <c r="K11" s="994"/>
      <c r="L11" s="994"/>
      <c r="M11" s="698"/>
      <c r="N11" s="994"/>
      <c r="O11" s="994"/>
      <c r="P11" s="994"/>
      <c r="Q11" s="994"/>
      <c r="R11" s="994"/>
      <c r="S11" s="994"/>
      <c r="T11" s="994"/>
      <c r="U11" s="994"/>
      <c r="V11" s="994"/>
      <c r="W11" s="994"/>
      <c r="X11" s="994"/>
      <c r="Y11" s="994"/>
    </row>
    <row r="12" spans="1:25" ht="20.100000000000001" customHeight="1">
      <c r="A12" s="994"/>
      <c r="B12" s="994"/>
      <c r="C12" s="994"/>
      <c r="D12" s="994"/>
      <c r="E12" s="994"/>
      <c r="F12" s="994"/>
      <c r="G12" s="994"/>
      <c r="H12" s="994"/>
      <c r="I12" s="994"/>
      <c r="J12" s="994"/>
      <c r="K12" s="994"/>
      <c r="L12" s="996" t="s">
        <v>1126</v>
      </c>
      <c r="M12" s="997"/>
      <c r="N12" s="997"/>
      <c r="O12" s="997"/>
      <c r="P12" s="997"/>
      <c r="Q12" s="997"/>
      <c r="R12" s="997"/>
      <c r="S12" s="997"/>
      <c r="T12" s="997"/>
      <c r="U12" s="997"/>
      <c r="V12" s="997"/>
      <c r="W12" s="997"/>
      <c r="X12" s="997"/>
      <c r="Y12" s="997"/>
    </row>
    <row r="13" spans="1:25">
      <c r="A13" s="994"/>
      <c r="B13" s="994"/>
      <c r="C13" s="994"/>
      <c r="D13" s="994"/>
      <c r="E13" s="994"/>
      <c r="F13" s="994"/>
      <c r="G13" s="994"/>
      <c r="H13" s="994"/>
      <c r="I13" s="994"/>
      <c r="J13" s="994"/>
      <c r="K13" s="994"/>
      <c r="L13" s="998"/>
      <c r="M13" s="998"/>
      <c r="N13" s="998"/>
      <c r="O13" s="998"/>
      <c r="P13" s="998"/>
      <c r="Q13" s="998"/>
      <c r="R13" s="998"/>
      <c r="S13" s="998"/>
      <c r="T13" s="998"/>
      <c r="U13" s="998"/>
      <c r="V13" s="998"/>
      <c r="W13" s="998"/>
      <c r="X13" s="998"/>
      <c r="Y13" s="998"/>
    </row>
    <row r="14" spans="1:25" ht="26.25" customHeight="1">
      <c r="A14" s="994"/>
      <c r="B14" s="994"/>
      <c r="C14" s="994"/>
      <c r="D14" s="994"/>
      <c r="E14" s="994"/>
      <c r="F14" s="994"/>
      <c r="G14" s="994"/>
      <c r="H14" s="994"/>
      <c r="I14" s="994"/>
      <c r="J14" s="994"/>
      <c r="K14" s="994"/>
      <c r="L14" s="999" t="s">
        <v>15</v>
      </c>
      <c r="M14" s="999" t="s">
        <v>120</v>
      </c>
      <c r="N14" s="999" t="s">
        <v>141</v>
      </c>
      <c r="O14" s="1000" t="s">
        <v>2455</v>
      </c>
      <c r="P14" s="1000" t="s">
        <v>2455</v>
      </c>
      <c r="Q14" s="1000" t="s">
        <v>2455</v>
      </c>
      <c r="R14" s="1000" t="s">
        <v>2455</v>
      </c>
      <c r="S14" s="1001" t="s">
        <v>2456</v>
      </c>
      <c r="T14" s="1002" t="s">
        <v>2457</v>
      </c>
      <c r="U14" s="1000" t="s">
        <v>2457</v>
      </c>
      <c r="V14" s="999" t="s">
        <v>1219</v>
      </c>
      <c r="W14" s="1003" t="s">
        <v>913</v>
      </c>
      <c r="X14" s="1004" t="s">
        <v>308</v>
      </c>
      <c r="Y14" s="1004" t="s">
        <v>919</v>
      </c>
    </row>
    <row r="15" spans="1:25" ht="79.5" customHeight="1">
      <c r="A15" s="994"/>
      <c r="B15" s="994"/>
      <c r="C15" s="994"/>
      <c r="D15" s="994"/>
      <c r="E15" s="994"/>
      <c r="F15" s="994"/>
      <c r="G15" s="994"/>
      <c r="H15" s="994"/>
      <c r="I15" s="994"/>
      <c r="J15" s="994"/>
      <c r="K15" s="994"/>
      <c r="L15" s="999"/>
      <c r="M15" s="999"/>
      <c r="N15" s="999"/>
      <c r="O15" s="1001" t="s">
        <v>271</v>
      </c>
      <c r="P15" s="1001" t="s">
        <v>309</v>
      </c>
      <c r="Q15" s="1001" t="s">
        <v>289</v>
      </c>
      <c r="R15" s="1000" t="s">
        <v>974</v>
      </c>
      <c r="S15" s="1001" t="s">
        <v>271</v>
      </c>
      <c r="T15" s="1005" t="s">
        <v>272</v>
      </c>
      <c r="U15" s="1000" t="s">
        <v>271</v>
      </c>
      <c r="V15" s="999"/>
      <c r="W15" s="1003"/>
      <c r="X15" s="1004"/>
      <c r="Y15" s="1004"/>
    </row>
    <row r="16" spans="1:25">
      <c r="A16" s="814" t="s">
        <v>17</v>
      </c>
      <c r="B16" s="1006" t="s">
        <v>824</v>
      </c>
      <c r="C16" s="994"/>
      <c r="D16" s="994"/>
      <c r="E16" s="994"/>
      <c r="F16" s="994"/>
      <c r="G16" s="994"/>
      <c r="H16" s="994"/>
      <c r="I16" s="994"/>
      <c r="J16" s="994"/>
      <c r="K16" s="994"/>
      <c r="L16" s="727" t="s">
        <v>2448</v>
      </c>
      <c r="M16" s="1007"/>
      <c r="N16" s="1007"/>
      <c r="O16" s="1007"/>
      <c r="P16" s="1007"/>
      <c r="Q16" s="1007"/>
      <c r="R16" s="1007"/>
      <c r="S16" s="1007"/>
      <c r="T16" s="1007"/>
      <c r="U16" s="1007"/>
      <c r="V16" s="1007"/>
      <c r="W16" s="1007"/>
      <c r="X16" s="1007"/>
      <c r="Y16" s="1007"/>
    </row>
    <row r="17" spans="1:25">
      <c r="A17" s="1008" t="s">
        <v>17</v>
      </c>
      <c r="B17" s="994"/>
      <c r="C17" s="994"/>
      <c r="D17" s="994"/>
      <c r="E17" s="994"/>
      <c r="F17" s="994"/>
      <c r="G17" s="994"/>
      <c r="H17" s="994"/>
      <c r="I17" s="994"/>
      <c r="J17" s="994"/>
      <c r="K17" s="994"/>
      <c r="L17" s="1009" t="s">
        <v>17</v>
      </c>
      <c r="M17" s="1010" t="s">
        <v>453</v>
      </c>
      <c r="N17" s="1000" t="s">
        <v>355</v>
      </c>
      <c r="O17" s="1011">
        <v>1258.681528179598</v>
      </c>
      <c r="P17" s="1011">
        <v>1258.681528179598</v>
      </c>
      <c r="Q17" s="1011">
        <v>1243.8454400000001</v>
      </c>
      <c r="R17" s="1011">
        <v>-14.836088179597937</v>
      </c>
      <c r="S17" s="1011">
        <v>1404.494062884489</v>
      </c>
      <c r="T17" s="1011">
        <v>1602.2583861991573</v>
      </c>
      <c r="U17" s="1011">
        <v>1437.3582299597081</v>
      </c>
      <c r="V17" s="1012">
        <v>2.3399292274489238</v>
      </c>
      <c r="W17" s="821"/>
      <c r="X17" s="821"/>
      <c r="Y17" s="821"/>
    </row>
    <row r="18" spans="1:25" s="479" customFormat="1" ht="22.5">
      <c r="A18" s="1013" t="s">
        <v>17</v>
      </c>
      <c r="B18" s="1014"/>
      <c r="C18" s="1014"/>
      <c r="D18" s="1014"/>
      <c r="E18" s="1014"/>
      <c r="F18" s="1014"/>
      <c r="G18" s="1014"/>
      <c r="H18" s="1014"/>
      <c r="I18" s="1014"/>
      <c r="J18" s="1014"/>
      <c r="K18" s="1014"/>
      <c r="L18" s="1015" t="s">
        <v>154</v>
      </c>
      <c r="M18" s="1016" t="s">
        <v>1127</v>
      </c>
      <c r="N18" s="1017" t="s">
        <v>355</v>
      </c>
      <c r="O18" s="1011">
        <v>355.84000000000003</v>
      </c>
      <c r="P18" s="1011">
        <v>355.84000000000003</v>
      </c>
      <c r="Q18" s="1011">
        <v>315</v>
      </c>
      <c r="R18" s="1011">
        <v>-40.840000000000032</v>
      </c>
      <c r="S18" s="1011">
        <v>332.86</v>
      </c>
      <c r="T18" s="1011">
        <v>288.60000000000002</v>
      </c>
      <c r="U18" s="1011">
        <v>125.7</v>
      </c>
      <c r="V18" s="1011">
        <v>-62.236375653427878</v>
      </c>
      <c r="W18" s="1018"/>
      <c r="X18" s="1018"/>
      <c r="Y18" s="1018"/>
    </row>
    <row r="19" spans="1:25">
      <c r="A19" s="1008" t="s">
        <v>17</v>
      </c>
      <c r="B19" s="994"/>
      <c r="C19" s="994"/>
      <c r="D19" s="994"/>
      <c r="E19" s="994"/>
      <c r="F19" s="994"/>
      <c r="G19" s="994"/>
      <c r="H19" s="994"/>
      <c r="I19" s="994"/>
      <c r="J19" s="994"/>
      <c r="K19" s="994"/>
      <c r="L19" s="1019" t="s">
        <v>397</v>
      </c>
      <c r="M19" s="1020" t="s">
        <v>1128</v>
      </c>
      <c r="N19" s="1000" t="s">
        <v>355</v>
      </c>
      <c r="O19" s="1021">
        <v>40.840000000000003</v>
      </c>
      <c r="P19" s="1021">
        <v>40.840000000000003</v>
      </c>
      <c r="Q19" s="1021">
        <v>0</v>
      </c>
      <c r="R19" s="1012">
        <v>-40.840000000000003</v>
      </c>
      <c r="S19" s="1021">
        <v>40.869999999999997</v>
      </c>
      <c r="T19" s="1021">
        <v>0</v>
      </c>
      <c r="U19" s="1021">
        <v>0</v>
      </c>
      <c r="V19" s="1012">
        <v>-100</v>
      </c>
      <c r="W19" s="821"/>
      <c r="X19" s="821"/>
      <c r="Y19" s="821"/>
    </row>
    <row r="20" spans="1:25">
      <c r="A20" s="1008" t="s">
        <v>17</v>
      </c>
      <c r="B20" s="994"/>
      <c r="C20" s="994"/>
      <c r="D20" s="994"/>
      <c r="E20" s="994"/>
      <c r="F20" s="994"/>
      <c r="G20" s="994"/>
      <c r="H20" s="994"/>
      <c r="I20" s="994"/>
      <c r="J20" s="994"/>
      <c r="K20" s="994"/>
      <c r="L20" s="1019" t="s">
        <v>399</v>
      </c>
      <c r="M20" s="1020" t="s">
        <v>455</v>
      </c>
      <c r="N20" s="1000" t="s">
        <v>355</v>
      </c>
      <c r="O20" s="1022">
        <v>145</v>
      </c>
      <c r="P20" s="1022">
        <v>145</v>
      </c>
      <c r="Q20" s="1022">
        <v>145</v>
      </c>
      <c r="R20" s="1012">
        <v>0</v>
      </c>
      <c r="S20" s="1022">
        <v>143.4</v>
      </c>
      <c r="T20" s="1022">
        <v>142</v>
      </c>
      <c r="U20" s="1022">
        <v>15.7</v>
      </c>
      <c r="V20" s="1012">
        <v>-89.051603905160391</v>
      </c>
      <c r="W20" s="821"/>
      <c r="X20" s="821"/>
      <c r="Y20" s="821"/>
    </row>
    <row r="21" spans="1:25">
      <c r="A21" s="1008" t="s">
        <v>17</v>
      </c>
      <c r="B21" s="994"/>
      <c r="C21" s="994"/>
      <c r="D21" s="994"/>
      <c r="E21" s="994"/>
      <c r="F21" s="994"/>
      <c r="G21" s="994"/>
      <c r="H21" s="994"/>
      <c r="I21" s="994"/>
      <c r="J21" s="994"/>
      <c r="K21" s="994"/>
      <c r="L21" s="1019" t="s">
        <v>885</v>
      </c>
      <c r="M21" s="1020" t="s">
        <v>456</v>
      </c>
      <c r="N21" s="1000" t="s">
        <v>355</v>
      </c>
      <c r="O21" s="1022">
        <v>170</v>
      </c>
      <c r="P21" s="1022">
        <v>170</v>
      </c>
      <c r="Q21" s="1022">
        <v>170</v>
      </c>
      <c r="R21" s="1012">
        <v>0</v>
      </c>
      <c r="S21" s="1022">
        <v>148.59</v>
      </c>
      <c r="T21" s="1022">
        <v>146.6</v>
      </c>
      <c r="U21" s="1022">
        <v>110</v>
      </c>
      <c r="V21" s="1012">
        <v>-25.9707921125244</v>
      </c>
      <c r="W21" s="821"/>
      <c r="X21" s="821"/>
      <c r="Y21" s="821"/>
    </row>
    <row r="22" spans="1:25" s="479" customFormat="1" ht="22.5">
      <c r="A22" s="1013" t="s">
        <v>17</v>
      </c>
      <c r="B22" s="1014"/>
      <c r="C22" s="1014"/>
      <c r="D22" s="1014"/>
      <c r="E22" s="1014"/>
      <c r="F22" s="1014"/>
      <c r="G22" s="1014"/>
      <c r="H22" s="1014"/>
      <c r="I22" s="1014"/>
      <c r="J22" s="1014"/>
      <c r="K22" s="1014"/>
      <c r="L22" s="1015" t="s">
        <v>155</v>
      </c>
      <c r="M22" s="1016" t="s">
        <v>1129</v>
      </c>
      <c r="N22" s="1017" t="s">
        <v>355</v>
      </c>
      <c r="O22" s="1011">
        <v>515.66999999999996</v>
      </c>
      <c r="P22" s="1011">
        <v>515.66999999999996</v>
      </c>
      <c r="Q22" s="1011">
        <v>515.66999999999996</v>
      </c>
      <c r="R22" s="1011">
        <v>0</v>
      </c>
      <c r="S22" s="1011">
        <v>670.4</v>
      </c>
      <c r="T22" s="1011">
        <v>744</v>
      </c>
      <c r="U22" s="1011">
        <v>744</v>
      </c>
      <c r="V22" s="1011">
        <v>10.978520286396185</v>
      </c>
      <c r="W22" s="1018"/>
      <c r="X22" s="1018"/>
      <c r="Y22" s="1018"/>
    </row>
    <row r="23" spans="1:25">
      <c r="A23" s="1008" t="s">
        <v>17</v>
      </c>
      <c r="B23" s="994"/>
      <c r="C23" s="994"/>
      <c r="D23" s="994"/>
      <c r="E23" s="994"/>
      <c r="F23" s="994"/>
      <c r="G23" s="994"/>
      <c r="H23" s="994"/>
      <c r="I23" s="994"/>
      <c r="J23" s="994"/>
      <c r="K23" s="994"/>
      <c r="L23" s="1019" t="s">
        <v>454</v>
      </c>
      <c r="M23" s="1020" t="s">
        <v>1130</v>
      </c>
      <c r="N23" s="1000" t="s">
        <v>355</v>
      </c>
      <c r="O23" s="1021">
        <v>515.66999999999996</v>
      </c>
      <c r="P23" s="1021">
        <v>515.66999999999996</v>
      </c>
      <c r="Q23" s="1021">
        <v>515.66999999999996</v>
      </c>
      <c r="R23" s="1012">
        <v>0</v>
      </c>
      <c r="S23" s="1021">
        <v>670.4</v>
      </c>
      <c r="T23" s="1021">
        <v>744</v>
      </c>
      <c r="U23" s="1021">
        <v>744</v>
      </c>
      <c r="V23" s="1012">
        <v>10.978520286396185</v>
      </c>
      <c r="W23" s="821"/>
      <c r="X23" s="821"/>
      <c r="Y23" s="821"/>
    </row>
    <row r="24" spans="1:25">
      <c r="A24" s="1008" t="s">
        <v>17</v>
      </c>
      <c r="B24" s="994" t="s">
        <v>411</v>
      </c>
      <c r="C24" s="994"/>
      <c r="D24" s="994"/>
      <c r="E24" s="994"/>
      <c r="F24" s="994"/>
      <c r="G24" s="994"/>
      <c r="H24" s="994"/>
      <c r="I24" s="994"/>
      <c r="J24" s="994"/>
      <c r="K24" s="994"/>
      <c r="L24" s="1019" t="s">
        <v>457</v>
      </c>
      <c r="M24" s="1020" t="s">
        <v>1131</v>
      </c>
      <c r="N24" s="1000" t="s">
        <v>355</v>
      </c>
      <c r="O24" s="1021">
        <v>0</v>
      </c>
      <c r="P24" s="1021">
        <v>0</v>
      </c>
      <c r="Q24" s="1021">
        <v>0</v>
      </c>
      <c r="R24" s="1012">
        <v>0</v>
      </c>
      <c r="S24" s="1021">
        <v>0</v>
      </c>
      <c r="T24" s="1021">
        <v>0</v>
      </c>
      <c r="U24" s="1021">
        <v>0</v>
      </c>
      <c r="V24" s="1012">
        <v>0</v>
      </c>
      <c r="W24" s="821"/>
      <c r="X24" s="821"/>
      <c r="Y24" s="821"/>
    </row>
    <row r="25" spans="1:25">
      <c r="A25" s="1008" t="s">
        <v>17</v>
      </c>
      <c r="B25" s="994" t="s">
        <v>412</v>
      </c>
      <c r="C25" s="994"/>
      <c r="D25" s="994"/>
      <c r="E25" s="994"/>
      <c r="F25" s="994"/>
      <c r="G25" s="994"/>
      <c r="H25" s="994"/>
      <c r="I25" s="994"/>
      <c r="J25" s="994"/>
      <c r="K25" s="994"/>
      <c r="L25" s="1019" t="s">
        <v>458</v>
      </c>
      <c r="M25" s="1020" t="s">
        <v>1132</v>
      </c>
      <c r="N25" s="1000" t="s">
        <v>355</v>
      </c>
      <c r="O25" s="1021">
        <v>0</v>
      </c>
      <c r="P25" s="1021">
        <v>0</v>
      </c>
      <c r="Q25" s="1021">
        <v>0</v>
      </c>
      <c r="R25" s="1012">
        <v>0</v>
      </c>
      <c r="S25" s="1021">
        <v>0</v>
      </c>
      <c r="T25" s="1021">
        <v>0</v>
      </c>
      <c r="U25" s="1021">
        <v>0</v>
      </c>
      <c r="V25" s="1012">
        <v>0</v>
      </c>
      <c r="W25" s="821"/>
      <c r="X25" s="821"/>
      <c r="Y25" s="821"/>
    </row>
    <row r="26" spans="1:25">
      <c r="A26" s="1008" t="s">
        <v>17</v>
      </c>
      <c r="B26" s="994"/>
      <c r="C26" s="994"/>
      <c r="D26" s="994"/>
      <c r="E26" s="994"/>
      <c r="F26" s="994"/>
      <c r="G26" s="994"/>
      <c r="H26" s="994"/>
      <c r="I26" s="994"/>
      <c r="J26" s="994"/>
      <c r="K26" s="994"/>
      <c r="L26" s="1019" t="s">
        <v>459</v>
      </c>
      <c r="M26" s="1020" t="s">
        <v>1133</v>
      </c>
      <c r="N26" s="1000" t="s">
        <v>355</v>
      </c>
      <c r="O26" s="1022"/>
      <c r="P26" s="1022"/>
      <c r="Q26" s="1022"/>
      <c r="R26" s="1012">
        <v>0</v>
      </c>
      <c r="S26" s="1022"/>
      <c r="T26" s="1022"/>
      <c r="U26" s="1022"/>
      <c r="V26" s="1012">
        <v>0</v>
      </c>
      <c r="W26" s="821"/>
      <c r="X26" s="821"/>
      <c r="Y26" s="821"/>
    </row>
    <row r="27" spans="1:25">
      <c r="A27" s="1008" t="s">
        <v>17</v>
      </c>
      <c r="B27" s="994" t="s">
        <v>405</v>
      </c>
      <c r="C27" s="994"/>
      <c r="D27" s="994"/>
      <c r="E27" s="994"/>
      <c r="F27" s="994"/>
      <c r="G27" s="994"/>
      <c r="H27" s="994"/>
      <c r="I27" s="994"/>
      <c r="J27" s="994"/>
      <c r="K27" s="994"/>
      <c r="L27" s="1019" t="s">
        <v>460</v>
      </c>
      <c r="M27" s="1020" t="s">
        <v>1134</v>
      </c>
      <c r="N27" s="1000" t="s">
        <v>355</v>
      </c>
      <c r="O27" s="1021">
        <v>0</v>
      </c>
      <c r="P27" s="1021">
        <v>0</v>
      </c>
      <c r="Q27" s="1021">
        <v>0</v>
      </c>
      <c r="R27" s="1012">
        <v>0</v>
      </c>
      <c r="S27" s="1021">
        <v>0</v>
      </c>
      <c r="T27" s="1021">
        <v>0</v>
      </c>
      <c r="U27" s="1021">
        <v>0</v>
      </c>
      <c r="V27" s="1012">
        <v>0</v>
      </c>
      <c r="W27" s="821"/>
      <c r="X27" s="821"/>
      <c r="Y27" s="821"/>
    </row>
    <row r="28" spans="1:25">
      <c r="A28" s="1008" t="s">
        <v>17</v>
      </c>
      <c r="B28" s="994" t="s">
        <v>407</v>
      </c>
      <c r="C28" s="994"/>
      <c r="D28" s="994"/>
      <c r="E28" s="994"/>
      <c r="F28" s="994"/>
      <c r="G28" s="994"/>
      <c r="H28" s="994"/>
      <c r="I28" s="994"/>
      <c r="J28" s="994"/>
      <c r="K28" s="994"/>
      <c r="L28" s="1019" t="s">
        <v>1203</v>
      </c>
      <c r="M28" s="1020" t="s">
        <v>1207</v>
      </c>
      <c r="N28" s="1000" t="s">
        <v>355</v>
      </c>
      <c r="O28" s="1021">
        <v>0</v>
      </c>
      <c r="P28" s="1021">
        <v>0</v>
      </c>
      <c r="Q28" s="1021">
        <v>0</v>
      </c>
      <c r="R28" s="1012">
        <v>0</v>
      </c>
      <c r="S28" s="1021">
        <v>0</v>
      </c>
      <c r="T28" s="1021">
        <v>0</v>
      </c>
      <c r="U28" s="1021">
        <v>0</v>
      </c>
      <c r="V28" s="1012">
        <v>0</v>
      </c>
      <c r="W28" s="821"/>
      <c r="X28" s="821"/>
      <c r="Y28" s="821"/>
    </row>
    <row r="29" spans="1:25">
      <c r="A29" s="1008" t="s">
        <v>17</v>
      </c>
      <c r="B29" s="994" t="s">
        <v>409</v>
      </c>
      <c r="C29" s="994"/>
      <c r="D29" s="994"/>
      <c r="E29" s="994"/>
      <c r="F29" s="994"/>
      <c r="G29" s="994"/>
      <c r="H29" s="994"/>
      <c r="I29" s="994"/>
      <c r="J29" s="994"/>
      <c r="K29" s="994"/>
      <c r="L29" s="1019" t="s">
        <v>1204</v>
      </c>
      <c r="M29" s="1020" t="s">
        <v>1208</v>
      </c>
      <c r="N29" s="1000" t="s">
        <v>355</v>
      </c>
      <c r="O29" s="1021">
        <v>0</v>
      </c>
      <c r="P29" s="1021">
        <v>0</v>
      </c>
      <c r="Q29" s="1021">
        <v>0</v>
      </c>
      <c r="R29" s="1012">
        <v>0</v>
      </c>
      <c r="S29" s="1021">
        <v>0</v>
      </c>
      <c r="T29" s="1021">
        <v>0</v>
      </c>
      <c r="U29" s="1021">
        <v>0</v>
      </c>
      <c r="V29" s="1012">
        <v>0</v>
      </c>
      <c r="W29" s="821"/>
      <c r="X29" s="821"/>
      <c r="Y29" s="821"/>
    </row>
    <row r="30" spans="1:25">
      <c r="A30" s="1008" t="s">
        <v>17</v>
      </c>
      <c r="B30" s="994" t="s">
        <v>410</v>
      </c>
      <c r="C30" s="994"/>
      <c r="D30" s="994"/>
      <c r="E30" s="994"/>
      <c r="F30" s="994"/>
      <c r="G30" s="994"/>
      <c r="H30" s="994"/>
      <c r="I30" s="994"/>
      <c r="J30" s="994"/>
      <c r="K30" s="994"/>
      <c r="L30" s="1019" t="s">
        <v>1205</v>
      </c>
      <c r="M30" s="1020" t="s">
        <v>1209</v>
      </c>
      <c r="N30" s="1000" t="s">
        <v>355</v>
      </c>
      <c r="O30" s="1021">
        <v>0</v>
      </c>
      <c r="P30" s="1021">
        <v>0</v>
      </c>
      <c r="Q30" s="1021">
        <v>0</v>
      </c>
      <c r="R30" s="1012">
        <v>0</v>
      </c>
      <c r="S30" s="1021">
        <v>0</v>
      </c>
      <c r="T30" s="1021">
        <v>0</v>
      </c>
      <c r="U30" s="1021">
        <v>0</v>
      </c>
      <c r="V30" s="1012">
        <v>0</v>
      </c>
      <c r="W30" s="821"/>
      <c r="X30" s="821"/>
      <c r="Y30" s="821"/>
    </row>
    <row r="31" spans="1:25">
      <c r="A31" s="1008" t="s">
        <v>17</v>
      </c>
      <c r="B31" s="1023" t="s">
        <v>1077</v>
      </c>
      <c r="C31" s="994"/>
      <c r="D31" s="994"/>
      <c r="E31" s="994"/>
      <c r="F31" s="994"/>
      <c r="G31" s="994"/>
      <c r="H31" s="994"/>
      <c r="I31" s="994"/>
      <c r="J31" s="994"/>
      <c r="K31" s="994"/>
      <c r="L31" s="1019" t="s">
        <v>1206</v>
      </c>
      <c r="M31" s="1020" t="s">
        <v>1210</v>
      </c>
      <c r="N31" s="1000" t="s">
        <v>355</v>
      </c>
      <c r="O31" s="1021">
        <v>0</v>
      </c>
      <c r="P31" s="1021">
        <v>0</v>
      </c>
      <c r="Q31" s="1021">
        <v>0</v>
      </c>
      <c r="R31" s="1012">
        <v>0</v>
      </c>
      <c r="S31" s="1021">
        <v>0</v>
      </c>
      <c r="T31" s="1021">
        <v>0</v>
      </c>
      <c r="U31" s="1021">
        <v>0</v>
      </c>
      <c r="V31" s="1012">
        <v>0</v>
      </c>
      <c r="W31" s="821"/>
      <c r="X31" s="821"/>
      <c r="Y31" s="821"/>
    </row>
    <row r="32" spans="1:25" s="479" customFormat="1" ht="56.25">
      <c r="A32" s="1013" t="s">
        <v>17</v>
      </c>
      <c r="B32" s="1014"/>
      <c r="C32" s="1014"/>
      <c r="D32" s="1014"/>
      <c r="E32" s="1014"/>
      <c r="F32" s="1014"/>
      <c r="G32" s="1014"/>
      <c r="H32" s="1014"/>
      <c r="I32" s="1014"/>
      <c r="J32" s="1014"/>
      <c r="K32" s="1014"/>
      <c r="L32" s="1015" t="s">
        <v>363</v>
      </c>
      <c r="M32" s="1016" t="s">
        <v>1135</v>
      </c>
      <c r="N32" s="1017" t="s">
        <v>355</v>
      </c>
      <c r="O32" s="1024"/>
      <c r="P32" s="1024"/>
      <c r="Q32" s="1024"/>
      <c r="R32" s="1011">
        <v>0</v>
      </c>
      <c r="S32" s="1024"/>
      <c r="T32" s="1024"/>
      <c r="U32" s="1024"/>
      <c r="V32" s="1011">
        <v>0</v>
      </c>
      <c r="W32" s="1018"/>
      <c r="X32" s="1018"/>
      <c r="Y32" s="1018"/>
    </row>
    <row r="33" spans="1:25" s="479" customFormat="1" ht="45">
      <c r="A33" s="1013" t="s">
        <v>17</v>
      </c>
      <c r="B33" s="1014"/>
      <c r="C33" s="1014"/>
      <c r="D33" s="1014"/>
      <c r="E33" s="1014"/>
      <c r="F33" s="1014"/>
      <c r="G33" s="1014"/>
      <c r="H33" s="1014"/>
      <c r="I33" s="1014"/>
      <c r="J33" s="1014"/>
      <c r="K33" s="1014"/>
      <c r="L33" s="1015" t="s">
        <v>365</v>
      </c>
      <c r="M33" s="1016" t="s">
        <v>1136</v>
      </c>
      <c r="N33" s="1017" t="s">
        <v>355</v>
      </c>
      <c r="O33" s="1025">
        <v>490.05152817959811</v>
      </c>
      <c r="P33" s="1025">
        <v>490.05152817959811</v>
      </c>
      <c r="Q33" s="1025">
        <v>516.05544000000009</v>
      </c>
      <c r="R33" s="1011">
        <v>26.003911820401981</v>
      </c>
      <c r="S33" s="1025">
        <v>516.0540628844891</v>
      </c>
      <c r="T33" s="1025">
        <v>567.65838619915735</v>
      </c>
      <c r="U33" s="1025">
        <v>567.65822995970802</v>
      </c>
      <c r="V33" s="1011">
        <v>9.9997598675566941</v>
      </c>
      <c r="W33" s="1018"/>
      <c r="X33" s="1018"/>
      <c r="Y33" s="1018"/>
    </row>
    <row r="34" spans="1:25" ht="22.5">
      <c r="A34" s="1008" t="s">
        <v>17</v>
      </c>
      <c r="B34" s="900" t="s">
        <v>1178</v>
      </c>
      <c r="C34" s="994"/>
      <c r="D34" s="994"/>
      <c r="E34" s="994"/>
      <c r="F34" s="994"/>
      <c r="G34" s="994"/>
      <c r="H34" s="994"/>
      <c r="I34" s="994"/>
      <c r="J34" s="994"/>
      <c r="K34" s="994"/>
      <c r="L34" s="1019" t="s">
        <v>467</v>
      </c>
      <c r="M34" s="1020" t="s">
        <v>1137</v>
      </c>
      <c r="N34" s="1000" t="s">
        <v>355</v>
      </c>
      <c r="O34" s="1021">
        <v>384.81119999999993</v>
      </c>
      <c r="P34" s="1021">
        <v>384.81119999999993</v>
      </c>
      <c r="Q34" s="1021">
        <v>396.35544000000004</v>
      </c>
      <c r="R34" s="1012">
        <v>11.544240000000116</v>
      </c>
      <c r="S34" s="1021">
        <v>396.35544000000004</v>
      </c>
      <c r="T34" s="1021">
        <v>435.99107999999995</v>
      </c>
      <c r="U34" s="1021">
        <v>435.99096000000003</v>
      </c>
      <c r="V34" s="1012">
        <v>9.9999939448289101</v>
      </c>
      <c r="W34" s="821"/>
      <c r="X34" s="821"/>
      <c r="Y34" s="821"/>
    </row>
    <row r="35" spans="1:25" ht="33.75">
      <c r="A35" s="1008" t="s">
        <v>17</v>
      </c>
      <c r="B35" s="900" t="s">
        <v>1179</v>
      </c>
      <c r="C35" s="994"/>
      <c r="D35" s="994"/>
      <c r="E35" s="994"/>
      <c r="F35" s="994"/>
      <c r="G35" s="994"/>
      <c r="H35" s="994"/>
      <c r="I35" s="994"/>
      <c r="J35" s="994"/>
      <c r="K35" s="994"/>
      <c r="L35" s="1019" t="s">
        <v>474</v>
      </c>
      <c r="M35" s="1020" t="s">
        <v>1138</v>
      </c>
      <c r="N35" s="1000" t="s">
        <v>355</v>
      </c>
      <c r="O35" s="1021">
        <v>105.24032817959819</v>
      </c>
      <c r="P35" s="1021">
        <v>105.24032817959819</v>
      </c>
      <c r="Q35" s="1021">
        <v>119.7</v>
      </c>
      <c r="R35" s="1012">
        <v>14.459671820401809</v>
      </c>
      <c r="S35" s="1021">
        <v>119.69862288448903</v>
      </c>
      <c r="T35" s="1021">
        <v>131.66730619915745</v>
      </c>
      <c r="U35" s="1021">
        <v>131.66726995970794</v>
      </c>
      <c r="V35" s="1012">
        <v>9.9989847725891003</v>
      </c>
      <c r="W35" s="821"/>
      <c r="X35" s="821"/>
      <c r="Y35" s="821"/>
    </row>
    <row r="36" spans="1:25" s="479" customFormat="1" ht="22.5">
      <c r="A36" s="1013" t="s">
        <v>17</v>
      </c>
      <c r="B36" s="1014"/>
      <c r="C36" s="1014"/>
      <c r="D36" s="1014"/>
      <c r="E36" s="1014"/>
      <c r="F36" s="1014"/>
      <c r="G36" s="1014"/>
      <c r="H36" s="1014"/>
      <c r="I36" s="1014"/>
      <c r="J36" s="1014"/>
      <c r="K36" s="1014"/>
      <c r="L36" s="1015" t="s">
        <v>367</v>
      </c>
      <c r="M36" s="1016" t="s">
        <v>1139</v>
      </c>
      <c r="N36" s="1017" t="s">
        <v>355</v>
      </c>
      <c r="O36" s="1024"/>
      <c r="P36" s="1024"/>
      <c r="Q36" s="1024"/>
      <c r="R36" s="1011">
        <v>0</v>
      </c>
      <c r="S36" s="1024"/>
      <c r="T36" s="1024"/>
      <c r="U36" s="1024"/>
      <c r="V36" s="1011">
        <v>0</v>
      </c>
      <c r="W36" s="1018"/>
      <c r="X36" s="1018"/>
      <c r="Y36" s="1018"/>
    </row>
    <row r="37" spans="1:25" s="479" customFormat="1">
      <c r="A37" s="1013" t="s">
        <v>17</v>
      </c>
      <c r="B37" s="1014"/>
      <c r="C37" s="1014"/>
      <c r="D37" s="1014"/>
      <c r="E37" s="1014"/>
      <c r="F37" s="1014"/>
      <c r="G37" s="1014"/>
      <c r="H37" s="1014"/>
      <c r="I37" s="1014"/>
      <c r="J37" s="1014"/>
      <c r="K37" s="1014"/>
      <c r="L37" s="1015" t="s">
        <v>1010</v>
      </c>
      <c r="M37" s="1016" t="s">
        <v>1140</v>
      </c>
      <c r="N37" s="1017" t="s">
        <v>355</v>
      </c>
      <c r="O37" s="1024"/>
      <c r="P37" s="1024"/>
      <c r="Q37" s="1024"/>
      <c r="R37" s="1011">
        <v>0</v>
      </c>
      <c r="S37" s="1024"/>
      <c r="T37" s="1024"/>
      <c r="U37" s="1024"/>
      <c r="V37" s="1011">
        <v>0</v>
      </c>
      <c r="W37" s="1018"/>
      <c r="X37" s="1018"/>
      <c r="Y37" s="1018"/>
    </row>
    <row r="38" spans="1:25" s="479" customFormat="1">
      <c r="A38" s="1013" t="s">
        <v>17</v>
      </c>
      <c r="B38" s="1014"/>
      <c r="C38" s="1014"/>
      <c r="D38" s="1014"/>
      <c r="E38" s="1014"/>
      <c r="F38" s="1014"/>
      <c r="G38" s="1014"/>
      <c r="H38" s="1014"/>
      <c r="I38" s="1014"/>
      <c r="J38" s="1014"/>
      <c r="K38" s="1014"/>
      <c r="L38" s="1015" t="s">
        <v>1141</v>
      </c>
      <c r="M38" s="1016" t="s">
        <v>1142</v>
      </c>
      <c r="N38" s="1017" t="s">
        <v>355</v>
      </c>
      <c r="O38" s="1011">
        <v>-102.88</v>
      </c>
      <c r="P38" s="1011">
        <v>-102.88</v>
      </c>
      <c r="Q38" s="1011">
        <v>-102.88</v>
      </c>
      <c r="R38" s="1011">
        <v>0</v>
      </c>
      <c r="S38" s="1011">
        <v>-114.82</v>
      </c>
      <c r="T38" s="1011">
        <v>2</v>
      </c>
      <c r="U38" s="1011">
        <v>0</v>
      </c>
      <c r="V38" s="1011">
        <v>-100</v>
      </c>
      <c r="W38" s="1018"/>
      <c r="X38" s="1018"/>
      <c r="Y38" s="1018"/>
    </row>
    <row r="39" spans="1:25">
      <c r="A39" s="1008" t="s">
        <v>17</v>
      </c>
      <c r="B39" s="994"/>
      <c r="C39" s="994"/>
      <c r="D39" s="994"/>
      <c r="E39" s="994"/>
      <c r="F39" s="994"/>
      <c r="G39" s="994"/>
      <c r="H39" s="994"/>
      <c r="I39" s="994"/>
      <c r="J39" s="994"/>
      <c r="K39" s="994"/>
      <c r="L39" s="1019" t="s">
        <v>1143</v>
      </c>
      <c r="M39" s="1020" t="s">
        <v>1144</v>
      </c>
      <c r="N39" s="1000" t="s">
        <v>355</v>
      </c>
      <c r="O39" s="1022"/>
      <c r="P39" s="1022"/>
      <c r="Q39" s="1022"/>
      <c r="R39" s="1012">
        <v>0</v>
      </c>
      <c r="S39" s="1022"/>
      <c r="T39" s="1022"/>
      <c r="U39" s="1022"/>
      <c r="V39" s="1012">
        <v>0</v>
      </c>
      <c r="W39" s="821"/>
      <c r="X39" s="821"/>
      <c r="Y39" s="821"/>
    </row>
    <row r="40" spans="1:25">
      <c r="A40" s="1008" t="s">
        <v>17</v>
      </c>
      <c r="B40" s="994"/>
      <c r="C40" s="994"/>
      <c r="D40" s="994"/>
      <c r="E40" s="994"/>
      <c r="F40" s="994"/>
      <c r="G40" s="994"/>
      <c r="H40" s="994"/>
      <c r="I40" s="994"/>
      <c r="J40" s="994"/>
      <c r="K40" s="994"/>
      <c r="L40" s="1019" t="s">
        <v>1145</v>
      </c>
      <c r="M40" s="1020" t="s">
        <v>1146</v>
      </c>
      <c r="N40" s="1000" t="s">
        <v>355</v>
      </c>
      <c r="O40" s="1022"/>
      <c r="P40" s="1022"/>
      <c r="Q40" s="1022"/>
      <c r="R40" s="1012">
        <v>0</v>
      </c>
      <c r="S40" s="1022"/>
      <c r="T40" s="1022"/>
      <c r="U40" s="1022"/>
      <c r="V40" s="1012">
        <v>0</v>
      </c>
      <c r="W40" s="821"/>
      <c r="X40" s="821"/>
      <c r="Y40" s="821"/>
    </row>
    <row r="41" spans="1:25">
      <c r="A41" s="1008" t="s">
        <v>17</v>
      </c>
      <c r="B41" s="994"/>
      <c r="C41" s="994"/>
      <c r="D41" s="994"/>
      <c r="E41" s="994"/>
      <c r="F41" s="994"/>
      <c r="G41" s="994"/>
      <c r="H41" s="994"/>
      <c r="I41" s="994"/>
      <c r="J41" s="994"/>
      <c r="K41" s="994"/>
      <c r="L41" s="1019" t="s">
        <v>1147</v>
      </c>
      <c r="M41" s="1020" t="s">
        <v>1148</v>
      </c>
      <c r="N41" s="1000" t="s">
        <v>355</v>
      </c>
      <c r="O41" s="1022"/>
      <c r="P41" s="1022"/>
      <c r="Q41" s="1022"/>
      <c r="R41" s="1012">
        <v>0</v>
      </c>
      <c r="S41" s="1022"/>
      <c r="T41" s="1022">
        <v>2</v>
      </c>
      <c r="U41" s="1022">
        <v>0</v>
      </c>
      <c r="V41" s="1012">
        <v>0</v>
      </c>
      <c r="W41" s="821"/>
      <c r="X41" s="821"/>
      <c r="Y41" s="821"/>
    </row>
    <row r="42" spans="1:25">
      <c r="A42" s="1008" t="s">
        <v>17</v>
      </c>
      <c r="B42" s="994"/>
      <c r="C42" s="994"/>
      <c r="D42" s="994"/>
      <c r="E42" s="994"/>
      <c r="F42" s="994"/>
      <c r="G42" s="994"/>
      <c r="H42" s="994"/>
      <c r="I42" s="994"/>
      <c r="J42" s="994"/>
      <c r="K42" s="994"/>
      <c r="L42" s="1019" t="s">
        <v>1149</v>
      </c>
      <c r="M42" s="1020" t="s">
        <v>461</v>
      </c>
      <c r="N42" s="1000" t="s">
        <v>355</v>
      </c>
      <c r="O42" s="1022">
        <v>-102.88</v>
      </c>
      <c r="P42" s="1022">
        <v>-102.88</v>
      </c>
      <c r="Q42" s="1022">
        <v>-102.88</v>
      </c>
      <c r="R42" s="1012">
        <v>0</v>
      </c>
      <c r="S42" s="1022">
        <v>-114.82</v>
      </c>
      <c r="T42" s="1022"/>
      <c r="U42" s="1022"/>
      <c r="V42" s="1012">
        <v>-100</v>
      </c>
      <c r="W42" s="821"/>
      <c r="X42" s="821"/>
      <c r="Y42" s="821"/>
    </row>
    <row r="43" spans="1:25" s="479" customFormat="1">
      <c r="A43" s="1013" t="s">
        <v>17</v>
      </c>
      <c r="B43" s="1014"/>
      <c r="C43" s="1014"/>
      <c r="D43" s="1014"/>
      <c r="E43" s="1014"/>
      <c r="F43" s="1014"/>
      <c r="G43" s="1014"/>
      <c r="H43" s="1014"/>
      <c r="I43" s="1014"/>
      <c r="J43" s="1014"/>
      <c r="K43" s="1014"/>
      <c r="L43" s="1015" t="s">
        <v>101</v>
      </c>
      <c r="M43" s="1010" t="s">
        <v>462</v>
      </c>
      <c r="N43" s="1026" t="s">
        <v>355</v>
      </c>
      <c r="O43" s="1011">
        <v>26.3</v>
      </c>
      <c r="P43" s="1011">
        <v>26.3</v>
      </c>
      <c r="Q43" s="1011">
        <v>26.3</v>
      </c>
      <c r="R43" s="1011">
        <v>0</v>
      </c>
      <c r="S43" s="1011">
        <v>0</v>
      </c>
      <c r="T43" s="1011">
        <v>5</v>
      </c>
      <c r="U43" s="1011">
        <v>0</v>
      </c>
      <c r="V43" s="1011">
        <v>0</v>
      </c>
      <c r="W43" s="1018"/>
      <c r="X43" s="1018"/>
      <c r="Y43" s="1018"/>
    </row>
    <row r="44" spans="1:25" ht="33.75">
      <c r="A44" s="1008" t="s">
        <v>17</v>
      </c>
      <c r="B44" s="994"/>
      <c r="C44" s="994"/>
      <c r="D44" s="994"/>
      <c r="E44" s="994"/>
      <c r="F44" s="994"/>
      <c r="G44" s="994"/>
      <c r="H44" s="994"/>
      <c r="I44" s="994"/>
      <c r="J44" s="994"/>
      <c r="K44" s="994"/>
      <c r="L44" s="1019" t="s">
        <v>16</v>
      </c>
      <c r="M44" s="1027" t="s">
        <v>1150</v>
      </c>
      <c r="N44" s="1028" t="s">
        <v>355</v>
      </c>
      <c r="O44" s="1022">
        <v>26.3</v>
      </c>
      <c r="P44" s="1022">
        <v>26.3</v>
      </c>
      <c r="Q44" s="1022">
        <v>26.3</v>
      </c>
      <c r="R44" s="1012">
        <v>0</v>
      </c>
      <c r="S44" s="1022">
        <v>0</v>
      </c>
      <c r="T44" s="1022">
        <v>5</v>
      </c>
      <c r="U44" s="1022">
        <v>0</v>
      </c>
      <c r="V44" s="1012">
        <v>0</v>
      </c>
      <c r="W44" s="821"/>
      <c r="X44" s="821"/>
      <c r="Y44" s="821"/>
    </row>
    <row r="45" spans="1:25" ht="33.75">
      <c r="A45" s="1008" t="s">
        <v>17</v>
      </c>
      <c r="B45" s="994"/>
      <c r="C45" s="994"/>
      <c r="D45" s="994"/>
      <c r="E45" s="994"/>
      <c r="F45" s="994"/>
      <c r="G45" s="994"/>
      <c r="H45" s="994"/>
      <c r="I45" s="994"/>
      <c r="J45" s="994"/>
      <c r="K45" s="994"/>
      <c r="L45" s="1019" t="s">
        <v>143</v>
      </c>
      <c r="M45" s="1027" t="s">
        <v>1151</v>
      </c>
      <c r="N45" s="1028" t="s">
        <v>355</v>
      </c>
      <c r="O45" s="1012">
        <v>0</v>
      </c>
      <c r="P45" s="1012">
        <v>0</v>
      </c>
      <c r="Q45" s="1012">
        <v>0</v>
      </c>
      <c r="R45" s="1012">
        <v>0</v>
      </c>
      <c r="S45" s="1012">
        <v>0</v>
      </c>
      <c r="T45" s="1012">
        <v>0</v>
      </c>
      <c r="U45" s="1012">
        <v>0</v>
      </c>
      <c r="V45" s="1012">
        <v>0</v>
      </c>
      <c r="W45" s="821"/>
      <c r="X45" s="821"/>
      <c r="Y45" s="821"/>
    </row>
    <row r="46" spans="1:25">
      <c r="A46" s="1008" t="s">
        <v>17</v>
      </c>
      <c r="B46" s="994" t="s">
        <v>1180</v>
      </c>
      <c r="C46" s="994"/>
      <c r="D46" s="994"/>
      <c r="E46" s="994"/>
      <c r="F46" s="994"/>
      <c r="G46" s="994"/>
      <c r="H46" s="994"/>
      <c r="I46" s="994"/>
      <c r="J46" s="994"/>
      <c r="K46" s="994"/>
      <c r="L46" s="1019" t="s">
        <v>144</v>
      </c>
      <c r="M46" s="1020" t="s">
        <v>466</v>
      </c>
      <c r="N46" s="1028" t="s">
        <v>355</v>
      </c>
      <c r="O46" s="1021">
        <v>0</v>
      </c>
      <c r="P46" s="1021">
        <v>0</v>
      </c>
      <c r="Q46" s="1021">
        <v>0</v>
      </c>
      <c r="R46" s="1012">
        <v>0</v>
      </c>
      <c r="S46" s="1021">
        <v>0</v>
      </c>
      <c r="T46" s="1021">
        <v>0</v>
      </c>
      <c r="U46" s="1021">
        <v>0</v>
      </c>
      <c r="V46" s="1012">
        <v>0</v>
      </c>
      <c r="W46" s="821"/>
      <c r="X46" s="821"/>
      <c r="Y46" s="821"/>
    </row>
    <row r="47" spans="1:25" ht="22.5">
      <c r="A47" s="1008" t="s">
        <v>17</v>
      </c>
      <c r="B47" s="994" t="s">
        <v>1181</v>
      </c>
      <c r="C47" s="994"/>
      <c r="D47" s="994"/>
      <c r="E47" s="994"/>
      <c r="F47" s="994"/>
      <c r="G47" s="994"/>
      <c r="H47" s="994"/>
      <c r="I47" s="994"/>
      <c r="J47" s="994"/>
      <c r="K47" s="994"/>
      <c r="L47" s="1019" t="s">
        <v>448</v>
      </c>
      <c r="M47" s="1020" t="s">
        <v>1152</v>
      </c>
      <c r="N47" s="1028" t="s">
        <v>355</v>
      </c>
      <c r="O47" s="1021">
        <v>0</v>
      </c>
      <c r="P47" s="1021">
        <v>0</v>
      </c>
      <c r="Q47" s="1021">
        <v>0</v>
      </c>
      <c r="R47" s="1012">
        <v>0</v>
      </c>
      <c r="S47" s="1021">
        <v>0</v>
      </c>
      <c r="T47" s="1021">
        <v>0</v>
      </c>
      <c r="U47" s="1021">
        <v>0</v>
      </c>
      <c r="V47" s="1012">
        <v>0</v>
      </c>
      <c r="W47" s="821"/>
      <c r="X47" s="821"/>
      <c r="Y47" s="821"/>
    </row>
    <row r="48" spans="1:25" s="479" customFormat="1">
      <c r="A48" s="1008" t="s">
        <v>17</v>
      </c>
      <c r="B48" s="1014"/>
      <c r="C48" s="1014"/>
      <c r="D48" s="1014"/>
      <c r="E48" s="1014"/>
      <c r="F48" s="1014"/>
      <c r="G48" s="1014"/>
      <c r="H48" s="1014"/>
      <c r="I48" s="1014"/>
      <c r="J48" s="1014"/>
      <c r="K48" s="1014"/>
      <c r="L48" s="1015" t="s">
        <v>102</v>
      </c>
      <c r="M48" s="1010" t="s">
        <v>1153</v>
      </c>
      <c r="N48" s="1026" t="s">
        <v>355</v>
      </c>
      <c r="O48" s="1025">
        <v>483.01632000000001</v>
      </c>
      <c r="P48" s="1025">
        <v>483.01632000000001</v>
      </c>
      <c r="Q48" s="1025">
        <v>483.01632000000001</v>
      </c>
      <c r="R48" s="1011">
        <v>0</v>
      </c>
      <c r="S48" s="1025">
        <v>495.03040000000004</v>
      </c>
      <c r="T48" s="1025">
        <v>544.54144000000008</v>
      </c>
      <c r="U48" s="1025">
        <v>544.54144000000008</v>
      </c>
      <c r="V48" s="1011">
        <v>10.001616062367086</v>
      </c>
      <c r="W48" s="1018"/>
      <c r="X48" s="1018"/>
      <c r="Y48" s="1018"/>
    </row>
    <row r="49" spans="1:25" ht="22.5">
      <c r="A49" s="1008" t="s">
        <v>17</v>
      </c>
      <c r="B49" s="994" t="s">
        <v>1184</v>
      </c>
      <c r="C49" s="994"/>
      <c r="D49" s="994"/>
      <c r="E49" s="994"/>
      <c r="F49" s="994"/>
      <c r="G49" s="994"/>
      <c r="H49" s="994"/>
      <c r="I49" s="994"/>
      <c r="J49" s="994"/>
      <c r="K49" s="994"/>
      <c r="L49" s="1019" t="s">
        <v>158</v>
      </c>
      <c r="M49" s="1027" t="s">
        <v>1154</v>
      </c>
      <c r="N49" s="1028" t="s">
        <v>355</v>
      </c>
      <c r="O49" s="1021">
        <v>11</v>
      </c>
      <c r="P49" s="1021">
        <v>11</v>
      </c>
      <c r="Q49" s="1021">
        <v>11</v>
      </c>
      <c r="R49" s="1012">
        <v>0</v>
      </c>
      <c r="S49" s="1021">
        <v>0</v>
      </c>
      <c r="T49" s="1021">
        <v>0</v>
      </c>
      <c r="U49" s="1021">
        <v>0</v>
      </c>
      <c r="V49" s="1012">
        <v>0</v>
      </c>
      <c r="W49" s="821"/>
      <c r="X49" s="821"/>
      <c r="Y49" s="821"/>
    </row>
    <row r="50" spans="1:25" ht="33.75">
      <c r="A50" s="1008" t="s">
        <v>17</v>
      </c>
      <c r="B50" s="994"/>
      <c r="C50" s="994"/>
      <c r="D50" s="994"/>
      <c r="E50" s="994"/>
      <c r="F50" s="994"/>
      <c r="G50" s="994"/>
      <c r="H50" s="994"/>
      <c r="I50" s="994"/>
      <c r="J50" s="994"/>
      <c r="K50" s="994"/>
      <c r="L50" s="1019" t="s">
        <v>159</v>
      </c>
      <c r="M50" s="1027" t="s">
        <v>1216</v>
      </c>
      <c r="N50" s="1028" t="s">
        <v>355</v>
      </c>
      <c r="O50" s="1021">
        <v>472.01632000000001</v>
      </c>
      <c r="P50" s="1021">
        <v>472.01632000000001</v>
      </c>
      <c r="Q50" s="1021">
        <v>472.01632000000001</v>
      </c>
      <c r="R50" s="1012">
        <v>0</v>
      </c>
      <c r="S50" s="1021">
        <v>495.03040000000004</v>
      </c>
      <c r="T50" s="1021">
        <v>544.54144000000008</v>
      </c>
      <c r="U50" s="1021">
        <v>544.54144000000008</v>
      </c>
      <c r="V50" s="1012">
        <v>10.001616062367086</v>
      </c>
      <c r="W50" s="821"/>
      <c r="X50" s="821"/>
      <c r="Y50" s="821"/>
    </row>
    <row r="51" spans="1:25" ht="22.5">
      <c r="A51" s="1008" t="s">
        <v>17</v>
      </c>
      <c r="B51" s="994"/>
      <c r="C51" s="994"/>
      <c r="D51" s="994"/>
      <c r="E51" s="994"/>
      <c r="F51" s="994"/>
      <c r="G51" s="994"/>
      <c r="H51" s="994"/>
      <c r="I51" s="994"/>
      <c r="J51" s="994"/>
      <c r="K51" s="994"/>
      <c r="L51" s="1019" t="s">
        <v>845</v>
      </c>
      <c r="M51" s="1020" t="s">
        <v>1217</v>
      </c>
      <c r="N51" s="1028" t="s">
        <v>355</v>
      </c>
      <c r="O51" s="1021">
        <v>369.13632000000001</v>
      </c>
      <c r="P51" s="1021">
        <v>369.13632000000001</v>
      </c>
      <c r="Q51" s="1021">
        <v>369.13632000000001</v>
      </c>
      <c r="R51" s="1012">
        <v>0</v>
      </c>
      <c r="S51" s="1021">
        <v>380.21040000000005</v>
      </c>
      <c r="T51" s="1021">
        <v>418.23144000000008</v>
      </c>
      <c r="U51" s="1021">
        <v>418.23144000000008</v>
      </c>
      <c r="V51" s="1012">
        <v>10.000000000000005</v>
      </c>
      <c r="W51" s="821"/>
      <c r="X51" s="821"/>
      <c r="Y51" s="821"/>
    </row>
    <row r="52" spans="1:25" ht="33.75">
      <c r="A52" s="1008" t="s">
        <v>17</v>
      </c>
      <c r="B52" s="994"/>
      <c r="C52" s="994"/>
      <c r="D52" s="994"/>
      <c r="E52" s="994"/>
      <c r="F52" s="994"/>
      <c r="G52" s="994"/>
      <c r="H52" s="994"/>
      <c r="I52" s="994"/>
      <c r="J52" s="994"/>
      <c r="K52" s="994"/>
      <c r="L52" s="1019" t="s">
        <v>846</v>
      </c>
      <c r="M52" s="1020" t="s">
        <v>1218</v>
      </c>
      <c r="N52" s="1028" t="s">
        <v>355</v>
      </c>
      <c r="O52" s="1021">
        <v>102.88</v>
      </c>
      <c r="P52" s="1021">
        <v>102.88</v>
      </c>
      <c r="Q52" s="1021">
        <v>102.88</v>
      </c>
      <c r="R52" s="1012">
        <v>0</v>
      </c>
      <c r="S52" s="1021">
        <v>114.82</v>
      </c>
      <c r="T52" s="1021">
        <v>126.31</v>
      </c>
      <c r="U52" s="1021">
        <v>126.31</v>
      </c>
      <c r="V52" s="1012">
        <v>10.006967427277488</v>
      </c>
      <c r="W52" s="821"/>
      <c r="X52" s="821"/>
      <c r="Y52" s="821"/>
    </row>
    <row r="53" spans="1:25" ht="45">
      <c r="A53" s="1008" t="s">
        <v>17</v>
      </c>
      <c r="B53" s="994" t="s">
        <v>1185</v>
      </c>
      <c r="C53" s="994"/>
      <c r="D53" s="994"/>
      <c r="E53" s="994"/>
      <c r="F53" s="994"/>
      <c r="G53" s="994"/>
      <c r="H53" s="994"/>
      <c r="I53" s="994"/>
      <c r="J53" s="994"/>
      <c r="K53" s="994"/>
      <c r="L53" s="1019" t="s">
        <v>372</v>
      </c>
      <c r="M53" s="1027" t="s">
        <v>1155</v>
      </c>
      <c r="N53" s="1028" t="s">
        <v>355</v>
      </c>
      <c r="O53" s="1021">
        <v>0</v>
      </c>
      <c r="P53" s="1021">
        <v>0</v>
      </c>
      <c r="Q53" s="1021">
        <v>0</v>
      </c>
      <c r="R53" s="1012">
        <v>0</v>
      </c>
      <c r="S53" s="1021">
        <v>0</v>
      </c>
      <c r="T53" s="1021">
        <v>0</v>
      </c>
      <c r="U53" s="1021">
        <v>0</v>
      </c>
      <c r="V53" s="1012">
        <v>0</v>
      </c>
      <c r="W53" s="821"/>
      <c r="X53" s="821"/>
      <c r="Y53" s="821"/>
    </row>
    <row r="54" spans="1:25">
      <c r="A54" s="1008" t="s">
        <v>17</v>
      </c>
      <c r="B54" s="994" t="s">
        <v>1186</v>
      </c>
      <c r="C54" s="994"/>
      <c r="D54" s="994"/>
      <c r="E54" s="994"/>
      <c r="F54" s="994"/>
      <c r="G54" s="994"/>
      <c r="H54" s="994"/>
      <c r="I54" s="994"/>
      <c r="J54" s="994"/>
      <c r="K54" s="994"/>
      <c r="L54" s="1019" t="s">
        <v>373</v>
      </c>
      <c r="M54" s="1027" t="s">
        <v>1094</v>
      </c>
      <c r="N54" s="1028" t="s">
        <v>355</v>
      </c>
      <c r="O54" s="1021">
        <v>0</v>
      </c>
      <c r="P54" s="1021">
        <v>0</v>
      </c>
      <c r="Q54" s="1021">
        <v>0</v>
      </c>
      <c r="R54" s="1012">
        <v>0</v>
      </c>
      <c r="S54" s="1021">
        <v>0</v>
      </c>
      <c r="T54" s="1021">
        <v>0</v>
      </c>
      <c r="U54" s="1021">
        <v>0</v>
      </c>
      <c r="V54" s="1012">
        <v>0</v>
      </c>
      <c r="W54" s="821"/>
      <c r="X54" s="821"/>
      <c r="Y54" s="821"/>
    </row>
    <row r="55" spans="1:25">
      <c r="A55" s="1008" t="s">
        <v>17</v>
      </c>
      <c r="B55" s="994" t="s">
        <v>1187</v>
      </c>
      <c r="C55" s="994"/>
      <c r="D55" s="994"/>
      <c r="E55" s="994"/>
      <c r="F55" s="994"/>
      <c r="G55" s="994"/>
      <c r="H55" s="994"/>
      <c r="I55" s="994"/>
      <c r="J55" s="994"/>
      <c r="K55" s="994"/>
      <c r="L55" s="1019" t="s">
        <v>374</v>
      </c>
      <c r="M55" s="1027" t="s">
        <v>1095</v>
      </c>
      <c r="N55" s="1028" t="s">
        <v>355</v>
      </c>
      <c r="O55" s="1021">
        <v>0</v>
      </c>
      <c r="P55" s="1021">
        <v>0</v>
      </c>
      <c r="Q55" s="1021">
        <v>0</v>
      </c>
      <c r="R55" s="1012">
        <v>0</v>
      </c>
      <c r="S55" s="1021">
        <v>0</v>
      </c>
      <c r="T55" s="1021">
        <v>0</v>
      </c>
      <c r="U55" s="1021">
        <v>0</v>
      </c>
      <c r="V55" s="1012">
        <v>0</v>
      </c>
      <c r="W55" s="821"/>
      <c r="X55" s="821"/>
      <c r="Y55" s="821"/>
    </row>
    <row r="56" spans="1:25">
      <c r="A56" s="1008" t="s">
        <v>17</v>
      </c>
      <c r="B56" s="994" t="s">
        <v>1188</v>
      </c>
      <c r="C56" s="994"/>
      <c r="D56" s="994"/>
      <c r="E56" s="994"/>
      <c r="F56" s="994"/>
      <c r="G56" s="994"/>
      <c r="H56" s="994"/>
      <c r="I56" s="994"/>
      <c r="J56" s="994"/>
      <c r="K56" s="994"/>
      <c r="L56" s="1019" t="s">
        <v>1091</v>
      </c>
      <c r="M56" s="1027" t="s">
        <v>1096</v>
      </c>
      <c r="N56" s="1028" t="s">
        <v>355</v>
      </c>
      <c r="O56" s="1021">
        <v>0</v>
      </c>
      <c r="P56" s="1021">
        <v>0</v>
      </c>
      <c r="Q56" s="1021">
        <v>0</v>
      </c>
      <c r="R56" s="1012">
        <v>0</v>
      </c>
      <c r="S56" s="1021">
        <v>0</v>
      </c>
      <c r="T56" s="1021">
        <v>0</v>
      </c>
      <c r="U56" s="1021">
        <v>0</v>
      </c>
      <c r="V56" s="1012">
        <v>0</v>
      </c>
      <c r="W56" s="821"/>
      <c r="X56" s="821"/>
      <c r="Y56" s="821"/>
    </row>
    <row r="57" spans="1:25">
      <c r="A57" s="1008" t="s">
        <v>17</v>
      </c>
      <c r="B57" s="994" t="s">
        <v>1189</v>
      </c>
      <c r="C57" s="994"/>
      <c r="D57" s="994"/>
      <c r="E57" s="994"/>
      <c r="F57" s="994"/>
      <c r="G57" s="994"/>
      <c r="H57" s="994"/>
      <c r="I57" s="994"/>
      <c r="J57" s="994"/>
      <c r="K57" s="994"/>
      <c r="L57" s="1019" t="s">
        <v>1092</v>
      </c>
      <c r="M57" s="1027" t="s">
        <v>1156</v>
      </c>
      <c r="N57" s="1028" t="s">
        <v>355</v>
      </c>
      <c r="O57" s="1021">
        <v>0</v>
      </c>
      <c r="P57" s="1021">
        <v>0</v>
      </c>
      <c r="Q57" s="1021">
        <v>0</v>
      </c>
      <c r="R57" s="1012">
        <v>0</v>
      </c>
      <c r="S57" s="1021">
        <v>0</v>
      </c>
      <c r="T57" s="1021">
        <v>0</v>
      </c>
      <c r="U57" s="1021">
        <v>0</v>
      </c>
      <c r="V57" s="1012">
        <v>0</v>
      </c>
      <c r="W57" s="821"/>
      <c r="X57" s="821"/>
      <c r="Y57" s="821"/>
    </row>
    <row r="58" spans="1:25" ht="22.5">
      <c r="A58" s="1008" t="s">
        <v>17</v>
      </c>
      <c r="B58" s="994" t="s">
        <v>1190</v>
      </c>
      <c r="C58" s="994"/>
      <c r="D58" s="994"/>
      <c r="E58" s="994"/>
      <c r="F58" s="994"/>
      <c r="G58" s="994"/>
      <c r="H58" s="994"/>
      <c r="I58" s="994"/>
      <c r="J58" s="994"/>
      <c r="K58" s="994"/>
      <c r="L58" s="1019" t="s">
        <v>1157</v>
      </c>
      <c r="M58" s="1020" t="s">
        <v>477</v>
      </c>
      <c r="N58" s="1028" t="s">
        <v>355</v>
      </c>
      <c r="O58" s="1021">
        <v>0</v>
      </c>
      <c r="P58" s="1021">
        <v>0</v>
      </c>
      <c r="Q58" s="1021">
        <v>0</v>
      </c>
      <c r="R58" s="1012">
        <v>0</v>
      </c>
      <c r="S58" s="1021">
        <v>0</v>
      </c>
      <c r="T58" s="1021">
        <v>0</v>
      </c>
      <c r="U58" s="1021">
        <v>0</v>
      </c>
      <c r="V58" s="1012">
        <v>0</v>
      </c>
      <c r="W58" s="821"/>
      <c r="X58" s="821"/>
      <c r="Y58" s="821"/>
    </row>
    <row r="59" spans="1:25" ht="56.25">
      <c r="A59" s="1008" t="s">
        <v>17</v>
      </c>
      <c r="B59" s="994" t="s">
        <v>1191</v>
      </c>
      <c r="C59" s="994"/>
      <c r="D59" s="994"/>
      <c r="E59" s="994"/>
      <c r="F59" s="994"/>
      <c r="G59" s="994"/>
      <c r="H59" s="994"/>
      <c r="I59" s="994"/>
      <c r="J59" s="994"/>
      <c r="K59" s="994"/>
      <c r="L59" s="1019" t="s">
        <v>1158</v>
      </c>
      <c r="M59" s="1020" t="s">
        <v>1099</v>
      </c>
      <c r="N59" s="1028" t="s">
        <v>355</v>
      </c>
      <c r="O59" s="1021">
        <v>0</v>
      </c>
      <c r="P59" s="1021">
        <v>0</v>
      </c>
      <c r="Q59" s="1021">
        <v>0</v>
      </c>
      <c r="R59" s="1012">
        <v>0</v>
      </c>
      <c r="S59" s="1021">
        <v>0</v>
      </c>
      <c r="T59" s="1021">
        <v>0</v>
      </c>
      <c r="U59" s="1021">
        <v>0</v>
      </c>
      <c r="V59" s="1012">
        <v>0</v>
      </c>
      <c r="W59" s="821"/>
      <c r="X59" s="821"/>
      <c r="Y59" s="821"/>
    </row>
    <row r="60" spans="1:25">
      <c r="A60" s="1008" t="s">
        <v>17</v>
      </c>
      <c r="B60" s="994" t="s">
        <v>1307</v>
      </c>
      <c r="C60" s="994"/>
      <c r="D60" s="994"/>
      <c r="E60" s="994"/>
      <c r="F60" s="994"/>
      <c r="G60" s="994"/>
      <c r="H60" s="994"/>
      <c r="I60" s="994"/>
      <c r="J60" s="994"/>
      <c r="K60" s="994"/>
      <c r="L60" s="1019" t="s">
        <v>1309</v>
      </c>
      <c r="M60" s="1020" t="s">
        <v>1308</v>
      </c>
      <c r="N60" s="1028" t="s">
        <v>355</v>
      </c>
      <c r="O60" s="1021">
        <v>0</v>
      </c>
      <c r="P60" s="1021">
        <v>0</v>
      </c>
      <c r="Q60" s="1021">
        <v>0</v>
      </c>
      <c r="R60" s="1012">
        <v>0</v>
      </c>
      <c r="S60" s="1021">
        <v>0</v>
      </c>
      <c r="T60" s="1021">
        <v>0</v>
      </c>
      <c r="U60" s="1021">
        <v>0</v>
      </c>
      <c r="V60" s="1012">
        <v>0</v>
      </c>
      <c r="W60" s="821"/>
      <c r="X60" s="821"/>
      <c r="Y60" s="821"/>
    </row>
    <row r="61" spans="1:25" s="479" customFormat="1">
      <c r="A61" s="1013" t="s">
        <v>17</v>
      </c>
      <c r="B61" s="1014"/>
      <c r="C61" s="1014"/>
      <c r="D61" s="1014"/>
      <c r="E61" s="1014"/>
      <c r="F61" s="1014"/>
      <c r="G61" s="1014"/>
      <c r="H61" s="1014"/>
      <c r="I61" s="1014"/>
      <c r="J61" s="1014"/>
      <c r="K61" s="1014"/>
      <c r="L61" s="1015" t="s">
        <v>103</v>
      </c>
      <c r="M61" s="1010" t="s">
        <v>1159</v>
      </c>
      <c r="N61" s="1026" t="s">
        <v>355</v>
      </c>
      <c r="O61" s="1025">
        <v>0</v>
      </c>
      <c r="P61" s="1025">
        <v>0</v>
      </c>
      <c r="Q61" s="1025">
        <v>0</v>
      </c>
      <c r="R61" s="1011">
        <v>0</v>
      </c>
      <c r="S61" s="1025">
        <v>0</v>
      </c>
      <c r="T61" s="1025">
        <v>0</v>
      </c>
      <c r="U61" s="1025">
        <v>0</v>
      </c>
      <c r="V61" s="1011">
        <v>0</v>
      </c>
      <c r="W61" s="1018"/>
      <c r="X61" s="1018"/>
      <c r="Y61" s="1018"/>
    </row>
    <row r="62" spans="1:25" s="479" customFormat="1" ht="22.5">
      <c r="A62" s="1013" t="s">
        <v>17</v>
      </c>
      <c r="B62" s="1014"/>
      <c r="C62" s="1014"/>
      <c r="D62" s="1014"/>
      <c r="E62" s="1014"/>
      <c r="F62" s="1014"/>
      <c r="G62" s="1014"/>
      <c r="H62" s="1014"/>
      <c r="I62" s="1014"/>
      <c r="J62" s="1014"/>
      <c r="K62" s="1014"/>
      <c r="L62" s="1015" t="s">
        <v>119</v>
      </c>
      <c r="M62" s="1029" t="s">
        <v>1160</v>
      </c>
      <c r="N62" s="1026" t="s">
        <v>355</v>
      </c>
      <c r="O62" s="1025">
        <v>0</v>
      </c>
      <c r="P62" s="1025">
        <v>0</v>
      </c>
      <c r="Q62" s="1025">
        <v>0</v>
      </c>
      <c r="R62" s="1011">
        <v>0</v>
      </c>
      <c r="S62" s="1025">
        <v>0</v>
      </c>
      <c r="T62" s="1025">
        <v>0</v>
      </c>
      <c r="U62" s="1025">
        <v>0</v>
      </c>
      <c r="V62" s="1011">
        <v>0</v>
      </c>
      <c r="W62" s="1018"/>
      <c r="X62" s="1018"/>
      <c r="Y62" s="1018"/>
    </row>
    <row r="63" spans="1:25" s="509" customFormat="1">
      <c r="A63" s="1030" t="s">
        <v>17</v>
      </c>
      <c r="B63" s="1031"/>
      <c r="C63" s="1031"/>
      <c r="D63" s="1031"/>
      <c r="E63" s="1031"/>
      <c r="F63" s="1031"/>
      <c r="G63" s="1031"/>
      <c r="H63" s="1031"/>
      <c r="I63" s="1031"/>
      <c r="J63" s="1031"/>
      <c r="K63" s="1031"/>
      <c r="L63" s="1019" t="s">
        <v>121</v>
      </c>
      <c r="M63" s="1027" t="s">
        <v>1007</v>
      </c>
      <c r="N63" s="1028" t="s">
        <v>355</v>
      </c>
      <c r="O63" s="1022">
        <v>0</v>
      </c>
      <c r="P63" s="1022">
        <v>0</v>
      </c>
      <c r="Q63" s="1022">
        <v>0</v>
      </c>
      <c r="R63" s="1012">
        <v>0</v>
      </c>
      <c r="S63" s="1022">
        <v>0</v>
      </c>
      <c r="T63" s="1022">
        <v>0</v>
      </c>
      <c r="U63" s="1022">
        <v>0</v>
      </c>
      <c r="V63" s="1012">
        <v>0</v>
      </c>
      <c r="W63" s="821"/>
      <c r="X63" s="821"/>
      <c r="Y63" s="821"/>
    </row>
    <row r="64" spans="1:25" s="479" customFormat="1" ht="22.5">
      <c r="A64" s="1013" t="s">
        <v>17</v>
      </c>
      <c r="B64" s="1014"/>
      <c r="C64" s="1014"/>
      <c r="D64" s="1014"/>
      <c r="E64" s="1014"/>
      <c r="F64" s="1014"/>
      <c r="G64" s="1014"/>
      <c r="H64" s="1014"/>
      <c r="I64" s="1014"/>
      <c r="J64" s="1014"/>
      <c r="K64" s="1014"/>
      <c r="L64" s="1015" t="s">
        <v>123</v>
      </c>
      <c r="M64" s="1029" t="s">
        <v>1161</v>
      </c>
      <c r="N64" s="1026" t="s">
        <v>355</v>
      </c>
      <c r="O64" s="1025">
        <v>0</v>
      </c>
      <c r="P64" s="1025">
        <v>0</v>
      </c>
      <c r="Q64" s="1025">
        <v>0</v>
      </c>
      <c r="R64" s="1011">
        <v>0</v>
      </c>
      <c r="S64" s="1025">
        <v>0</v>
      </c>
      <c r="T64" s="1025">
        <v>0</v>
      </c>
      <c r="U64" s="1025">
        <v>0</v>
      </c>
      <c r="V64" s="1011">
        <v>0</v>
      </c>
      <c r="W64" s="1018"/>
      <c r="X64" s="1018"/>
      <c r="Y64" s="1018"/>
    </row>
    <row r="65" spans="1:25" s="479" customFormat="1">
      <c r="A65" s="1013" t="s">
        <v>17</v>
      </c>
      <c r="B65" s="1014"/>
      <c r="C65" s="1014"/>
      <c r="D65" s="1014"/>
      <c r="E65" s="1014"/>
      <c r="F65" s="1014"/>
      <c r="G65" s="1014"/>
      <c r="H65" s="1014"/>
      <c r="I65" s="1014"/>
      <c r="J65" s="1014"/>
      <c r="K65" s="1014"/>
      <c r="L65" s="1015" t="s">
        <v>124</v>
      </c>
      <c r="M65" s="1029" t="s">
        <v>1162</v>
      </c>
      <c r="N65" s="1026" t="s">
        <v>355</v>
      </c>
      <c r="O65" s="1025">
        <v>34.450000000000003</v>
      </c>
      <c r="P65" s="1025">
        <v>34.450000000000003</v>
      </c>
      <c r="Q65" s="1025">
        <v>34.450000000000003</v>
      </c>
      <c r="R65" s="1011">
        <v>0</v>
      </c>
      <c r="S65" s="1025">
        <v>23.630000000000003</v>
      </c>
      <c r="T65" s="1025">
        <v>22.4</v>
      </c>
      <c r="U65" s="1025">
        <v>22.4</v>
      </c>
      <c r="V65" s="1011">
        <v>-5.2052475666525764</v>
      </c>
      <c r="W65" s="1018"/>
      <c r="X65" s="1018"/>
      <c r="Y65" s="1018"/>
    </row>
    <row r="66" spans="1:25" s="479" customFormat="1">
      <c r="A66" s="1013" t="s">
        <v>17</v>
      </c>
      <c r="B66" s="1014"/>
      <c r="C66" s="1014"/>
      <c r="D66" s="1014"/>
      <c r="E66" s="1014"/>
      <c r="F66" s="1014"/>
      <c r="G66" s="1014"/>
      <c r="H66" s="1014"/>
      <c r="I66" s="1014"/>
      <c r="J66" s="1014"/>
      <c r="K66" s="1014"/>
      <c r="L66" s="1015" t="s">
        <v>125</v>
      </c>
      <c r="M66" s="1032" t="s">
        <v>1193</v>
      </c>
      <c r="N66" s="1033" t="s">
        <v>355</v>
      </c>
      <c r="O66" s="1011">
        <v>0</v>
      </c>
      <c r="P66" s="1011">
        <v>0</v>
      </c>
      <c r="Q66" s="1011">
        <v>0</v>
      </c>
      <c r="R66" s="1011">
        <v>0</v>
      </c>
      <c r="S66" s="1011">
        <v>0</v>
      </c>
      <c r="T66" s="1011">
        <v>0</v>
      </c>
      <c r="U66" s="1011">
        <v>0</v>
      </c>
      <c r="V66" s="1011">
        <v>0</v>
      </c>
      <c r="W66" s="1018"/>
      <c r="X66" s="1018"/>
      <c r="Y66" s="1018"/>
    </row>
    <row r="67" spans="1:25" ht="22.5">
      <c r="A67" s="1008" t="s">
        <v>17</v>
      </c>
      <c r="B67" s="994"/>
      <c r="C67" s="994"/>
      <c r="D67" s="994"/>
      <c r="E67" s="994"/>
      <c r="F67" s="994"/>
      <c r="G67" s="994"/>
      <c r="H67" s="994"/>
      <c r="I67" s="994"/>
      <c r="J67" s="994"/>
      <c r="K67" s="994"/>
      <c r="L67" s="1019" t="s">
        <v>146</v>
      </c>
      <c r="M67" s="1027" t="s">
        <v>1163</v>
      </c>
      <c r="N67" s="1028" t="s">
        <v>355</v>
      </c>
      <c r="O67" s="1022">
        <v>0</v>
      </c>
      <c r="P67" s="1022">
        <v>0</v>
      </c>
      <c r="Q67" s="1022">
        <v>0</v>
      </c>
      <c r="R67" s="1012">
        <v>0</v>
      </c>
      <c r="S67" s="1022">
        <v>0</v>
      </c>
      <c r="T67" s="1022">
        <v>0</v>
      </c>
      <c r="U67" s="1022">
        <v>0</v>
      </c>
      <c r="V67" s="1012">
        <v>0</v>
      </c>
      <c r="W67" s="821"/>
      <c r="X67" s="821"/>
      <c r="Y67" s="821"/>
    </row>
    <row r="68" spans="1:25">
      <c r="A68" s="1008" t="s">
        <v>17</v>
      </c>
      <c r="B68" s="994"/>
      <c r="C68" s="994"/>
      <c r="D68" s="994"/>
      <c r="E68" s="994"/>
      <c r="F68" s="994"/>
      <c r="G68" s="994"/>
      <c r="H68" s="994"/>
      <c r="I68" s="994"/>
      <c r="J68" s="994"/>
      <c r="K68" s="994"/>
      <c r="L68" s="1019" t="s">
        <v>187</v>
      </c>
      <c r="M68" s="1027" t="s">
        <v>1164</v>
      </c>
      <c r="N68" s="1028" t="s">
        <v>355</v>
      </c>
      <c r="O68" s="1022">
        <v>0</v>
      </c>
      <c r="P68" s="1022">
        <v>0</v>
      </c>
      <c r="Q68" s="1022">
        <v>0</v>
      </c>
      <c r="R68" s="1012">
        <v>0</v>
      </c>
      <c r="S68" s="1022">
        <v>0</v>
      </c>
      <c r="T68" s="1022">
        <v>0</v>
      </c>
      <c r="U68" s="1022">
        <v>0</v>
      </c>
      <c r="V68" s="1012">
        <v>0</v>
      </c>
      <c r="W68" s="821"/>
      <c r="X68" s="821"/>
      <c r="Y68" s="821"/>
    </row>
    <row r="69" spans="1:25" ht="22.5">
      <c r="A69" s="1008" t="s">
        <v>17</v>
      </c>
      <c r="B69" s="994"/>
      <c r="C69" s="994"/>
      <c r="D69" s="994"/>
      <c r="E69" s="994"/>
      <c r="F69" s="994"/>
      <c r="G69" s="994"/>
      <c r="H69" s="994"/>
      <c r="I69" s="994"/>
      <c r="J69" s="994"/>
      <c r="K69" s="994"/>
      <c r="L69" s="1019" t="s">
        <v>393</v>
      </c>
      <c r="M69" s="1027" t="s">
        <v>1165</v>
      </c>
      <c r="N69" s="1028" t="s">
        <v>355</v>
      </c>
      <c r="O69" s="1022"/>
      <c r="P69" s="1022"/>
      <c r="Q69" s="1022"/>
      <c r="R69" s="1012"/>
      <c r="S69" s="1022"/>
      <c r="T69" s="1022"/>
      <c r="U69" s="1022"/>
      <c r="V69" s="1012">
        <v>0</v>
      </c>
      <c r="W69" s="821"/>
      <c r="X69" s="821"/>
      <c r="Y69" s="821"/>
    </row>
    <row r="70" spans="1:25" s="479" customFormat="1" ht="22.5">
      <c r="A70" s="1013" t="s">
        <v>17</v>
      </c>
      <c r="B70" s="1014"/>
      <c r="C70" s="1014"/>
      <c r="D70" s="1014"/>
      <c r="E70" s="1014"/>
      <c r="F70" s="1014"/>
      <c r="G70" s="1014"/>
      <c r="H70" s="1014"/>
      <c r="I70" s="1014"/>
      <c r="J70" s="1014"/>
      <c r="K70" s="1014"/>
      <c r="L70" s="1015" t="s">
        <v>126</v>
      </c>
      <c r="M70" s="1010" t="s">
        <v>479</v>
      </c>
      <c r="N70" s="1026" t="s">
        <v>355</v>
      </c>
      <c r="O70" s="1024"/>
      <c r="P70" s="1024"/>
      <c r="Q70" s="1024"/>
      <c r="R70" s="1011">
        <v>0</v>
      </c>
      <c r="S70" s="1024"/>
      <c r="T70" s="1024"/>
      <c r="U70" s="1024"/>
      <c r="V70" s="1011">
        <v>0</v>
      </c>
      <c r="W70" s="1018"/>
      <c r="X70" s="1018"/>
      <c r="Y70" s="1018"/>
    </row>
    <row r="71" spans="1:25">
      <c r="A71" s="1008" t="s">
        <v>17</v>
      </c>
      <c r="B71" s="994"/>
      <c r="C71" s="994"/>
      <c r="D71" s="994"/>
      <c r="E71" s="994"/>
      <c r="F71" s="994"/>
      <c r="G71" s="994"/>
      <c r="H71" s="994"/>
      <c r="I71" s="994"/>
      <c r="J71" s="994"/>
      <c r="K71" s="994"/>
      <c r="L71" s="1019" t="s">
        <v>127</v>
      </c>
      <c r="M71" s="1034" t="s">
        <v>478</v>
      </c>
      <c r="N71" s="1028" t="s">
        <v>355</v>
      </c>
      <c r="O71" s="1022"/>
      <c r="P71" s="1022"/>
      <c r="Q71" s="1022"/>
      <c r="R71" s="1012"/>
      <c r="S71" s="1012"/>
      <c r="T71" s="1012"/>
      <c r="U71" s="1012"/>
      <c r="V71" s="1012">
        <v>0</v>
      </c>
      <c r="W71" s="821"/>
      <c r="X71" s="821"/>
      <c r="Y71" s="821"/>
    </row>
    <row r="72" spans="1:25" ht="112.5">
      <c r="A72" s="1008" t="s">
        <v>17</v>
      </c>
      <c r="B72" s="994"/>
      <c r="C72" s="755" t="b">
        <v>0</v>
      </c>
      <c r="D72" s="994"/>
      <c r="E72" s="994"/>
      <c r="F72" s="994"/>
      <c r="G72" s="994"/>
      <c r="H72" s="994"/>
      <c r="I72" s="994"/>
      <c r="J72" s="994"/>
      <c r="K72" s="994"/>
      <c r="L72" s="1019" t="s">
        <v>128</v>
      </c>
      <c r="M72" s="1035" t="s">
        <v>965</v>
      </c>
      <c r="N72" s="1000" t="s">
        <v>355</v>
      </c>
      <c r="O72" s="1022"/>
      <c r="P72" s="1022"/>
      <c r="Q72" s="1022"/>
      <c r="R72" s="1012">
        <v>0</v>
      </c>
      <c r="S72" s="1022"/>
      <c r="T72" s="1022"/>
      <c r="U72" s="861">
        <v>0</v>
      </c>
      <c r="V72" s="1012">
        <v>0</v>
      </c>
      <c r="W72" s="821"/>
      <c r="X72" s="821"/>
      <c r="Y72" s="821"/>
    </row>
    <row r="73" spans="1:25" ht="78.75">
      <c r="A73" s="1008" t="s">
        <v>17</v>
      </c>
      <c r="B73" s="994"/>
      <c r="C73" s="755" t="b">
        <v>0</v>
      </c>
      <c r="D73" s="994"/>
      <c r="E73" s="994"/>
      <c r="F73" s="994"/>
      <c r="G73" s="994"/>
      <c r="H73" s="994"/>
      <c r="I73" s="994"/>
      <c r="J73" s="994"/>
      <c r="K73" s="994"/>
      <c r="L73" s="1019" t="s">
        <v>129</v>
      </c>
      <c r="M73" s="1035" t="s">
        <v>480</v>
      </c>
      <c r="N73" s="1000" t="s">
        <v>355</v>
      </c>
      <c r="O73" s="1022"/>
      <c r="P73" s="1022"/>
      <c r="Q73" s="1022"/>
      <c r="R73" s="1012">
        <v>0</v>
      </c>
      <c r="S73" s="1022"/>
      <c r="T73" s="1022"/>
      <c r="U73" s="861">
        <v>0</v>
      </c>
      <c r="V73" s="1012">
        <v>0</v>
      </c>
      <c r="W73" s="821"/>
      <c r="X73" s="821"/>
      <c r="Y73" s="821"/>
    </row>
    <row r="74" spans="1:25">
      <c r="A74" s="1008" t="s">
        <v>17</v>
      </c>
      <c r="B74" s="994"/>
      <c r="C74" s="994"/>
      <c r="D74" s="994"/>
      <c r="E74" s="994"/>
      <c r="F74" s="994"/>
      <c r="G74" s="994"/>
      <c r="H74" s="994"/>
      <c r="I74" s="994"/>
      <c r="J74" s="994"/>
      <c r="K74" s="994"/>
      <c r="L74" s="1019" t="s">
        <v>130</v>
      </c>
      <c r="M74" s="1035" t="s">
        <v>1166</v>
      </c>
      <c r="N74" s="1028" t="s">
        <v>355</v>
      </c>
      <c r="O74" s="1022"/>
      <c r="P74" s="1022"/>
      <c r="Q74" s="1022"/>
      <c r="R74" s="1012">
        <v>0</v>
      </c>
      <c r="S74" s="1022"/>
      <c r="T74" s="1022"/>
      <c r="U74" s="1022"/>
      <c r="V74" s="1012">
        <v>0</v>
      </c>
      <c r="W74" s="821"/>
      <c r="X74" s="821"/>
      <c r="Y74" s="821"/>
    </row>
    <row r="75" spans="1:25" s="479" customFormat="1" ht="22.5">
      <c r="A75" s="1013" t="s">
        <v>17</v>
      </c>
      <c r="B75" s="1014"/>
      <c r="C75" s="1014"/>
      <c r="D75" s="1014"/>
      <c r="E75" s="1014"/>
      <c r="F75" s="1014"/>
      <c r="G75" s="1014"/>
      <c r="H75" s="1014"/>
      <c r="I75" s="1014"/>
      <c r="J75" s="1014"/>
      <c r="K75" s="1014"/>
      <c r="L75" s="1015" t="s">
        <v>131</v>
      </c>
      <c r="M75" s="1032" t="s">
        <v>1167</v>
      </c>
      <c r="N75" s="1026" t="s">
        <v>355</v>
      </c>
      <c r="O75" s="1011">
        <v>0</v>
      </c>
      <c r="P75" s="1011">
        <v>0</v>
      </c>
      <c r="Q75" s="1011">
        <v>0</v>
      </c>
      <c r="R75" s="1011">
        <v>0</v>
      </c>
      <c r="S75" s="1011">
        <v>0</v>
      </c>
      <c r="T75" s="1011">
        <v>0</v>
      </c>
      <c r="U75" s="1011">
        <v>0</v>
      </c>
      <c r="V75" s="1011">
        <v>0</v>
      </c>
      <c r="W75" s="1018"/>
      <c r="X75" s="1018"/>
      <c r="Y75" s="1018"/>
    </row>
    <row r="76" spans="1:25" ht="22.5">
      <c r="A76" s="1008" t="s">
        <v>17</v>
      </c>
      <c r="B76" s="994"/>
      <c r="C76" s="994"/>
      <c r="D76" s="994"/>
      <c r="E76" s="994"/>
      <c r="F76" s="994"/>
      <c r="G76" s="994"/>
      <c r="H76" s="994"/>
      <c r="I76" s="994"/>
      <c r="J76" s="994"/>
      <c r="K76" s="994"/>
      <c r="L76" s="1019" t="s">
        <v>1168</v>
      </c>
      <c r="M76" s="1027" t="s">
        <v>481</v>
      </c>
      <c r="N76" s="1028" t="s">
        <v>355</v>
      </c>
      <c r="O76" s="1022"/>
      <c r="P76" s="1022"/>
      <c r="Q76" s="1022"/>
      <c r="R76" s="1012">
        <v>0</v>
      </c>
      <c r="S76" s="1022"/>
      <c r="T76" s="1022"/>
      <c r="U76" s="1022"/>
      <c r="V76" s="1012">
        <v>0</v>
      </c>
      <c r="W76" s="821"/>
      <c r="X76" s="821"/>
      <c r="Y76" s="821"/>
    </row>
    <row r="77" spans="1:25" ht="22.5">
      <c r="A77" s="1008" t="s">
        <v>17</v>
      </c>
      <c r="B77" s="994"/>
      <c r="C77" s="994"/>
      <c r="D77" s="994"/>
      <c r="E77" s="994"/>
      <c r="F77" s="994"/>
      <c r="G77" s="994"/>
      <c r="H77" s="994"/>
      <c r="I77" s="994"/>
      <c r="J77" s="994"/>
      <c r="K77" s="994"/>
      <c r="L77" s="1019" t="s">
        <v>1169</v>
      </c>
      <c r="M77" s="1027" t="s">
        <v>482</v>
      </c>
      <c r="N77" s="1028" t="s">
        <v>355</v>
      </c>
      <c r="O77" s="1022"/>
      <c r="P77" s="1022"/>
      <c r="Q77" s="1022"/>
      <c r="R77" s="1012">
        <v>0</v>
      </c>
      <c r="S77" s="1022"/>
      <c r="T77" s="1022"/>
      <c r="U77" s="1022"/>
      <c r="V77" s="1012">
        <v>0</v>
      </c>
      <c r="W77" s="821"/>
      <c r="X77" s="821"/>
      <c r="Y77" s="821"/>
    </row>
    <row r="78" spans="1:25" ht="22.5">
      <c r="A78" s="1008" t="s">
        <v>17</v>
      </c>
      <c r="B78" s="994"/>
      <c r="C78" s="994"/>
      <c r="D78" s="994"/>
      <c r="E78" s="994"/>
      <c r="F78" s="994"/>
      <c r="G78" s="994"/>
      <c r="H78" s="994"/>
      <c r="I78" s="994"/>
      <c r="J78" s="994"/>
      <c r="K78" s="994"/>
      <c r="L78" s="1019" t="s">
        <v>132</v>
      </c>
      <c r="M78" s="1035" t="s">
        <v>483</v>
      </c>
      <c r="N78" s="1028" t="s">
        <v>355</v>
      </c>
      <c r="O78" s="1022"/>
      <c r="P78" s="1022"/>
      <c r="Q78" s="1022"/>
      <c r="R78" s="1012">
        <v>0</v>
      </c>
      <c r="S78" s="1022"/>
      <c r="T78" s="1022"/>
      <c r="U78" s="1022"/>
      <c r="V78" s="1012">
        <v>0</v>
      </c>
      <c r="W78" s="821"/>
      <c r="X78" s="821"/>
      <c r="Y78" s="821"/>
    </row>
    <row r="79" spans="1:25" ht="22.5">
      <c r="A79" s="1008" t="s">
        <v>17</v>
      </c>
      <c r="B79" s="994"/>
      <c r="C79" s="994"/>
      <c r="D79" s="994"/>
      <c r="E79" s="994"/>
      <c r="F79" s="994"/>
      <c r="G79" s="994"/>
      <c r="H79" s="994"/>
      <c r="I79" s="994"/>
      <c r="J79" s="994"/>
      <c r="K79" s="994"/>
      <c r="L79" s="1019" t="s">
        <v>133</v>
      </c>
      <c r="M79" s="1035" t="s">
        <v>484</v>
      </c>
      <c r="N79" s="1028" t="s">
        <v>355</v>
      </c>
      <c r="O79" s="1022"/>
      <c r="P79" s="1022"/>
      <c r="Q79" s="1022"/>
      <c r="R79" s="1012">
        <v>0</v>
      </c>
      <c r="S79" s="1022"/>
      <c r="T79" s="1022"/>
      <c r="U79" s="1022"/>
      <c r="V79" s="1012">
        <v>0</v>
      </c>
      <c r="W79" s="821"/>
      <c r="X79" s="821"/>
      <c r="Y79" s="821"/>
    </row>
    <row r="80" spans="1:25" s="479" customFormat="1">
      <c r="A80" s="1008" t="s">
        <v>17</v>
      </c>
      <c r="B80" s="1014"/>
      <c r="C80" s="1014"/>
      <c r="D80" s="1014"/>
      <c r="E80" s="1014"/>
      <c r="F80" s="1014"/>
      <c r="G80" s="1014"/>
      <c r="H80" s="1014"/>
      <c r="I80" s="1014"/>
      <c r="J80" s="1014"/>
      <c r="K80" s="1014"/>
      <c r="L80" s="1015" t="s">
        <v>134</v>
      </c>
      <c r="M80" s="1036" t="s">
        <v>1211</v>
      </c>
      <c r="N80" s="1026" t="s">
        <v>355</v>
      </c>
      <c r="O80" s="1011">
        <v>1802.4478481795979</v>
      </c>
      <c r="P80" s="1011">
        <v>1802.4478481795979</v>
      </c>
      <c r="Q80" s="1011">
        <v>1787.61176</v>
      </c>
      <c r="R80" s="1011">
        <v>-14.836088179597937</v>
      </c>
      <c r="S80" s="1011">
        <v>1923.1544628844892</v>
      </c>
      <c r="T80" s="1011">
        <v>2174.1998261991575</v>
      </c>
      <c r="U80" s="1011">
        <v>2004.2996699597084</v>
      </c>
      <c r="V80" s="1011">
        <v>4.2193806395307174</v>
      </c>
      <c r="W80" s="1018"/>
      <c r="X80" s="1018"/>
      <c r="Y80" s="1018"/>
    </row>
    <row r="81" spans="1:25">
      <c r="A81" s="1008" t="s">
        <v>17</v>
      </c>
      <c r="B81" s="994"/>
      <c r="C81" s="994" t="b">
        <v>0</v>
      </c>
      <c r="D81" s="994"/>
      <c r="E81" s="994"/>
      <c r="F81" s="994"/>
      <c r="G81" s="994"/>
      <c r="H81" s="994"/>
      <c r="I81" s="994"/>
      <c r="J81" s="994"/>
      <c r="K81" s="994"/>
      <c r="L81" s="1019" t="s">
        <v>1212</v>
      </c>
      <c r="M81" s="1037" t="s">
        <v>1214</v>
      </c>
      <c r="N81" s="1028" t="s">
        <v>355</v>
      </c>
      <c r="O81" s="1022"/>
      <c r="P81" s="1022"/>
      <c r="Q81" s="1022"/>
      <c r="R81" s="1012">
        <v>0</v>
      </c>
      <c r="S81" s="1022"/>
      <c r="T81" s="1022"/>
      <c r="U81" s="1022"/>
      <c r="V81" s="1012">
        <v>0</v>
      </c>
      <c r="W81" s="821"/>
      <c r="X81" s="821"/>
      <c r="Y81" s="821"/>
    </row>
    <row r="82" spans="1:25">
      <c r="A82" s="1008" t="s">
        <v>17</v>
      </c>
      <c r="B82" s="994"/>
      <c r="C82" s="994" t="b">
        <v>0</v>
      </c>
      <c r="D82" s="994"/>
      <c r="E82" s="994"/>
      <c r="F82" s="994"/>
      <c r="G82" s="994"/>
      <c r="H82" s="994"/>
      <c r="I82" s="994"/>
      <c r="J82" s="994"/>
      <c r="K82" s="994"/>
      <c r="L82" s="1019" t="s">
        <v>1213</v>
      </c>
      <c r="M82" s="1037" t="s">
        <v>1215</v>
      </c>
      <c r="N82" s="1028" t="s">
        <v>355</v>
      </c>
      <c r="O82" s="1022"/>
      <c r="P82" s="1022"/>
      <c r="Q82" s="1022"/>
      <c r="R82" s="1012">
        <v>0</v>
      </c>
      <c r="S82" s="1022"/>
      <c r="T82" s="1022"/>
      <c r="U82" s="1022"/>
      <c r="V82" s="1012">
        <v>0</v>
      </c>
      <c r="W82" s="821"/>
      <c r="X82" s="821"/>
      <c r="Y82" s="821"/>
    </row>
    <row r="83" spans="1:25" s="479" customFormat="1" ht="22.5">
      <c r="A83" s="1008" t="s">
        <v>17</v>
      </c>
      <c r="B83" s="1038" t="s">
        <v>992</v>
      </c>
      <c r="C83" s="1014"/>
      <c r="D83" s="1014"/>
      <c r="E83" s="1014"/>
      <c r="F83" s="1014"/>
      <c r="G83" s="1014"/>
      <c r="H83" s="1014"/>
      <c r="I83" s="1014"/>
      <c r="J83" s="1014"/>
      <c r="K83" s="1014"/>
      <c r="L83" s="1015" t="s">
        <v>137</v>
      </c>
      <c r="M83" s="1032" t="s">
        <v>485</v>
      </c>
      <c r="N83" s="1026" t="s">
        <v>314</v>
      </c>
      <c r="O83" s="1039">
        <v>46.7</v>
      </c>
      <c r="P83" s="1039">
        <v>46.7</v>
      </c>
      <c r="Q83" s="1039">
        <v>46.7</v>
      </c>
      <c r="R83" s="1039">
        <v>0</v>
      </c>
      <c r="S83" s="1039">
        <v>46.7</v>
      </c>
      <c r="T83" s="1039">
        <v>46.7</v>
      </c>
      <c r="U83" s="1039">
        <v>46.7</v>
      </c>
      <c r="V83" s="1011"/>
      <c r="W83" s="1018"/>
      <c r="X83" s="1018"/>
      <c r="Y83" s="1018"/>
    </row>
    <row r="84" spans="1:25">
      <c r="A84" s="1008" t="s">
        <v>17</v>
      </c>
      <c r="B84" s="1038" t="s">
        <v>988</v>
      </c>
      <c r="C84" s="994"/>
      <c r="D84" s="994"/>
      <c r="E84" s="994"/>
      <c r="F84" s="994"/>
      <c r="G84" s="994"/>
      <c r="H84" s="994"/>
      <c r="I84" s="994"/>
      <c r="J84" s="994"/>
      <c r="K84" s="994"/>
      <c r="L84" s="1019" t="s">
        <v>1008</v>
      </c>
      <c r="M84" s="1027" t="s">
        <v>926</v>
      </c>
      <c r="N84" s="1028" t="s">
        <v>314</v>
      </c>
      <c r="O84" s="1040">
        <v>23.35</v>
      </c>
      <c r="P84" s="1040">
        <v>23.35</v>
      </c>
      <c r="Q84" s="1040">
        <v>23.35</v>
      </c>
      <c r="R84" s="1041">
        <v>0</v>
      </c>
      <c r="S84" s="1040">
        <v>23.35</v>
      </c>
      <c r="T84" s="1040">
        <v>23.35</v>
      </c>
      <c r="U84" s="1040">
        <v>23.35</v>
      </c>
      <c r="V84" s="1012"/>
      <c r="W84" s="821"/>
      <c r="X84" s="821"/>
      <c r="Y84" s="821"/>
    </row>
    <row r="85" spans="1:25">
      <c r="A85" s="1008" t="s">
        <v>17</v>
      </c>
      <c r="B85" s="1038" t="s">
        <v>983</v>
      </c>
      <c r="C85" s="994"/>
      <c r="D85" s="994"/>
      <c r="E85" s="994"/>
      <c r="F85" s="994"/>
      <c r="G85" s="994"/>
      <c r="H85" s="994"/>
      <c r="I85" s="994"/>
      <c r="J85" s="994"/>
      <c r="K85" s="994"/>
      <c r="L85" s="1019" t="s">
        <v>1009</v>
      </c>
      <c r="M85" s="1027" t="s">
        <v>925</v>
      </c>
      <c r="N85" s="1028" t="s">
        <v>486</v>
      </c>
      <c r="O85" s="1022">
        <v>38.04</v>
      </c>
      <c r="P85" s="1022">
        <v>38.04</v>
      </c>
      <c r="Q85" s="1022">
        <v>38.04</v>
      </c>
      <c r="R85" s="1012">
        <v>0</v>
      </c>
      <c r="S85" s="1022">
        <v>41.18</v>
      </c>
      <c r="T85" s="1022">
        <v>41.18</v>
      </c>
      <c r="U85" s="1022">
        <v>41.18</v>
      </c>
      <c r="V85" s="1012"/>
      <c r="W85" s="821"/>
      <c r="X85" s="821"/>
      <c r="Y85" s="821"/>
    </row>
    <row r="86" spans="1:25">
      <c r="A86" s="1008" t="s">
        <v>17</v>
      </c>
      <c r="B86" s="1038" t="s">
        <v>989</v>
      </c>
      <c r="C86" s="994"/>
      <c r="D86" s="994"/>
      <c r="E86" s="994"/>
      <c r="F86" s="994"/>
      <c r="G86" s="994"/>
      <c r="H86" s="994"/>
      <c r="I86" s="994"/>
      <c r="J86" s="994"/>
      <c r="K86" s="994"/>
      <c r="L86" s="1019" t="s">
        <v>1170</v>
      </c>
      <c r="M86" s="1027" t="s">
        <v>927</v>
      </c>
      <c r="N86" s="1028" t="s">
        <v>314</v>
      </c>
      <c r="O86" s="1041">
        <v>23.35</v>
      </c>
      <c r="P86" s="1041">
        <v>23.35</v>
      </c>
      <c r="Q86" s="1041">
        <v>23.35</v>
      </c>
      <c r="R86" s="1041">
        <v>0</v>
      </c>
      <c r="S86" s="1041">
        <v>23.35</v>
      </c>
      <c r="T86" s="1041">
        <v>23.35</v>
      </c>
      <c r="U86" s="1041">
        <v>23.35</v>
      </c>
      <c r="V86" s="1012"/>
      <c r="W86" s="821"/>
      <c r="X86" s="821"/>
      <c r="Y86" s="821"/>
    </row>
    <row r="87" spans="1:25">
      <c r="A87" s="1008" t="s">
        <v>17</v>
      </c>
      <c r="B87" s="1038" t="s">
        <v>984</v>
      </c>
      <c r="C87" s="994"/>
      <c r="D87" s="994"/>
      <c r="E87" s="994"/>
      <c r="F87" s="994"/>
      <c r="G87" s="994"/>
      <c r="H87" s="994"/>
      <c r="I87" s="994"/>
      <c r="J87" s="994"/>
      <c r="K87" s="994"/>
      <c r="L87" s="1019" t="s">
        <v>1171</v>
      </c>
      <c r="M87" s="1027" t="s">
        <v>928</v>
      </c>
      <c r="N87" s="1028" t="s">
        <v>486</v>
      </c>
      <c r="O87" s="1022">
        <v>39.152627331032029</v>
      </c>
      <c r="P87" s="1022">
        <v>39.152627331032029</v>
      </c>
      <c r="Q87" s="1022">
        <v>38.517248822269806</v>
      </c>
      <c r="R87" s="1012">
        <v>-0.63537850876222279</v>
      </c>
      <c r="S87" s="1022">
        <v>41.182075498265064</v>
      </c>
      <c r="T87" s="1022">
        <v>51.933482920734804</v>
      </c>
      <c r="U87" s="1022">
        <v>44.657244966154536</v>
      </c>
      <c r="V87" s="1012"/>
      <c r="W87" s="821"/>
      <c r="X87" s="821"/>
      <c r="Y87" s="821"/>
    </row>
    <row r="88" spans="1:25">
      <c r="A88" s="1008" t="s">
        <v>17</v>
      </c>
      <c r="B88" s="1038"/>
      <c r="C88" s="994"/>
      <c r="D88" s="994"/>
      <c r="E88" s="994"/>
      <c r="F88" s="994"/>
      <c r="G88" s="994"/>
      <c r="H88" s="994"/>
      <c r="I88" s="994"/>
      <c r="J88" s="994"/>
      <c r="K88" s="994"/>
      <c r="L88" s="1019" t="s">
        <v>1172</v>
      </c>
      <c r="M88" s="1027" t="s">
        <v>487</v>
      </c>
      <c r="N88" s="1028" t="s">
        <v>142</v>
      </c>
      <c r="O88" s="1012">
        <v>102.92488783131448</v>
      </c>
      <c r="P88" s="1012">
        <v>102.92488783131448</v>
      </c>
      <c r="Q88" s="1012">
        <v>101.25459732457888</v>
      </c>
      <c r="R88" s="1012"/>
      <c r="S88" s="1012">
        <v>100.00504006378112</v>
      </c>
      <c r="T88" s="1012">
        <v>126.11336309066247</v>
      </c>
      <c r="U88" s="1012">
        <v>108.44401400231796</v>
      </c>
      <c r="V88" s="1012"/>
      <c r="W88" s="821"/>
      <c r="X88" s="821"/>
      <c r="Y88" s="821"/>
    </row>
    <row r="89" spans="1:25">
      <c r="A89" s="1008" t="s">
        <v>17</v>
      </c>
      <c r="B89" s="1038"/>
      <c r="C89" s="994"/>
      <c r="D89" s="994"/>
      <c r="E89" s="994"/>
      <c r="F89" s="994"/>
      <c r="G89" s="994"/>
      <c r="H89" s="994"/>
      <c r="I89" s="994"/>
      <c r="J89" s="994"/>
      <c r="K89" s="994"/>
      <c r="L89" s="1019" t="s">
        <v>1173</v>
      </c>
      <c r="M89" s="1027" t="s">
        <v>488</v>
      </c>
      <c r="N89" s="1028" t="s">
        <v>486</v>
      </c>
      <c r="O89" s="1022">
        <v>38.596313665516014</v>
      </c>
      <c r="P89" s="1022">
        <v>38.596313665516014</v>
      </c>
      <c r="Q89" s="1022">
        <v>38.278624411134899</v>
      </c>
      <c r="R89" s="1012">
        <v>-0.31768925438111495</v>
      </c>
      <c r="S89" s="1022">
        <v>41.181037749132528</v>
      </c>
      <c r="T89" s="1022">
        <v>46.556741460367398</v>
      </c>
      <c r="U89" s="1022">
        <v>42.918622483077264</v>
      </c>
      <c r="V89" s="1012"/>
      <c r="W89" s="821"/>
      <c r="X89" s="821"/>
      <c r="Y89" s="821"/>
    </row>
    <row r="90" spans="1:25" s="479" customFormat="1">
      <c r="A90" s="1013" t="s">
        <v>17</v>
      </c>
      <c r="B90" s="1042"/>
      <c r="C90" s="1014"/>
      <c r="D90" s="1014"/>
      <c r="E90" s="1014"/>
      <c r="F90" s="1014"/>
      <c r="G90" s="1014"/>
      <c r="H90" s="1014"/>
      <c r="I90" s="1014"/>
      <c r="J90" s="1014"/>
      <c r="K90" s="1014"/>
      <c r="L90" s="1015" t="s">
        <v>138</v>
      </c>
      <c r="M90" s="1032" t="s">
        <v>1227</v>
      </c>
      <c r="N90" s="1026" t="s">
        <v>355</v>
      </c>
      <c r="O90" s="1011">
        <v>1686.6589071830499</v>
      </c>
      <c r="P90" s="1011">
        <v>1686.6589071830499</v>
      </c>
      <c r="Q90" s="1011">
        <v>1672.7758867665952</v>
      </c>
      <c r="R90" s="1011">
        <v>0</v>
      </c>
      <c r="S90" s="1011">
        <v>1799.6113496370915</v>
      </c>
      <c r="T90" s="1011">
        <v>2034.5296018180554</v>
      </c>
      <c r="U90" s="1011">
        <v>1875.5438025104766</v>
      </c>
      <c r="V90" s="1011">
        <v>4.2193806395307263</v>
      </c>
      <c r="W90" s="1018"/>
      <c r="X90" s="1018"/>
      <c r="Y90" s="1018"/>
    </row>
    <row r="91" spans="1:25" s="479" customFormat="1">
      <c r="A91" s="1013" t="s">
        <v>17</v>
      </c>
      <c r="B91" s="1038" t="s">
        <v>993</v>
      </c>
      <c r="C91" s="1014"/>
      <c r="D91" s="1014"/>
      <c r="E91" s="1014"/>
      <c r="F91" s="1014"/>
      <c r="G91" s="1014"/>
      <c r="H91" s="1014"/>
      <c r="I91" s="1014"/>
      <c r="J91" s="1014"/>
      <c r="K91" s="1014"/>
      <c r="L91" s="1015" t="s">
        <v>139</v>
      </c>
      <c r="M91" s="1032" t="s">
        <v>489</v>
      </c>
      <c r="N91" s="1026" t="s">
        <v>314</v>
      </c>
      <c r="O91" s="1039">
        <v>43.7</v>
      </c>
      <c r="P91" s="1039">
        <v>43.7</v>
      </c>
      <c r="Q91" s="1039">
        <v>43.7</v>
      </c>
      <c r="R91" s="1039">
        <v>0</v>
      </c>
      <c r="S91" s="1039">
        <v>43.7</v>
      </c>
      <c r="T91" s="1039">
        <v>43.7</v>
      </c>
      <c r="U91" s="1039">
        <v>43.7</v>
      </c>
      <c r="V91" s="1011"/>
      <c r="W91" s="1018"/>
      <c r="X91" s="1018"/>
      <c r="Y91" s="1018"/>
    </row>
    <row r="92" spans="1:25">
      <c r="A92" s="1008" t="s">
        <v>17</v>
      </c>
      <c r="B92" s="1038" t="s">
        <v>990</v>
      </c>
      <c r="C92" s="994"/>
      <c r="D92" s="994"/>
      <c r="E92" s="994"/>
      <c r="F92" s="994"/>
      <c r="G92" s="994"/>
      <c r="H92" s="994"/>
      <c r="I92" s="994"/>
      <c r="J92" s="994"/>
      <c r="K92" s="994"/>
      <c r="L92" s="1019" t="s">
        <v>1174</v>
      </c>
      <c r="M92" s="1027" t="s">
        <v>976</v>
      </c>
      <c r="N92" s="1028" t="s">
        <v>314</v>
      </c>
      <c r="O92" s="1040">
        <v>21.85</v>
      </c>
      <c r="P92" s="1040">
        <v>21.85</v>
      </c>
      <c r="Q92" s="1040">
        <v>21.85</v>
      </c>
      <c r="R92" s="1041">
        <v>0</v>
      </c>
      <c r="S92" s="1040">
        <v>21.85</v>
      </c>
      <c r="T92" s="1040">
        <v>21.85</v>
      </c>
      <c r="U92" s="1040">
        <v>21.85</v>
      </c>
      <c r="V92" s="1012"/>
      <c r="W92" s="821"/>
      <c r="X92" s="821"/>
      <c r="Y92" s="821"/>
    </row>
    <row r="93" spans="1:25">
      <c r="A93" s="1008" t="s">
        <v>17</v>
      </c>
      <c r="B93" s="1038" t="s">
        <v>986</v>
      </c>
      <c r="C93" s="994"/>
      <c r="D93" s="994"/>
      <c r="E93" s="994"/>
      <c r="F93" s="994"/>
      <c r="G93" s="994"/>
      <c r="H93" s="994"/>
      <c r="I93" s="994"/>
      <c r="J93" s="994"/>
      <c r="K93" s="994"/>
      <c r="L93" s="1019" t="s">
        <v>1175</v>
      </c>
      <c r="M93" s="1027" t="s">
        <v>977</v>
      </c>
      <c r="N93" s="1028" t="s">
        <v>486</v>
      </c>
      <c r="O93" s="1022">
        <v>38.04</v>
      </c>
      <c r="P93" s="1022">
        <v>38.04</v>
      </c>
      <c r="Q93" s="1022">
        <v>38.04</v>
      </c>
      <c r="R93" s="1012">
        <v>0</v>
      </c>
      <c r="S93" s="1022">
        <v>41.18</v>
      </c>
      <c r="T93" s="1022">
        <v>41.18</v>
      </c>
      <c r="U93" s="1022">
        <v>41.18</v>
      </c>
      <c r="V93" s="1012"/>
      <c r="W93" s="821"/>
      <c r="X93" s="821"/>
      <c r="Y93" s="821"/>
    </row>
    <row r="94" spans="1:25">
      <c r="A94" s="1008" t="s">
        <v>17</v>
      </c>
      <c r="B94" s="1038" t="s">
        <v>991</v>
      </c>
      <c r="C94" s="994"/>
      <c r="D94" s="994"/>
      <c r="E94" s="994"/>
      <c r="F94" s="994"/>
      <c r="G94" s="994"/>
      <c r="H94" s="994"/>
      <c r="I94" s="994"/>
      <c r="J94" s="994"/>
      <c r="K94" s="994"/>
      <c r="L94" s="1019" t="s">
        <v>1176</v>
      </c>
      <c r="M94" s="1027" t="s">
        <v>978</v>
      </c>
      <c r="N94" s="1028" t="s">
        <v>314</v>
      </c>
      <c r="O94" s="1041">
        <v>21.85</v>
      </c>
      <c r="P94" s="1041">
        <v>21.85</v>
      </c>
      <c r="Q94" s="1041">
        <v>21.85</v>
      </c>
      <c r="R94" s="1041">
        <v>0</v>
      </c>
      <c r="S94" s="1041">
        <v>21.85</v>
      </c>
      <c r="T94" s="1041">
        <v>21.85</v>
      </c>
      <c r="U94" s="1041">
        <v>21.85</v>
      </c>
      <c r="V94" s="1012"/>
      <c r="W94" s="821"/>
      <c r="X94" s="821"/>
      <c r="Y94" s="821"/>
    </row>
    <row r="95" spans="1:25">
      <c r="A95" s="1008" t="s">
        <v>17</v>
      </c>
      <c r="B95" s="1038" t="s">
        <v>985</v>
      </c>
      <c r="C95" s="994"/>
      <c r="D95" s="994"/>
      <c r="E95" s="994"/>
      <c r="F95" s="994"/>
      <c r="G95" s="994"/>
      <c r="H95" s="994"/>
      <c r="I95" s="994"/>
      <c r="J95" s="994"/>
      <c r="K95" s="994"/>
      <c r="L95" s="1019" t="s">
        <v>1177</v>
      </c>
      <c r="M95" s="1027" t="s">
        <v>979</v>
      </c>
      <c r="N95" s="1028" t="s">
        <v>486</v>
      </c>
      <c r="O95" s="1022">
        <v>39.152627331032029</v>
      </c>
      <c r="P95" s="1022">
        <v>39.152627331032029</v>
      </c>
      <c r="Q95" s="1022">
        <v>38.517248822269806</v>
      </c>
      <c r="R95" s="1012">
        <v>-0.63537850876222279</v>
      </c>
      <c r="S95" s="1022">
        <v>41.182075498265064</v>
      </c>
      <c r="T95" s="1022">
        <v>51.933482920734804</v>
      </c>
      <c r="U95" s="1022">
        <v>44.657244966154536</v>
      </c>
      <c r="V95" s="1012"/>
      <c r="W95" s="821"/>
      <c r="X95" s="821"/>
      <c r="Y95" s="821"/>
    </row>
    <row r="96" spans="1:25">
      <c r="A96" s="814" t="s">
        <v>101</v>
      </c>
      <c r="B96" s="1006" t="s">
        <v>824</v>
      </c>
      <c r="C96" s="994"/>
      <c r="D96" s="994"/>
      <c r="E96" s="994"/>
      <c r="F96" s="994"/>
      <c r="G96" s="994"/>
      <c r="H96" s="994"/>
      <c r="I96" s="994"/>
      <c r="J96" s="994"/>
      <c r="K96" s="994"/>
      <c r="L96" s="727" t="s">
        <v>2450</v>
      </c>
      <c r="M96" s="1007"/>
      <c r="N96" s="1007"/>
      <c r="O96" s="1007"/>
      <c r="P96" s="1007"/>
      <c r="Q96" s="1007"/>
      <c r="R96" s="1007"/>
      <c r="S96" s="1007"/>
      <c r="T96" s="1007"/>
      <c r="U96" s="1007"/>
      <c r="V96" s="1007"/>
      <c r="W96" s="1007"/>
      <c r="X96" s="1007"/>
      <c r="Y96" s="1007"/>
    </row>
    <row r="97" spans="1:25">
      <c r="A97" s="1008" t="s">
        <v>101</v>
      </c>
      <c r="B97" s="994"/>
      <c r="C97" s="994"/>
      <c r="D97" s="994"/>
      <c r="E97" s="994"/>
      <c r="F97" s="994"/>
      <c r="G97" s="994"/>
      <c r="H97" s="994"/>
      <c r="I97" s="994"/>
      <c r="J97" s="994"/>
      <c r="K97" s="994"/>
      <c r="L97" s="1009" t="s">
        <v>17</v>
      </c>
      <c r="M97" s="1010" t="s">
        <v>453</v>
      </c>
      <c r="N97" s="1000" t="s">
        <v>355</v>
      </c>
      <c r="O97" s="1011">
        <v>2316.7543049331266</v>
      </c>
      <c r="P97" s="1011">
        <v>2316.7543049331266</v>
      </c>
      <c r="Q97" s="1011">
        <v>2161.6782710516682</v>
      </c>
      <c r="R97" s="1011">
        <v>-155.07603388145844</v>
      </c>
      <c r="S97" s="1011">
        <v>2528.6320835199999</v>
      </c>
      <c r="T97" s="1011">
        <v>3101.7896603999998</v>
      </c>
      <c r="U97" s="1011">
        <v>2749.5163647999998</v>
      </c>
      <c r="V97" s="1012">
        <v>8.7353270062332022</v>
      </c>
      <c r="W97" s="821"/>
      <c r="X97" s="821"/>
      <c r="Y97" s="821"/>
    </row>
    <row r="98" spans="1:25" s="479" customFormat="1" ht="22.5">
      <c r="A98" s="1013" t="s">
        <v>101</v>
      </c>
      <c r="B98" s="1014"/>
      <c r="C98" s="1014"/>
      <c r="D98" s="1014"/>
      <c r="E98" s="1014"/>
      <c r="F98" s="1014"/>
      <c r="G98" s="1014"/>
      <c r="H98" s="1014"/>
      <c r="I98" s="1014"/>
      <c r="J98" s="1014"/>
      <c r="K98" s="1014"/>
      <c r="L98" s="1015" t="s">
        <v>154</v>
      </c>
      <c r="M98" s="1016" t="s">
        <v>1127</v>
      </c>
      <c r="N98" s="1017" t="s">
        <v>355</v>
      </c>
      <c r="O98" s="1011">
        <v>151.5</v>
      </c>
      <c r="P98" s="1011">
        <v>151.5</v>
      </c>
      <c r="Q98" s="1011">
        <v>121</v>
      </c>
      <c r="R98" s="1011">
        <v>-30.5</v>
      </c>
      <c r="S98" s="1011">
        <v>222.76</v>
      </c>
      <c r="T98" s="1011">
        <v>205.53</v>
      </c>
      <c r="U98" s="1011">
        <v>121.73</v>
      </c>
      <c r="V98" s="1011">
        <v>-45.353743939666003</v>
      </c>
      <c r="W98" s="1018"/>
      <c r="X98" s="1018"/>
      <c r="Y98" s="1018"/>
    </row>
    <row r="99" spans="1:25">
      <c r="A99" s="1008" t="s">
        <v>101</v>
      </c>
      <c r="B99" s="994"/>
      <c r="C99" s="994"/>
      <c r="D99" s="994"/>
      <c r="E99" s="994"/>
      <c r="F99" s="994"/>
      <c r="G99" s="994"/>
      <c r="H99" s="994"/>
      <c r="I99" s="994"/>
      <c r="J99" s="994"/>
      <c r="K99" s="994"/>
      <c r="L99" s="1019" t="s">
        <v>397</v>
      </c>
      <c r="M99" s="1020" t="s">
        <v>1128</v>
      </c>
      <c r="N99" s="1000" t="s">
        <v>355</v>
      </c>
      <c r="O99" s="1021">
        <v>30.5</v>
      </c>
      <c r="P99" s="1021">
        <v>30.5</v>
      </c>
      <c r="Q99" s="1021">
        <v>0</v>
      </c>
      <c r="R99" s="1012">
        <v>-30.5</v>
      </c>
      <c r="S99" s="1021">
        <v>40.869999999999997</v>
      </c>
      <c r="T99" s="1021">
        <v>0</v>
      </c>
      <c r="U99" s="1021">
        <v>0</v>
      </c>
      <c r="V99" s="1012">
        <v>-100</v>
      </c>
      <c r="W99" s="821"/>
      <c r="X99" s="821"/>
      <c r="Y99" s="821"/>
    </row>
    <row r="100" spans="1:25">
      <c r="A100" s="1008" t="s">
        <v>101</v>
      </c>
      <c r="B100" s="994"/>
      <c r="C100" s="994"/>
      <c r="D100" s="994"/>
      <c r="E100" s="994"/>
      <c r="F100" s="994"/>
      <c r="G100" s="994"/>
      <c r="H100" s="994"/>
      <c r="I100" s="994"/>
      <c r="J100" s="994"/>
      <c r="K100" s="994"/>
      <c r="L100" s="1019" t="s">
        <v>399</v>
      </c>
      <c r="M100" s="1020" t="s">
        <v>455</v>
      </c>
      <c r="N100" s="1000" t="s">
        <v>355</v>
      </c>
      <c r="O100" s="1022">
        <v>72</v>
      </c>
      <c r="P100" s="1022">
        <v>72</v>
      </c>
      <c r="Q100" s="1022">
        <v>72</v>
      </c>
      <c r="R100" s="1012">
        <v>0</v>
      </c>
      <c r="S100" s="1022">
        <v>74.16</v>
      </c>
      <c r="T100" s="1022">
        <v>83.8</v>
      </c>
      <c r="U100" s="1022">
        <v>0</v>
      </c>
      <c r="V100" s="1012">
        <v>-100</v>
      </c>
      <c r="W100" s="821"/>
      <c r="X100" s="821"/>
      <c r="Y100" s="821"/>
    </row>
    <row r="101" spans="1:25">
      <c r="A101" s="1008" t="s">
        <v>101</v>
      </c>
      <c r="B101" s="994"/>
      <c r="C101" s="994"/>
      <c r="D101" s="994"/>
      <c r="E101" s="994"/>
      <c r="F101" s="994"/>
      <c r="G101" s="994"/>
      <c r="H101" s="994"/>
      <c r="I101" s="994"/>
      <c r="J101" s="994"/>
      <c r="K101" s="994"/>
      <c r="L101" s="1019" t="s">
        <v>885</v>
      </c>
      <c r="M101" s="1020" t="s">
        <v>456</v>
      </c>
      <c r="N101" s="1000" t="s">
        <v>355</v>
      </c>
      <c r="O101" s="1022">
        <v>49</v>
      </c>
      <c r="P101" s="1022">
        <v>49</v>
      </c>
      <c r="Q101" s="1022">
        <v>49</v>
      </c>
      <c r="R101" s="1012">
        <v>0</v>
      </c>
      <c r="S101" s="1022">
        <v>107.73</v>
      </c>
      <c r="T101" s="1022">
        <v>121.73</v>
      </c>
      <c r="U101" s="1022">
        <v>121.73</v>
      </c>
      <c r="V101" s="1012">
        <v>12.995451591942819</v>
      </c>
      <c r="W101" s="821"/>
      <c r="X101" s="821"/>
      <c r="Y101" s="821"/>
    </row>
    <row r="102" spans="1:25" s="479" customFormat="1" ht="22.5">
      <c r="A102" s="1013" t="s">
        <v>101</v>
      </c>
      <c r="B102" s="1014"/>
      <c r="C102" s="1014"/>
      <c r="D102" s="1014"/>
      <c r="E102" s="1014"/>
      <c r="F102" s="1014"/>
      <c r="G102" s="1014"/>
      <c r="H102" s="1014"/>
      <c r="I102" s="1014"/>
      <c r="J102" s="1014"/>
      <c r="K102" s="1014"/>
      <c r="L102" s="1015" t="s">
        <v>155</v>
      </c>
      <c r="M102" s="1016" t="s">
        <v>1129</v>
      </c>
      <c r="N102" s="1017" t="s">
        <v>355</v>
      </c>
      <c r="O102" s="1011">
        <v>1004.07</v>
      </c>
      <c r="P102" s="1011">
        <v>1004.07</v>
      </c>
      <c r="Q102" s="1011">
        <v>1004.07</v>
      </c>
      <c r="R102" s="1011">
        <v>0</v>
      </c>
      <c r="S102" s="1011">
        <v>1131.3</v>
      </c>
      <c r="T102" s="1011">
        <v>1444.56</v>
      </c>
      <c r="U102" s="1011">
        <v>1418.72</v>
      </c>
      <c r="V102" s="1011">
        <v>25.406169893043405</v>
      </c>
      <c r="W102" s="1018"/>
      <c r="X102" s="1018"/>
      <c r="Y102" s="1018"/>
    </row>
    <row r="103" spans="1:25">
      <c r="A103" s="1008" t="s">
        <v>101</v>
      </c>
      <c r="B103" s="994"/>
      <c r="C103" s="994"/>
      <c r="D103" s="994"/>
      <c r="E103" s="994"/>
      <c r="F103" s="994"/>
      <c r="G103" s="994"/>
      <c r="H103" s="994"/>
      <c r="I103" s="994"/>
      <c r="J103" s="994"/>
      <c r="K103" s="994"/>
      <c r="L103" s="1019" t="s">
        <v>454</v>
      </c>
      <c r="M103" s="1020" t="s">
        <v>1130</v>
      </c>
      <c r="N103" s="1000" t="s">
        <v>355</v>
      </c>
      <c r="O103" s="1021">
        <v>1004.07</v>
      </c>
      <c r="P103" s="1021">
        <v>1004.07</v>
      </c>
      <c r="Q103" s="1021">
        <v>1004.07</v>
      </c>
      <c r="R103" s="1012">
        <v>0</v>
      </c>
      <c r="S103" s="1021">
        <v>1131.3</v>
      </c>
      <c r="T103" s="1021">
        <v>1444.56</v>
      </c>
      <c r="U103" s="1021">
        <v>1418.72</v>
      </c>
      <c r="V103" s="1012">
        <v>25.406169893043405</v>
      </c>
      <c r="W103" s="821"/>
      <c r="X103" s="821"/>
      <c r="Y103" s="821"/>
    </row>
    <row r="104" spans="1:25">
      <c r="A104" s="1008" t="s">
        <v>101</v>
      </c>
      <c r="B104" s="994" t="s">
        <v>411</v>
      </c>
      <c r="C104" s="994"/>
      <c r="D104" s="994"/>
      <c r="E104" s="994"/>
      <c r="F104" s="994"/>
      <c r="G104" s="994"/>
      <c r="H104" s="994"/>
      <c r="I104" s="994"/>
      <c r="J104" s="994"/>
      <c r="K104" s="994"/>
      <c r="L104" s="1019" t="s">
        <v>457</v>
      </c>
      <c r="M104" s="1020" t="s">
        <v>1131</v>
      </c>
      <c r="N104" s="1000" t="s">
        <v>355</v>
      </c>
      <c r="O104" s="1021">
        <v>0</v>
      </c>
      <c r="P104" s="1021">
        <v>0</v>
      </c>
      <c r="Q104" s="1021">
        <v>0</v>
      </c>
      <c r="R104" s="1012">
        <v>0</v>
      </c>
      <c r="S104" s="1021">
        <v>0</v>
      </c>
      <c r="T104" s="1021">
        <v>0</v>
      </c>
      <c r="U104" s="1021">
        <v>0</v>
      </c>
      <c r="V104" s="1012">
        <v>0</v>
      </c>
      <c r="W104" s="821"/>
      <c r="X104" s="821"/>
      <c r="Y104" s="821"/>
    </row>
    <row r="105" spans="1:25">
      <c r="A105" s="1008" t="s">
        <v>101</v>
      </c>
      <c r="B105" s="994" t="s">
        <v>412</v>
      </c>
      <c r="C105" s="994"/>
      <c r="D105" s="994"/>
      <c r="E105" s="994"/>
      <c r="F105" s="994"/>
      <c r="G105" s="994"/>
      <c r="H105" s="994"/>
      <c r="I105" s="994"/>
      <c r="J105" s="994"/>
      <c r="K105" s="994"/>
      <c r="L105" s="1019" t="s">
        <v>458</v>
      </c>
      <c r="M105" s="1020" t="s">
        <v>1132</v>
      </c>
      <c r="N105" s="1000" t="s">
        <v>355</v>
      </c>
      <c r="O105" s="1021">
        <v>0</v>
      </c>
      <c r="P105" s="1021">
        <v>0</v>
      </c>
      <c r="Q105" s="1021">
        <v>0</v>
      </c>
      <c r="R105" s="1012">
        <v>0</v>
      </c>
      <c r="S105" s="1021">
        <v>0</v>
      </c>
      <c r="T105" s="1021">
        <v>0</v>
      </c>
      <c r="U105" s="1021">
        <v>0</v>
      </c>
      <c r="V105" s="1012">
        <v>0</v>
      </c>
      <c r="W105" s="821"/>
      <c r="X105" s="821"/>
      <c r="Y105" s="821"/>
    </row>
    <row r="106" spans="1:25">
      <c r="A106" s="1008" t="s">
        <v>101</v>
      </c>
      <c r="B106" s="994"/>
      <c r="C106" s="994"/>
      <c r="D106" s="994"/>
      <c r="E106" s="994"/>
      <c r="F106" s="994"/>
      <c r="G106" s="994"/>
      <c r="H106" s="994"/>
      <c r="I106" s="994"/>
      <c r="J106" s="994"/>
      <c r="K106" s="994"/>
      <c r="L106" s="1019" t="s">
        <v>459</v>
      </c>
      <c r="M106" s="1020" t="s">
        <v>1133</v>
      </c>
      <c r="N106" s="1000" t="s">
        <v>355</v>
      </c>
      <c r="O106" s="1022"/>
      <c r="P106" s="1022"/>
      <c r="Q106" s="1022"/>
      <c r="R106" s="1012">
        <v>0</v>
      </c>
      <c r="S106" s="1022"/>
      <c r="T106" s="1022"/>
      <c r="U106" s="1022"/>
      <c r="V106" s="1012">
        <v>0</v>
      </c>
      <c r="W106" s="821"/>
      <c r="X106" s="821"/>
      <c r="Y106" s="821"/>
    </row>
    <row r="107" spans="1:25">
      <c r="A107" s="1008" t="s">
        <v>101</v>
      </c>
      <c r="B107" s="994" t="s">
        <v>405</v>
      </c>
      <c r="C107" s="994"/>
      <c r="D107" s="994"/>
      <c r="E107" s="994"/>
      <c r="F107" s="994"/>
      <c r="G107" s="994"/>
      <c r="H107" s="994"/>
      <c r="I107" s="994"/>
      <c r="J107" s="994"/>
      <c r="K107" s="994"/>
      <c r="L107" s="1019" t="s">
        <v>460</v>
      </c>
      <c r="M107" s="1020" t="s">
        <v>1134</v>
      </c>
      <c r="N107" s="1000" t="s">
        <v>355</v>
      </c>
      <c r="O107" s="1021">
        <v>0</v>
      </c>
      <c r="P107" s="1021">
        <v>0</v>
      </c>
      <c r="Q107" s="1021">
        <v>0</v>
      </c>
      <c r="R107" s="1012">
        <v>0</v>
      </c>
      <c r="S107" s="1021">
        <v>0</v>
      </c>
      <c r="T107" s="1021">
        <v>0</v>
      </c>
      <c r="U107" s="1021">
        <v>0</v>
      </c>
      <c r="V107" s="1012">
        <v>0</v>
      </c>
      <c r="W107" s="821"/>
      <c r="X107" s="821"/>
      <c r="Y107" s="821"/>
    </row>
    <row r="108" spans="1:25">
      <c r="A108" s="1008" t="s">
        <v>101</v>
      </c>
      <c r="B108" s="994" t="s">
        <v>407</v>
      </c>
      <c r="C108" s="994"/>
      <c r="D108" s="994"/>
      <c r="E108" s="994"/>
      <c r="F108" s="994"/>
      <c r="G108" s="994"/>
      <c r="H108" s="994"/>
      <c r="I108" s="994"/>
      <c r="J108" s="994"/>
      <c r="K108" s="994"/>
      <c r="L108" s="1019" t="s">
        <v>1203</v>
      </c>
      <c r="M108" s="1020" t="s">
        <v>1207</v>
      </c>
      <c r="N108" s="1000" t="s">
        <v>355</v>
      </c>
      <c r="O108" s="1021">
        <v>0</v>
      </c>
      <c r="P108" s="1021">
        <v>0</v>
      </c>
      <c r="Q108" s="1021">
        <v>0</v>
      </c>
      <c r="R108" s="1012">
        <v>0</v>
      </c>
      <c r="S108" s="1021">
        <v>0</v>
      </c>
      <c r="T108" s="1021">
        <v>0</v>
      </c>
      <c r="U108" s="1021">
        <v>0</v>
      </c>
      <c r="V108" s="1012">
        <v>0</v>
      </c>
      <c r="W108" s="821"/>
      <c r="X108" s="821"/>
      <c r="Y108" s="821"/>
    </row>
    <row r="109" spans="1:25">
      <c r="A109" s="1008" t="s">
        <v>101</v>
      </c>
      <c r="B109" s="994" t="s">
        <v>409</v>
      </c>
      <c r="C109" s="994"/>
      <c r="D109" s="994"/>
      <c r="E109" s="994"/>
      <c r="F109" s="994"/>
      <c r="G109" s="994"/>
      <c r="H109" s="994"/>
      <c r="I109" s="994"/>
      <c r="J109" s="994"/>
      <c r="K109" s="994"/>
      <c r="L109" s="1019" t="s">
        <v>1204</v>
      </c>
      <c r="M109" s="1020" t="s">
        <v>1208</v>
      </c>
      <c r="N109" s="1000" t="s">
        <v>355</v>
      </c>
      <c r="O109" s="1021">
        <v>0</v>
      </c>
      <c r="P109" s="1021">
        <v>0</v>
      </c>
      <c r="Q109" s="1021">
        <v>0</v>
      </c>
      <c r="R109" s="1012">
        <v>0</v>
      </c>
      <c r="S109" s="1021">
        <v>0</v>
      </c>
      <c r="T109" s="1021">
        <v>0</v>
      </c>
      <c r="U109" s="1021">
        <v>0</v>
      </c>
      <c r="V109" s="1012">
        <v>0</v>
      </c>
      <c r="W109" s="821"/>
      <c r="X109" s="821"/>
      <c r="Y109" s="821"/>
    </row>
    <row r="110" spans="1:25">
      <c r="A110" s="1008" t="s">
        <v>101</v>
      </c>
      <c r="B110" s="994" t="s">
        <v>410</v>
      </c>
      <c r="C110" s="994"/>
      <c r="D110" s="994"/>
      <c r="E110" s="994"/>
      <c r="F110" s="994"/>
      <c r="G110" s="994"/>
      <c r="H110" s="994"/>
      <c r="I110" s="994"/>
      <c r="J110" s="994"/>
      <c r="K110" s="994"/>
      <c r="L110" s="1019" t="s">
        <v>1205</v>
      </c>
      <c r="M110" s="1020" t="s">
        <v>1209</v>
      </c>
      <c r="N110" s="1000" t="s">
        <v>355</v>
      </c>
      <c r="O110" s="1021">
        <v>0</v>
      </c>
      <c r="P110" s="1021">
        <v>0</v>
      </c>
      <c r="Q110" s="1021">
        <v>0</v>
      </c>
      <c r="R110" s="1012">
        <v>0</v>
      </c>
      <c r="S110" s="1021">
        <v>0</v>
      </c>
      <c r="T110" s="1021">
        <v>0</v>
      </c>
      <c r="U110" s="1021">
        <v>0</v>
      </c>
      <c r="V110" s="1012">
        <v>0</v>
      </c>
      <c r="W110" s="821"/>
      <c r="X110" s="821"/>
      <c r="Y110" s="821"/>
    </row>
    <row r="111" spans="1:25">
      <c r="A111" s="1008" t="s">
        <v>101</v>
      </c>
      <c r="B111" s="1023" t="s">
        <v>1077</v>
      </c>
      <c r="C111" s="994"/>
      <c r="D111" s="994"/>
      <c r="E111" s="994"/>
      <c r="F111" s="994"/>
      <c r="G111" s="994"/>
      <c r="H111" s="994"/>
      <c r="I111" s="994"/>
      <c r="J111" s="994"/>
      <c r="K111" s="994"/>
      <c r="L111" s="1019" t="s">
        <v>1206</v>
      </c>
      <c r="M111" s="1020" t="s">
        <v>1210</v>
      </c>
      <c r="N111" s="1000" t="s">
        <v>355</v>
      </c>
      <c r="O111" s="1021">
        <v>0</v>
      </c>
      <c r="P111" s="1021">
        <v>0</v>
      </c>
      <c r="Q111" s="1021">
        <v>0</v>
      </c>
      <c r="R111" s="1012">
        <v>0</v>
      </c>
      <c r="S111" s="1021">
        <v>0</v>
      </c>
      <c r="T111" s="1021">
        <v>0</v>
      </c>
      <c r="U111" s="1021">
        <v>0</v>
      </c>
      <c r="V111" s="1012">
        <v>0</v>
      </c>
      <c r="W111" s="821"/>
      <c r="X111" s="821"/>
      <c r="Y111" s="821"/>
    </row>
    <row r="112" spans="1:25" s="479" customFormat="1" ht="56.25">
      <c r="A112" s="1013" t="s">
        <v>101</v>
      </c>
      <c r="B112" s="1014"/>
      <c r="C112" s="1014"/>
      <c r="D112" s="1014"/>
      <c r="E112" s="1014"/>
      <c r="F112" s="1014"/>
      <c r="G112" s="1014"/>
      <c r="H112" s="1014"/>
      <c r="I112" s="1014"/>
      <c r="J112" s="1014"/>
      <c r="K112" s="1014"/>
      <c r="L112" s="1015" t="s">
        <v>363</v>
      </c>
      <c r="M112" s="1016" t="s">
        <v>1135</v>
      </c>
      <c r="N112" s="1017" t="s">
        <v>355</v>
      </c>
      <c r="O112" s="1024"/>
      <c r="P112" s="1024"/>
      <c r="Q112" s="1024"/>
      <c r="R112" s="1011">
        <v>0</v>
      </c>
      <c r="S112" s="1024"/>
      <c r="T112" s="1024"/>
      <c r="U112" s="1024"/>
      <c r="V112" s="1011">
        <v>0</v>
      </c>
      <c r="W112" s="1018"/>
      <c r="X112" s="1018"/>
      <c r="Y112" s="1018"/>
    </row>
    <row r="113" spans="1:25" s="479" customFormat="1" ht="45">
      <c r="A113" s="1013" t="s">
        <v>101</v>
      </c>
      <c r="B113" s="1014"/>
      <c r="C113" s="1014"/>
      <c r="D113" s="1014"/>
      <c r="E113" s="1014"/>
      <c r="F113" s="1014"/>
      <c r="G113" s="1014"/>
      <c r="H113" s="1014"/>
      <c r="I113" s="1014"/>
      <c r="J113" s="1014"/>
      <c r="K113" s="1014"/>
      <c r="L113" s="1015" t="s">
        <v>365</v>
      </c>
      <c r="M113" s="1016" t="s">
        <v>1136</v>
      </c>
      <c r="N113" s="1017" t="s">
        <v>355</v>
      </c>
      <c r="O113" s="1025">
        <v>1121.1843049331264</v>
      </c>
      <c r="P113" s="1025">
        <v>1121.1843049331264</v>
      </c>
      <c r="Q113" s="1025">
        <v>996.60827105166811</v>
      </c>
      <c r="R113" s="1011">
        <v>-124.57603388145833</v>
      </c>
      <c r="S113" s="1025">
        <v>1051.3620835199999</v>
      </c>
      <c r="T113" s="1025">
        <v>1360.1996604000001</v>
      </c>
      <c r="U113" s="1025">
        <v>1209.0663647999997</v>
      </c>
      <c r="V113" s="1011">
        <v>14.999997027855514</v>
      </c>
      <c r="W113" s="1018"/>
      <c r="X113" s="1018"/>
      <c r="Y113" s="1018"/>
    </row>
    <row r="114" spans="1:25" ht="22.5">
      <c r="A114" s="1008" t="s">
        <v>101</v>
      </c>
      <c r="B114" s="900" t="s">
        <v>1178</v>
      </c>
      <c r="C114" s="994"/>
      <c r="D114" s="994"/>
      <c r="E114" s="994"/>
      <c r="F114" s="994"/>
      <c r="G114" s="994"/>
      <c r="H114" s="994"/>
      <c r="I114" s="994"/>
      <c r="J114" s="994"/>
      <c r="K114" s="994"/>
      <c r="L114" s="1019" t="s">
        <v>467</v>
      </c>
      <c r="M114" s="1020" t="s">
        <v>1137</v>
      </c>
      <c r="N114" s="1000" t="s">
        <v>355</v>
      </c>
      <c r="O114" s="1021">
        <v>881.97551999999985</v>
      </c>
      <c r="P114" s="1021">
        <v>881.97551999999985</v>
      </c>
      <c r="Q114" s="1021">
        <v>783.97824000000003</v>
      </c>
      <c r="R114" s="1012">
        <v>-97.997279999999819</v>
      </c>
      <c r="S114" s="1021">
        <v>807.49775999999997</v>
      </c>
      <c r="T114" s="1021">
        <v>1044.7002</v>
      </c>
      <c r="U114" s="1021">
        <v>928.62239999999986</v>
      </c>
      <c r="V114" s="1012">
        <v>14.999997027855519</v>
      </c>
      <c r="W114" s="821"/>
      <c r="X114" s="821"/>
      <c r="Y114" s="821"/>
    </row>
    <row r="115" spans="1:25" ht="33.75">
      <c r="A115" s="1008" t="s">
        <v>101</v>
      </c>
      <c r="B115" s="900" t="s">
        <v>1179</v>
      </c>
      <c r="C115" s="994"/>
      <c r="D115" s="994"/>
      <c r="E115" s="994"/>
      <c r="F115" s="994"/>
      <c r="G115" s="994"/>
      <c r="H115" s="994"/>
      <c r="I115" s="994"/>
      <c r="J115" s="994"/>
      <c r="K115" s="994"/>
      <c r="L115" s="1019" t="s">
        <v>474</v>
      </c>
      <c r="M115" s="1020" t="s">
        <v>1138</v>
      </c>
      <c r="N115" s="1000" t="s">
        <v>355</v>
      </c>
      <c r="O115" s="1021">
        <v>239.20878493312651</v>
      </c>
      <c r="P115" s="1021">
        <v>239.20878493312651</v>
      </c>
      <c r="Q115" s="1021">
        <v>212.63003105166806</v>
      </c>
      <c r="R115" s="1012">
        <v>-26.578753881458454</v>
      </c>
      <c r="S115" s="1021">
        <v>243.86432352</v>
      </c>
      <c r="T115" s="1021">
        <v>315.49946039999998</v>
      </c>
      <c r="U115" s="1021">
        <v>280.44396479999995</v>
      </c>
      <c r="V115" s="1012">
        <v>14.99999702785551</v>
      </c>
      <c r="W115" s="821"/>
      <c r="X115" s="821"/>
      <c r="Y115" s="821"/>
    </row>
    <row r="116" spans="1:25" s="479" customFormat="1" ht="22.5">
      <c r="A116" s="1013" t="s">
        <v>101</v>
      </c>
      <c r="B116" s="1014"/>
      <c r="C116" s="1014"/>
      <c r="D116" s="1014"/>
      <c r="E116" s="1014"/>
      <c r="F116" s="1014"/>
      <c r="G116" s="1014"/>
      <c r="H116" s="1014"/>
      <c r="I116" s="1014"/>
      <c r="J116" s="1014"/>
      <c r="K116" s="1014"/>
      <c r="L116" s="1015" t="s">
        <v>367</v>
      </c>
      <c r="M116" s="1016" t="s">
        <v>1139</v>
      </c>
      <c r="N116" s="1017" t="s">
        <v>355</v>
      </c>
      <c r="O116" s="1024"/>
      <c r="P116" s="1024"/>
      <c r="Q116" s="1024"/>
      <c r="R116" s="1011">
        <v>0</v>
      </c>
      <c r="S116" s="1024"/>
      <c r="T116" s="1024"/>
      <c r="U116" s="1024"/>
      <c r="V116" s="1011">
        <v>0</v>
      </c>
      <c r="W116" s="1018"/>
      <c r="X116" s="1018"/>
      <c r="Y116" s="1018"/>
    </row>
    <row r="117" spans="1:25" s="479" customFormat="1">
      <c r="A117" s="1013" t="s">
        <v>101</v>
      </c>
      <c r="B117" s="1014"/>
      <c r="C117" s="1014"/>
      <c r="D117" s="1014"/>
      <c r="E117" s="1014"/>
      <c r="F117" s="1014"/>
      <c r="G117" s="1014"/>
      <c r="H117" s="1014"/>
      <c r="I117" s="1014"/>
      <c r="J117" s="1014"/>
      <c r="K117" s="1014"/>
      <c r="L117" s="1015" t="s">
        <v>1010</v>
      </c>
      <c r="M117" s="1016" t="s">
        <v>1140</v>
      </c>
      <c r="N117" s="1017" t="s">
        <v>355</v>
      </c>
      <c r="O117" s="1024"/>
      <c r="P117" s="1024"/>
      <c r="Q117" s="1024"/>
      <c r="R117" s="1011">
        <v>0</v>
      </c>
      <c r="S117" s="1024"/>
      <c r="T117" s="1024"/>
      <c r="U117" s="1024"/>
      <c r="V117" s="1011">
        <v>0</v>
      </c>
      <c r="W117" s="1018"/>
      <c r="X117" s="1018"/>
      <c r="Y117" s="1018"/>
    </row>
    <row r="118" spans="1:25" s="479" customFormat="1">
      <c r="A118" s="1013" t="s">
        <v>101</v>
      </c>
      <c r="B118" s="1014"/>
      <c r="C118" s="1014"/>
      <c r="D118" s="1014"/>
      <c r="E118" s="1014"/>
      <c r="F118" s="1014"/>
      <c r="G118" s="1014"/>
      <c r="H118" s="1014"/>
      <c r="I118" s="1014"/>
      <c r="J118" s="1014"/>
      <c r="K118" s="1014"/>
      <c r="L118" s="1015" t="s">
        <v>1141</v>
      </c>
      <c r="M118" s="1016" t="s">
        <v>1142</v>
      </c>
      <c r="N118" s="1017" t="s">
        <v>355</v>
      </c>
      <c r="O118" s="1011">
        <v>40</v>
      </c>
      <c r="P118" s="1011">
        <v>40</v>
      </c>
      <c r="Q118" s="1011">
        <v>40</v>
      </c>
      <c r="R118" s="1011">
        <v>0</v>
      </c>
      <c r="S118" s="1011">
        <v>123.21000000000001</v>
      </c>
      <c r="T118" s="1011">
        <v>91.5</v>
      </c>
      <c r="U118" s="1011">
        <v>0</v>
      </c>
      <c r="V118" s="1011">
        <v>-100</v>
      </c>
      <c r="W118" s="1018"/>
      <c r="X118" s="1018"/>
      <c r="Y118" s="1018"/>
    </row>
    <row r="119" spans="1:25">
      <c r="A119" s="1008" t="s">
        <v>101</v>
      </c>
      <c r="B119" s="994"/>
      <c r="C119" s="994"/>
      <c r="D119" s="994"/>
      <c r="E119" s="994"/>
      <c r="F119" s="994"/>
      <c r="G119" s="994"/>
      <c r="H119" s="994"/>
      <c r="I119" s="994"/>
      <c r="J119" s="994"/>
      <c r="K119" s="994"/>
      <c r="L119" s="1019" t="s">
        <v>1143</v>
      </c>
      <c r="M119" s="1020" t="s">
        <v>1144</v>
      </c>
      <c r="N119" s="1000" t="s">
        <v>355</v>
      </c>
      <c r="O119" s="1022"/>
      <c r="P119" s="1022"/>
      <c r="Q119" s="1022"/>
      <c r="R119" s="1012">
        <v>0</v>
      </c>
      <c r="S119" s="1022"/>
      <c r="T119" s="1022"/>
      <c r="U119" s="1022"/>
      <c r="V119" s="1012">
        <v>0</v>
      </c>
      <c r="W119" s="821"/>
      <c r="X119" s="821"/>
      <c r="Y119" s="821"/>
    </row>
    <row r="120" spans="1:25">
      <c r="A120" s="1008" t="s">
        <v>101</v>
      </c>
      <c r="B120" s="994"/>
      <c r="C120" s="994"/>
      <c r="D120" s="994"/>
      <c r="E120" s="994"/>
      <c r="F120" s="994"/>
      <c r="G120" s="994"/>
      <c r="H120" s="994"/>
      <c r="I120" s="994"/>
      <c r="J120" s="994"/>
      <c r="K120" s="994"/>
      <c r="L120" s="1019" t="s">
        <v>1145</v>
      </c>
      <c r="M120" s="1020" t="s">
        <v>1146</v>
      </c>
      <c r="N120" s="1000" t="s">
        <v>355</v>
      </c>
      <c r="O120" s="1022"/>
      <c r="P120" s="1022"/>
      <c r="Q120" s="1022"/>
      <c r="R120" s="1012">
        <v>0</v>
      </c>
      <c r="S120" s="1022"/>
      <c r="T120" s="1022"/>
      <c r="U120" s="1022"/>
      <c r="V120" s="1012">
        <v>0</v>
      </c>
      <c r="W120" s="821"/>
      <c r="X120" s="821"/>
      <c r="Y120" s="821"/>
    </row>
    <row r="121" spans="1:25">
      <c r="A121" s="1008" t="s">
        <v>101</v>
      </c>
      <c r="B121" s="994"/>
      <c r="C121" s="994"/>
      <c r="D121" s="994"/>
      <c r="E121" s="994"/>
      <c r="F121" s="994"/>
      <c r="G121" s="994"/>
      <c r="H121" s="994"/>
      <c r="I121" s="994"/>
      <c r="J121" s="994"/>
      <c r="K121" s="994"/>
      <c r="L121" s="1019" t="s">
        <v>1147</v>
      </c>
      <c r="M121" s="1020" t="s">
        <v>1148</v>
      </c>
      <c r="N121" s="1000" t="s">
        <v>355</v>
      </c>
      <c r="O121" s="1022">
        <v>40</v>
      </c>
      <c r="P121" s="1022">
        <v>40</v>
      </c>
      <c r="Q121" s="1022">
        <v>40</v>
      </c>
      <c r="R121" s="1012">
        <v>0</v>
      </c>
      <c r="S121" s="1022">
        <v>43.21</v>
      </c>
      <c r="T121" s="1022">
        <v>1.1000000000000001</v>
      </c>
      <c r="U121" s="1022">
        <v>0</v>
      </c>
      <c r="V121" s="1012">
        <v>-100</v>
      </c>
      <c r="W121" s="821"/>
      <c r="X121" s="821"/>
      <c r="Y121" s="821"/>
    </row>
    <row r="122" spans="1:25">
      <c r="A122" s="1008" t="s">
        <v>101</v>
      </c>
      <c r="B122" s="994"/>
      <c r="C122" s="994"/>
      <c r="D122" s="994"/>
      <c r="E122" s="994"/>
      <c r="F122" s="994"/>
      <c r="G122" s="994"/>
      <c r="H122" s="994"/>
      <c r="I122" s="994"/>
      <c r="J122" s="994"/>
      <c r="K122" s="994"/>
      <c r="L122" s="1019" t="s">
        <v>1149</v>
      </c>
      <c r="M122" s="1020" t="s">
        <v>461</v>
      </c>
      <c r="N122" s="1000" t="s">
        <v>355</v>
      </c>
      <c r="O122" s="1022"/>
      <c r="P122" s="1022"/>
      <c r="Q122" s="1022"/>
      <c r="R122" s="1012">
        <v>0</v>
      </c>
      <c r="S122" s="1022"/>
      <c r="T122" s="1022"/>
      <c r="U122" s="1022"/>
      <c r="V122" s="1012">
        <v>0</v>
      </c>
      <c r="W122" s="821"/>
      <c r="X122" s="821"/>
      <c r="Y122" s="821"/>
    </row>
    <row r="123" spans="1:25">
      <c r="A123" s="1006">
        <v>2</v>
      </c>
      <c r="B123" s="994"/>
      <c r="C123" s="994"/>
      <c r="D123" s="994"/>
      <c r="E123" s="994"/>
      <c r="F123" s="994"/>
      <c r="G123" s="994"/>
      <c r="H123" s="994"/>
      <c r="I123" s="994"/>
      <c r="J123" s="994"/>
      <c r="K123" s="674"/>
      <c r="L123" s="922" t="s">
        <v>2397</v>
      </c>
      <c r="M123" s="1043" t="s">
        <v>2398</v>
      </c>
      <c r="N123" s="1000" t="s">
        <v>355</v>
      </c>
      <c r="O123" s="1022"/>
      <c r="P123" s="1022"/>
      <c r="Q123" s="1022"/>
      <c r="R123" s="1012">
        <v>0</v>
      </c>
      <c r="S123" s="1022">
        <v>80</v>
      </c>
      <c r="T123" s="1022">
        <v>90.4</v>
      </c>
      <c r="U123" s="1022">
        <v>0</v>
      </c>
      <c r="V123" s="1012">
        <v>-100</v>
      </c>
      <c r="W123" s="821"/>
      <c r="X123" s="821"/>
      <c r="Y123" s="821"/>
    </row>
    <row r="124" spans="1:25" s="479" customFormat="1">
      <c r="A124" s="1013" t="s">
        <v>101</v>
      </c>
      <c r="B124" s="1014"/>
      <c r="C124" s="1014"/>
      <c r="D124" s="1014"/>
      <c r="E124" s="1014"/>
      <c r="F124" s="1014"/>
      <c r="G124" s="1014"/>
      <c r="H124" s="1014"/>
      <c r="I124" s="1014"/>
      <c r="J124" s="1014"/>
      <c r="K124" s="1014"/>
      <c r="L124" s="1015" t="s">
        <v>101</v>
      </c>
      <c r="M124" s="1010" t="s">
        <v>462</v>
      </c>
      <c r="N124" s="1026" t="s">
        <v>355</v>
      </c>
      <c r="O124" s="1011">
        <v>92.4</v>
      </c>
      <c r="P124" s="1011">
        <v>92.4</v>
      </c>
      <c r="Q124" s="1011">
        <v>92.4</v>
      </c>
      <c r="R124" s="1011">
        <v>0</v>
      </c>
      <c r="S124" s="1011">
        <v>95.17</v>
      </c>
      <c r="T124" s="1011">
        <v>83</v>
      </c>
      <c r="U124" s="1011">
        <v>0</v>
      </c>
      <c r="V124" s="1011">
        <v>-100</v>
      </c>
      <c r="W124" s="1018"/>
      <c r="X124" s="1018"/>
      <c r="Y124" s="1018"/>
    </row>
    <row r="125" spans="1:25" ht="33.75">
      <c r="A125" s="1008" t="s">
        <v>101</v>
      </c>
      <c r="B125" s="994"/>
      <c r="C125" s="994"/>
      <c r="D125" s="994"/>
      <c r="E125" s="994"/>
      <c r="F125" s="994"/>
      <c r="G125" s="994"/>
      <c r="H125" s="994"/>
      <c r="I125" s="994"/>
      <c r="J125" s="994"/>
      <c r="K125" s="994"/>
      <c r="L125" s="1019" t="s">
        <v>16</v>
      </c>
      <c r="M125" s="1027" t="s">
        <v>1150</v>
      </c>
      <c r="N125" s="1028" t="s">
        <v>355</v>
      </c>
      <c r="O125" s="1022">
        <v>92.4</v>
      </c>
      <c r="P125" s="1022">
        <v>92.4</v>
      </c>
      <c r="Q125" s="1022">
        <v>92.4</v>
      </c>
      <c r="R125" s="1012">
        <v>0</v>
      </c>
      <c r="S125" s="1022">
        <v>95.17</v>
      </c>
      <c r="T125" s="1022">
        <v>83</v>
      </c>
      <c r="U125" s="1022">
        <v>0</v>
      </c>
      <c r="V125" s="1012">
        <v>-100</v>
      </c>
      <c r="W125" s="821"/>
      <c r="X125" s="821"/>
      <c r="Y125" s="821"/>
    </row>
    <row r="126" spans="1:25" ht="33.75">
      <c r="A126" s="1008" t="s">
        <v>101</v>
      </c>
      <c r="B126" s="994"/>
      <c r="C126" s="994"/>
      <c r="D126" s="994"/>
      <c r="E126" s="994"/>
      <c r="F126" s="994"/>
      <c r="G126" s="994"/>
      <c r="H126" s="994"/>
      <c r="I126" s="994"/>
      <c r="J126" s="994"/>
      <c r="K126" s="994"/>
      <c r="L126" s="1019" t="s">
        <v>143</v>
      </c>
      <c r="M126" s="1027" t="s">
        <v>1151</v>
      </c>
      <c r="N126" s="1028" t="s">
        <v>355</v>
      </c>
      <c r="O126" s="1012">
        <v>0</v>
      </c>
      <c r="P126" s="1012">
        <v>0</v>
      </c>
      <c r="Q126" s="1012">
        <v>0</v>
      </c>
      <c r="R126" s="1012">
        <v>0</v>
      </c>
      <c r="S126" s="1012">
        <v>0</v>
      </c>
      <c r="T126" s="1012">
        <v>0</v>
      </c>
      <c r="U126" s="1012">
        <v>0</v>
      </c>
      <c r="V126" s="1012">
        <v>0</v>
      </c>
      <c r="W126" s="821"/>
      <c r="X126" s="821"/>
      <c r="Y126" s="821"/>
    </row>
    <row r="127" spans="1:25">
      <c r="A127" s="1008" t="s">
        <v>101</v>
      </c>
      <c r="B127" s="994" t="s">
        <v>1180</v>
      </c>
      <c r="C127" s="994"/>
      <c r="D127" s="994"/>
      <c r="E127" s="994"/>
      <c r="F127" s="994"/>
      <c r="G127" s="994"/>
      <c r="H127" s="994"/>
      <c r="I127" s="994"/>
      <c r="J127" s="994"/>
      <c r="K127" s="994"/>
      <c r="L127" s="1019" t="s">
        <v>144</v>
      </c>
      <c r="M127" s="1020" t="s">
        <v>466</v>
      </c>
      <c r="N127" s="1028" t="s">
        <v>355</v>
      </c>
      <c r="O127" s="1021">
        <v>0</v>
      </c>
      <c r="P127" s="1021">
        <v>0</v>
      </c>
      <c r="Q127" s="1021">
        <v>0</v>
      </c>
      <c r="R127" s="1012">
        <v>0</v>
      </c>
      <c r="S127" s="1021">
        <v>0</v>
      </c>
      <c r="T127" s="1021">
        <v>0</v>
      </c>
      <c r="U127" s="1021">
        <v>0</v>
      </c>
      <c r="V127" s="1012">
        <v>0</v>
      </c>
      <c r="W127" s="821"/>
      <c r="X127" s="821"/>
      <c r="Y127" s="821"/>
    </row>
    <row r="128" spans="1:25" ht="22.5">
      <c r="A128" s="1008" t="s">
        <v>101</v>
      </c>
      <c r="B128" s="994" t="s">
        <v>1181</v>
      </c>
      <c r="C128" s="994"/>
      <c r="D128" s="994"/>
      <c r="E128" s="994"/>
      <c r="F128" s="994"/>
      <c r="G128" s="994"/>
      <c r="H128" s="994"/>
      <c r="I128" s="994"/>
      <c r="J128" s="994"/>
      <c r="K128" s="994"/>
      <c r="L128" s="1019" t="s">
        <v>448</v>
      </c>
      <c r="M128" s="1020" t="s">
        <v>1152</v>
      </c>
      <c r="N128" s="1028" t="s">
        <v>355</v>
      </c>
      <c r="O128" s="1021">
        <v>0</v>
      </c>
      <c r="P128" s="1021">
        <v>0</v>
      </c>
      <c r="Q128" s="1021">
        <v>0</v>
      </c>
      <c r="R128" s="1012">
        <v>0</v>
      </c>
      <c r="S128" s="1021">
        <v>0</v>
      </c>
      <c r="T128" s="1021">
        <v>0</v>
      </c>
      <c r="U128" s="1021">
        <v>0</v>
      </c>
      <c r="V128" s="1012">
        <v>0</v>
      </c>
      <c r="W128" s="821"/>
      <c r="X128" s="821"/>
      <c r="Y128" s="821"/>
    </row>
    <row r="129" spans="1:25" s="479" customFormat="1">
      <c r="A129" s="1008" t="s">
        <v>101</v>
      </c>
      <c r="B129" s="1014"/>
      <c r="C129" s="1014"/>
      <c r="D129" s="1014"/>
      <c r="E129" s="1014"/>
      <c r="F129" s="1014"/>
      <c r="G129" s="1014"/>
      <c r="H129" s="1014"/>
      <c r="I129" s="1014"/>
      <c r="J129" s="1014"/>
      <c r="K129" s="1014"/>
      <c r="L129" s="1015" t="s">
        <v>102</v>
      </c>
      <c r="M129" s="1010" t="s">
        <v>1153</v>
      </c>
      <c r="N129" s="1026" t="s">
        <v>355</v>
      </c>
      <c r="O129" s="1025">
        <v>640.42992000000004</v>
      </c>
      <c r="P129" s="1025">
        <v>729.85152000000005</v>
      </c>
      <c r="Q129" s="1025">
        <v>640.42992000000004</v>
      </c>
      <c r="R129" s="1011">
        <v>-89.421600000000012</v>
      </c>
      <c r="S129" s="1025">
        <v>733.94152415999997</v>
      </c>
      <c r="T129" s="1025">
        <v>755.96715904000007</v>
      </c>
      <c r="U129" s="1025">
        <v>752.73715904000005</v>
      </c>
      <c r="V129" s="1011">
        <v>2.5609172204164063</v>
      </c>
      <c r="W129" s="1018"/>
      <c r="X129" s="1018"/>
      <c r="Y129" s="1018"/>
    </row>
    <row r="130" spans="1:25" ht="22.5">
      <c r="A130" s="1008" t="s">
        <v>101</v>
      </c>
      <c r="B130" s="994" t="s">
        <v>1184</v>
      </c>
      <c r="C130" s="994"/>
      <c r="D130" s="994"/>
      <c r="E130" s="994"/>
      <c r="F130" s="994"/>
      <c r="G130" s="994"/>
      <c r="H130" s="994"/>
      <c r="I130" s="994"/>
      <c r="J130" s="994"/>
      <c r="K130" s="994"/>
      <c r="L130" s="1019" t="s">
        <v>158</v>
      </c>
      <c r="M130" s="1027" t="s">
        <v>1154</v>
      </c>
      <c r="N130" s="1028" t="s">
        <v>355</v>
      </c>
      <c r="O130" s="1021">
        <v>35.549999999999997</v>
      </c>
      <c r="P130" s="1021">
        <v>35.549999999999997</v>
      </c>
      <c r="Q130" s="1021">
        <v>35.549999999999997</v>
      </c>
      <c r="R130" s="1012">
        <v>0</v>
      </c>
      <c r="S130" s="1021">
        <v>76.97</v>
      </c>
      <c r="T130" s="1021">
        <v>0</v>
      </c>
      <c r="U130" s="1021">
        <v>0</v>
      </c>
      <c r="V130" s="1012">
        <v>-100</v>
      </c>
      <c r="W130" s="821"/>
      <c r="X130" s="821"/>
      <c r="Y130" s="821"/>
    </row>
    <row r="131" spans="1:25" ht="33.75">
      <c r="A131" s="1008" t="s">
        <v>101</v>
      </c>
      <c r="B131" s="994"/>
      <c r="C131" s="994"/>
      <c r="D131" s="994"/>
      <c r="E131" s="994"/>
      <c r="F131" s="994"/>
      <c r="G131" s="994"/>
      <c r="H131" s="994"/>
      <c r="I131" s="994"/>
      <c r="J131" s="994"/>
      <c r="K131" s="994"/>
      <c r="L131" s="1019" t="s">
        <v>159</v>
      </c>
      <c r="M131" s="1027" t="s">
        <v>1216</v>
      </c>
      <c r="N131" s="1028" t="s">
        <v>355</v>
      </c>
      <c r="O131" s="1021">
        <v>604.87992000000008</v>
      </c>
      <c r="P131" s="1021">
        <v>694.3015200000001</v>
      </c>
      <c r="Q131" s="1021">
        <v>604.87992000000008</v>
      </c>
      <c r="R131" s="1012">
        <v>-89.421600000000012</v>
      </c>
      <c r="S131" s="1021">
        <v>649.97152415999994</v>
      </c>
      <c r="T131" s="1021">
        <v>747.46715904000007</v>
      </c>
      <c r="U131" s="1021">
        <v>747.46715904000007</v>
      </c>
      <c r="V131" s="1012">
        <v>14.999985577214328</v>
      </c>
      <c r="W131" s="821"/>
      <c r="X131" s="821"/>
      <c r="Y131" s="821"/>
    </row>
    <row r="132" spans="1:25" ht="22.5">
      <c r="A132" s="1008" t="s">
        <v>101</v>
      </c>
      <c r="B132" s="994"/>
      <c r="C132" s="994"/>
      <c r="D132" s="994"/>
      <c r="E132" s="994"/>
      <c r="F132" s="994"/>
      <c r="G132" s="994"/>
      <c r="H132" s="994"/>
      <c r="I132" s="994"/>
      <c r="J132" s="994"/>
      <c r="K132" s="994"/>
      <c r="L132" s="1019" t="s">
        <v>845</v>
      </c>
      <c r="M132" s="1020" t="s">
        <v>1217</v>
      </c>
      <c r="N132" s="1028" t="s">
        <v>355</v>
      </c>
      <c r="O132" s="1021">
        <v>484.66992000000005</v>
      </c>
      <c r="P132" s="1021">
        <v>574.09152000000006</v>
      </c>
      <c r="Q132" s="1021">
        <v>484.66992000000005</v>
      </c>
      <c r="R132" s="1012">
        <v>-89.421600000000012</v>
      </c>
      <c r="S132" s="1021">
        <v>499.21007999999995</v>
      </c>
      <c r="T132" s="1021">
        <v>574.09152000000006</v>
      </c>
      <c r="U132" s="1021">
        <v>574.09152000000006</v>
      </c>
      <c r="V132" s="1012">
        <v>14.99998557721433</v>
      </c>
      <c r="W132" s="821"/>
      <c r="X132" s="821"/>
      <c r="Y132" s="821"/>
    </row>
    <row r="133" spans="1:25" ht="33.75">
      <c r="A133" s="1008" t="s">
        <v>101</v>
      </c>
      <c r="B133" s="994"/>
      <c r="C133" s="994"/>
      <c r="D133" s="994"/>
      <c r="E133" s="994"/>
      <c r="F133" s="994"/>
      <c r="G133" s="994"/>
      <c r="H133" s="994"/>
      <c r="I133" s="994"/>
      <c r="J133" s="994"/>
      <c r="K133" s="994"/>
      <c r="L133" s="1019" t="s">
        <v>846</v>
      </c>
      <c r="M133" s="1020" t="s">
        <v>1218</v>
      </c>
      <c r="N133" s="1028" t="s">
        <v>355</v>
      </c>
      <c r="O133" s="1021">
        <v>120.21</v>
      </c>
      <c r="P133" s="1021">
        <v>120.21</v>
      </c>
      <c r="Q133" s="1021">
        <v>120.21</v>
      </c>
      <c r="R133" s="1012">
        <v>0</v>
      </c>
      <c r="S133" s="1021">
        <v>150.76144415999997</v>
      </c>
      <c r="T133" s="1021">
        <v>173.37563904000001</v>
      </c>
      <c r="U133" s="1021">
        <v>173.37563904000001</v>
      </c>
      <c r="V133" s="1012">
        <v>14.999985577214336</v>
      </c>
      <c r="W133" s="821"/>
      <c r="X133" s="821"/>
      <c r="Y133" s="821"/>
    </row>
    <row r="134" spans="1:25" ht="45">
      <c r="A134" s="1008" t="s">
        <v>101</v>
      </c>
      <c r="B134" s="994" t="s">
        <v>1185</v>
      </c>
      <c r="C134" s="994"/>
      <c r="D134" s="994"/>
      <c r="E134" s="994"/>
      <c r="F134" s="994"/>
      <c r="G134" s="994"/>
      <c r="H134" s="994"/>
      <c r="I134" s="994"/>
      <c r="J134" s="994"/>
      <c r="K134" s="994"/>
      <c r="L134" s="1019" t="s">
        <v>372</v>
      </c>
      <c r="M134" s="1027" t="s">
        <v>1155</v>
      </c>
      <c r="N134" s="1028" t="s">
        <v>355</v>
      </c>
      <c r="O134" s="1021">
        <v>0</v>
      </c>
      <c r="P134" s="1021">
        <v>0</v>
      </c>
      <c r="Q134" s="1021">
        <v>0</v>
      </c>
      <c r="R134" s="1012">
        <v>0</v>
      </c>
      <c r="S134" s="1021">
        <v>0</v>
      </c>
      <c r="T134" s="1021">
        <v>0</v>
      </c>
      <c r="U134" s="1021">
        <v>0</v>
      </c>
      <c r="V134" s="1012">
        <v>0</v>
      </c>
      <c r="W134" s="821"/>
      <c r="X134" s="821"/>
      <c r="Y134" s="821"/>
    </row>
    <row r="135" spans="1:25">
      <c r="A135" s="1008" t="s">
        <v>101</v>
      </c>
      <c r="B135" s="994" t="s">
        <v>1186</v>
      </c>
      <c r="C135" s="994"/>
      <c r="D135" s="994"/>
      <c r="E135" s="994"/>
      <c r="F135" s="994"/>
      <c r="G135" s="994"/>
      <c r="H135" s="994"/>
      <c r="I135" s="994"/>
      <c r="J135" s="994"/>
      <c r="K135" s="994"/>
      <c r="L135" s="1019" t="s">
        <v>373</v>
      </c>
      <c r="M135" s="1027" t="s">
        <v>1094</v>
      </c>
      <c r="N135" s="1028" t="s">
        <v>355</v>
      </c>
      <c r="O135" s="1021">
        <v>0</v>
      </c>
      <c r="P135" s="1021">
        <v>0</v>
      </c>
      <c r="Q135" s="1021">
        <v>0</v>
      </c>
      <c r="R135" s="1012">
        <v>0</v>
      </c>
      <c r="S135" s="1021">
        <v>0</v>
      </c>
      <c r="T135" s="1021">
        <v>1.5</v>
      </c>
      <c r="U135" s="1021">
        <v>0</v>
      </c>
      <c r="V135" s="1012">
        <v>0</v>
      </c>
      <c r="W135" s="821"/>
      <c r="X135" s="821"/>
      <c r="Y135" s="821"/>
    </row>
    <row r="136" spans="1:25">
      <c r="A136" s="1008" t="s">
        <v>101</v>
      </c>
      <c r="B136" s="994" t="s">
        <v>1187</v>
      </c>
      <c r="C136" s="994"/>
      <c r="D136" s="994"/>
      <c r="E136" s="994"/>
      <c r="F136" s="994"/>
      <c r="G136" s="994"/>
      <c r="H136" s="994"/>
      <c r="I136" s="994"/>
      <c r="J136" s="994"/>
      <c r="K136" s="994"/>
      <c r="L136" s="1019" t="s">
        <v>374</v>
      </c>
      <c r="M136" s="1027" t="s">
        <v>1095</v>
      </c>
      <c r="N136" s="1028" t="s">
        <v>355</v>
      </c>
      <c r="O136" s="1021">
        <v>0</v>
      </c>
      <c r="P136" s="1021">
        <v>0</v>
      </c>
      <c r="Q136" s="1021">
        <v>0</v>
      </c>
      <c r="R136" s="1012">
        <v>0</v>
      </c>
      <c r="S136" s="1021">
        <v>7</v>
      </c>
      <c r="T136" s="1021">
        <v>7</v>
      </c>
      <c r="U136" s="1021">
        <v>5.27</v>
      </c>
      <c r="V136" s="1012">
        <v>-24.714285714285719</v>
      </c>
      <c r="W136" s="821"/>
      <c r="X136" s="821"/>
      <c r="Y136" s="821"/>
    </row>
    <row r="137" spans="1:25">
      <c r="A137" s="1008" t="s">
        <v>101</v>
      </c>
      <c r="B137" s="994" t="s">
        <v>1188</v>
      </c>
      <c r="C137" s="994"/>
      <c r="D137" s="994"/>
      <c r="E137" s="994"/>
      <c r="F137" s="994"/>
      <c r="G137" s="994"/>
      <c r="H137" s="994"/>
      <c r="I137" s="994"/>
      <c r="J137" s="994"/>
      <c r="K137" s="994"/>
      <c r="L137" s="1019" t="s">
        <v>1091</v>
      </c>
      <c r="M137" s="1027" t="s">
        <v>1096</v>
      </c>
      <c r="N137" s="1028" t="s">
        <v>355</v>
      </c>
      <c r="O137" s="1021">
        <v>0</v>
      </c>
      <c r="P137" s="1021">
        <v>0</v>
      </c>
      <c r="Q137" s="1021">
        <v>0</v>
      </c>
      <c r="R137" s="1012">
        <v>0</v>
      </c>
      <c r="S137" s="1021">
        <v>0</v>
      </c>
      <c r="T137" s="1021">
        <v>0</v>
      </c>
      <c r="U137" s="1021">
        <v>0</v>
      </c>
      <c r="V137" s="1012">
        <v>0</v>
      </c>
      <c r="W137" s="821"/>
      <c r="X137" s="821"/>
      <c r="Y137" s="821"/>
    </row>
    <row r="138" spans="1:25">
      <c r="A138" s="1008" t="s">
        <v>101</v>
      </c>
      <c r="B138" s="994" t="s">
        <v>1189</v>
      </c>
      <c r="C138" s="994"/>
      <c r="D138" s="994"/>
      <c r="E138" s="994"/>
      <c r="F138" s="994"/>
      <c r="G138" s="994"/>
      <c r="H138" s="994"/>
      <c r="I138" s="994"/>
      <c r="J138" s="994"/>
      <c r="K138" s="994"/>
      <c r="L138" s="1019" t="s">
        <v>1092</v>
      </c>
      <c r="M138" s="1027" t="s">
        <v>1156</v>
      </c>
      <c r="N138" s="1028" t="s">
        <v>355</v>
      </c>
      <c r="O138" s="1021">
        <v>0</v>
      </c>
      <c r="P138" s="1021">
        <v>0</v>
      </c>
      <c r="Q138" s="1021">
        <v>0</v>
      </c>
      <c r="R138" s="1012">
        <v>0</v>
      </c>
      <c r="S138" s="1021">
        <v>0</v>
      </c>
      <c r="T138" s="1021">
        <v>0</v>
      </c>
      <c r="U138" s="1021">
        <v>0</v>
      </c>
      <c r="V138" s="1012">
        <v>0</v>
      </c>
      <c r="W138" s="821"/>
      <c r="X138" s="821"/>
      <c r="Y138" s="821"/>
    </row>
    <row r="139" spans="1:25" ht="22.5">
      <c r="A139" s="1008" t="s">
        <v>101</v>
      </c>
      <c r="B139" s="994" t="s">
        <v>1190</v>
      </c>
      <c r="C139" s="994"/>
      <c r="D139" s="994"/>
      <c r="E139" s="994"/>
      <c r="F139" s="994"/>
      <c r="G139" s="994"/>
      <c r="H139" s="994"/>
      <c r="I139" s="994"/>
      <c r="J139" s="994"/>
      <c r="K139" s="994"/>
      <c r="L139" s="1019" t="s">
        <v>1157</v>
      </c>
      <c r="M139" s="1020" t="s">
        <v>477</v>
      </c>
      <c r="N139" s="1028" t="s">
        <v>355</v>
      </c>
      <c r="O139" s="1021">
        <v>0</v>
      </c>
      <c r="P139" s="1021">
        <v>0</v>
      </c>
      <c r="Q139" s="1021">
        <v>0</v>
      </c>
      <c r="R139" s="1012">
        <v>0</v>
      </c>
      <c r="S139" s="1021">
        <v>0</v>
      </c>
      <c r="T139" s="1021">
        <v>0</v>
      </c>
      <c r="U139" s="1021">
        <v>0</v>
      </c>
      <c r="V139" s="1012">
        <v>0</v>
      </c>
      <c r="W139" s="821"/>
      <c r="X139" s="821"/>
      <c r="Y139" s="821"/>
    </row>
    <row r="140" spans="1:25" ht="56.25">
      <c r="A140" s="1008" t="s">
        <v>101</v>
      </c>
      <c r="B140" s="994" t="s">
        <v>1191</v>
      </c>
      <c r="C140" s="994"/>
      <c r="D140" s="994"/>
      <c r="E140" s="994"/>
      <c r="F140" s="994"/>
      <c r="G140" s="994"/>
      <c r="H140" s="994"/>
      <c r="I140" s="994"/>
      <c r="J140" s="994"/>
      <c r="K140" s="994"/>
      <c r="L140" s="1019" t="s">
        <v>1158</v>
      </c>
      <c r="M140" s="1020" t="s">
        <v>1099</v>
      </c>
      <c r="N140" s="1028" t="s">
        <v>355</v>
      </c>
      <c r="O140" s="1021">
        <v>0</v>
      </c>
      <c r="P140" s="1021">
        <v>0</v>
      </c>
      <c r="Q140" s="1021">
        <v>0</v>
      </c>
      <c r="R140" s="1012">
        <v>0</v>
      </c>
      <c r="S140" s="1021">
        <v>0</v>
      </c>
      <c r="T140" s="1021">
        <v>0</v>
      </c>
      <c r="U140" s="1021">
        <v>0</v>
      </c>
      <c r="V140" s="1012">
        <v>0</v>
      </c>
      <c r="W140" s="821"/>
      <c r="X140" s="821"/>
      <c r="Y140" s="821"/>
    </row>
    <row r="141" spans="1:25">
      <c r="A141" s="1008" t="s">
        <v>101</v>
      </c>
      <c r="B141" s="994" t="s">
        <v>1307</v>
      </c>
      <c r="C141" s="994"/>
      <c r="D141" s="994"/>
      <c r="E141" s="994"/>
      <c r="F141" s="994"/>
      <c r="G141" s="994"/>
      <c r="H141" s="994"/>
      <c r="I141" s="994"/>
      <c r="J141" s="994"/>
      <c r="K141" s="994"/>
      <c r="L141" s="1019" t="s">
        <v>1309</v>
      </c>
      <c r="M141" s="1020" t="s">
        <v>1308</v>
      </c>
      <c r="N141" s="1028" t="s">
        <v>355</v>
      </c>
      <c r="O141" s="1021">
        <v>0</v>
      </c>
      <c r="P141" s="1021">
        <v>0</v>
      </c>
      <c r="Q141" s="1021">
        <v>0</v>
      </c>
      <c r="R141" s="1012">
        <v>0</v>
      </c>
      <c r="S141" s="1021">
        <v>0</v>
      </c>
      <c r="T141" s="1021">
        <v>0</v>
      </c>
      <c r="U141" s="1021">
        <v>0</v>
      </c>
      <c r="V141" s="1012">
        <v>0</v>
      </c>
      <c r="W141" s="821"/>
      <c r="X141" s="821"/>
      <c r="Y141" s="821"/>
    </row>
    <row r="142" spans="1:25" s="479" customFormat="1">
      <c r="A142" s="1013" t="s">
        <v>101</v>
      </c>
      <c r="B142" s="1014"/>
      <c r="C142" s="1014"/>
      <c r="D142" s="1014"/>
      <c r="E142" s="1014"/>
      <c r="F142" s="1014"/>
      <c r="G142" s="1014"/>
      <c r="H142" s="1014"/>
      <c r="I142" s="1014"/>
      <c r="J142" s="1014"/>
      <c r="K142" s="1014"/>
      <c r="L142" s="1015" t="s">
        <v>103</v>
      </c>
      <c r="M142" s="1010" t="s">
        <v>1159</v>
      </c>
      <c r="N142" s="1026" t="s">
        <v>355</v>
      </c>
      <c r="O142" s="1025">
        <v>0</v>
      </c>
      <c r="P142" s="1025">
        <v>0</v>
      </c>
      <c r="Q142" s="1025">
        <v>0</v>
      </c>
      <c r="R142" s="1011">
        <v>0</v>
      </c>
      <c r="S142" s="1025">
        <v>0</v>
      </c>
      <c r="T142" s="1025">
        <v>0</v>
      </c>
      <c r="U142" s="1025">
        <v>0</v>
      </c>
      <c r="V142" s="1011">
        <v>0</v>
      </c>
      <c r="W142" s="1018"/>
      <c r="X142" s="1018"/>
      <c r="Y142" s="1018"/>
    </row>
    <row r="143" spans="1:25" s="479" customFormat="1" ht="22.5">
      <c r="A143" s="1013" t="s">
        <v>101</v>
      </c>
      <c r="B143" s="1014"/>
      <c r="C143" s="1014"/>
      <c r="D143" s="1014"/>
      <c r="E143" s="1014"/>
      <c r="F143" s="1014"/>
      <c r="G143" s="1014"/>
      <c r="H143" s="1014"/>
      <c r="I143" s="1014"/>
      <c r="J143" s="1014"/>
      <c r="K143" s="1014"/>
      <c r="L143" s="1015" t="s">
        <v>119</v>
      </c>
      <c r="M143" s="1029" t="s">
        <v>1160</v>
      </c>
      <c r="N143" s="1026" t="s">
        <v>355</v>
      </c>
      <c r="O143" s="1025">
        <v>0</v>
      </c>
      <c r="P143" s="1025">
        <v>0</v>
      </c>
      <c r="Q143" s="1025">
        <v>0</v>
      </c>
      <c r="R143" s="1011">
        <v>0</v>
      </c>
      <c r="S143" s="1025">
        <v>0</v>
      </c>
      <c r="T143" s="1025">
        <v>0</v>
      </c>
      <c r="U143" s="1025">
        <v>0</v>
      </c>
      <c r="V143" s="1011">
        <v>0</v>
      </c>
      <c r="W143" s="1018"/>
      <c r="X143" s="1018"/>
      <c r="Y143" s="1018"/>
    </row>
    <row r="144" spans="1:25" s="509" customFormat="1">
      <c r="A144" s="1030" t="s">
        <v>101</v>
      </c>
      <c r="B144" s="1031"/>
      <c r="C144" s="1031"/>
      <c r="D144" s="1031"/>
      <c r="E144" s="1031"/>
      <c r="F144" s="1031"/>
      <c r="G144" s="1031"/>
      <c r="H144" s="1031"/>
      <c r="I144" s="1031"/>
      <c r="J144" s="1031"/>
      <c r="K144" s="1031"/>
      <c r="L144" s="1019" t="s">
        <v>121</v>
      </c>
      <c r="M144" s="1027" t="s">
        <v>1007</v>
      </c>
      <c r="N144" s="1028" t="s">
        <v>355</v>
      </c>
      <c r="O144" s="1022">
        <v>0</v>
      </c>
      <c r="P144" s="1022">
        <v>0</v>
      </c>
      <c r="Q144" s="1022">
        <v>0</v>
      </c>
      <c r="R144" s="1012">
        <v>0</v>
      </c>
      <c r="S144" s="1022">
        <v>0</v>
      </c>
      <c r="T144" s="1022">
        <v>0</v>
      </c>
      <c r="U144" s="1022">
        <v>0</v>
      </c>
      <c r="V144" s="1012">
        <v>0</v>
      </c>
      <c r="W144" s="821"/>
      <c r="X144" s="821"/>
      <c r="Y144" s="821"/>
    </row>
    <row r="145" spans="1:25" s="479" customFormat="1" ht="22.5">
      <c r="A145" s="1013" t="s">
        <v>101</v>
      </c>
      <c r="B145" s="1014"/>
      <c r="C145" s="1014"/>
      <c r="D145" s="1014"/>
      <c r="E145" s="1014"/>
      <c r="F145" s="1014"/>
      <c r="G145" s="1014"/>
      <c r="H145" s="1014"/>
      <c r="I145" s="1014"/>
      <c r="J145" s="1014"/>
      <c r="K145" s="1014"/>
      <c r="L145" s="1015" t="s">
        <v>123</v>
      </c>
      <c r="M145" s="1029" t="s">
        <v>1161</v>
      </c>
      <c r="N145" s="1026" t="s">
        <v>355</v>
      </c>
      <c r="O145" s="1025">
        <v>0</v>
      </c>
      <c r="P145" s="1025">
        <v>0</v>
      </c>
      <c r="Q145" s="1025">
        <v>0</v>
      </c>
      <c r="R145" s="1011">
        <v>0</v>
      </c>
      <c r="S145" s="1025">
        <v>0</v>
      </c>
      <c r="T145" s="1025">
        <v>0</v>
      </c>
      <c r="U145" s="1025">
        <v>0</v>
      </c>
      <c r="V145" s="1011">
        <v>0</v>
      </c>
      <c r="W145" s="1018"/>
      <c r="X145" s="1018"/>
      <c r="Y145" s="1018"/>
    </row>
    <row r="146" spans="1:25" s="479" customFormat="1">
      <c r="A146" s="1013" t="s">
        <v>101</v>
      </c>
      <c r="B146" s="1014"/>
      <c r="C146" s="1014"/>
      <c r="D146" s="1014"/>
      <c r="E146" s="1014"/>
      <c r="F146" s="1014"/>
      <c r="G146" s="1014"/>
      <c r="H146" s="1014"/>
      <c r="I146" s="1014"/>
      <c r="J146" s="1014"/>
      <c r="K146" s="1014"/>
      <c r="L146" s="1015" t="s">
        <v>124</v>
      </c>
      <c r="M146" s="1029" t="s">
        <v>1162</v>
      </c>
      <c r="N146" s="1026" t="s">
        <v>355</v>
      </c>
      <c r="O146" s="1025">
        <v>69.400000000000006</v>
      </c>
      <c r="P146" s="1025">
        <v>69.400000000000006</v>
      </c>
      <c r="Q146" s="1025">
        <v>69.400000000000006</v>
      </c>
      <c r="R146" s="1011">
        <v>0</v>
      </c>
      <c r="S146" s="1025">
        <v>71.81</v>
      </c>
      <c r="T146" s="1025">
        <v>71.8</v>
      </c>
      <c r="U146" s="1025">
        <v>71.8</v>
      </c>
      <c r="V146" s="1011">
        <v>-1.3925637097904352E-2</v>
      </c>
      <c r="W146" s="1018"/>
      <c r="X146" s="1018"/>
      <c r="Y146" s="1018"/>
    </row>
    <row r="147" spans="1:25" s="479" customFormat="1">
      <c r="A147" s="1013" t="s">
        <v>101</v>
      </c>
      <c r="B147" s="1014"/>
      <c r="C147" s="1014"/>
      <c r="D147" s="1014"/>
      <c r="E147" s="1014"/>
      <c r="F147" s="1014"/>
      <c r="G147" s="1014"/>
      <c r="H147" s="1014"/>
      <c r="I147" s="1014"/>
      <c r="J147" s="1014"/>
      <c r="K147" s="1014"/>
      <c r="L147" s="1015" t="s">
        <v>125</v>
      </c>
      <c r="M147" s="1032" t="s">
        <v>1193</v>
      </c>
      <c r="N147" s="1033" t="s">
        <v>355</v>
      </c>
      <c r="O147" s="1011">
        <v>0</v>
      </c>
      <c r="P147" s="1011">
        <v>0</v>
      </c>
      <c r="Q147" s="1011">
        <v>0</v>
      </c>
      <c r="R147" s="1011">
        <v>0</v>
      </c>
      <c r="S147" s="1011">
        <v>0</v>
      </c>
      <c r="T147" s="1011">
        <v>0</v>
      </c>
      <c r="U147" s="1011">
        <v>0</v>
      </c>
      <c r="V147" s="1011">
        <v>0</v>
      </c>
      <c r="W147" s="1018"/>
      <c r="X147" s="1018"/>
      <c r="Y147" s="1018"/>
    </row>
    <row r="148" spans="1:25" ht="22.5">
      <c r="A148" s="1008" t="s">
        <v>101</v>
      </c>
      <c r="B148" s="994"/>
      <c r="C148" s="994"/>
      <c r="D148" s="994"/>
      <c r="E148" s="994"/>
      <c r="F148" s="994"/>
      <c r="G148" s="994"/>
      <c r="H148" s="994"/>
      <c r="I148" s="994"/>
      <c r="J148" s="994"/>
      <c r="K148" s="994"/>
      <c r="L148" s="1019" t="s">
        <v>146</v>
      </c>
      <c r="M148" s="1027" t="s">
        <v>1163</v>
      </c>
      <c r="N148" s="1028" t="s">
        <v>355</v>
      </c>
      <c r="O148" s="1022">
        <v>0</v>
      </c>
      <c r="P148" s="1022">
        <v>0</v>
      </c>
      <c r="Q148" s="1022">
        <v>0</v>
      </c>
      <c r="R148" s="1012">
        <v>0</v>
      </c>
      <c r="S148" s="1022">
        <v>0</v>
      </c>
      <c r="T148" s="1022">
        <v>0</v>
      </c>
      <c r="U148" s="1022">
        <v>0</v>
      </c>
      <c r="V148" s="1012">
        <v>0</v>
      </c>
      <c r="W148" s="821"/>
      <c r="X148" s="821"/>
      <c r="Y148" s="821"/>
    </row>
    <row r="149" spans="1:25">
      <c r="A149" s="1008" t="s">
        <v>101</v>
      </c>
      <c r="B149" s="994"/>
      <c r="C149" s="994"/>
      <c r="D149" s="994"/>
      <c r="E149" s="994"/>
      <c r="F149" s="994"/>
      <c r="G149" s="994"/>
      <c r="H149" s="994"/>
      <c r="I149" s="994"/>
      <c r="J149" s="994"/>
      <c r="K149" s="994"/>
      <c r="L149" s="1019" t="s">
        <v>187</v>
      </c>
      <c r="M149" s="1027" t="s">
        <v>1164</v>
      </c>
      <c r="N149" s="1028" t="s">
        <v>355</v>
      </c>
      <c r="O149" s="1022">
        <v>0</v>
      </c>
      <c r="P149" s="1022">
        <v>0</v>
      </c>
      <c r="Q149" s="1022">
        <v>0</v>
      </c>
      <c r="R149" s="1012">
        <v>0</v>
      </c>
      <c r="S149" s="1022">
        <v>0</v>
      </c>
      <c r="T149" s="1022">
        <v>0</v>
      </c>
      <c r="U149" s="1022">
        <v>0</v>
      </c>
      <c r="V149" s="1012">
        <v>0</v>
      </c>
      <c r="W149" s="821"/>
      <c r="X149" s="821"/>
      <c r="Y149" s="821"/>
    </row>
    <row r="150" spans="1:25" ht="22.5">
      <c r="A150" s="1008" t="s">
        <v>101</v>
      </c>
      <c r="B150" s="994"/>
      <c r="C150" s="994"/>
      <c r="D150" s="994"/>
      <c r="E150" s="994"/>
      <c r="F150" s="994"/>
      <c r="G150" s="994"/>
      <c r="H150" s="994"/>
      <c r="I150" s="994"/>
      <c r="J150" s="994"/>
      <c r="K150" s="994"/>
      <c r="L150" s="1019" t="s">
        <v>393</v>
      </c>
      <c r="M150" s="1027" t="s">
        <v>1165</v>
      </c>
      <c r="N150" s="1028" t="s">
        <v>355</v>
      </c>
      <c r="O150" s="1022"/>
      <c r="P150" s="1022"/>
      <c r="Q150" s="1022"/>
      <c r="R150" s="1012"/>
      <c r="S150" s="1022"/>
      <c r="T150" s="1022"/>
      <c r="U150" s="1022"/>
      <c r="V150" s="1012">
        <v>0</v>
      </c>
      <c r="W150" s="821"/>
      <c r="X150" s="821"/>
      <c r="Y150" s="821"/>
    </row>
    <row r="151" spans="1:25" s="479" customFormat="1" ht="22.5">
      <c r="A151" s="1013" t="s">
        <v>101</v>
      </c>
      <c r="B151" s="1014"/>
      <c r="C151" s="1014"/>
      <c r="D151" s="1014"/>
      <c r="E151" s="1014"/>
      <c r="F151" s="1014"/>
      <c r="G151" s="1014"/>
      <c r="H151" s="1014"/>
      <c r="I151" s="1014"/>
      <c r="J151" s="1014"/>
      <c r="K151" s="1014"/>
      <c r="L151" s="1015" t="s">
        <v>126</v>
      </c>
      <c r="M151" s="1010" t="s">
        <v>479</v>
      </c>
      <c r="N151" s="1026" t="s">
        <v>355</v>
      </c>
      <c r="O151" s="1024"/>
      <c r="P151" s="1024"/>
      <c r="Q151" s="1024"/>
      <c r="R151" s="1011">
        <v>0</v>
      </c>
      <c r="S151" s="1024"/>
      <c r="T151" s="1024"/>
      <c r="U151" s="1024"/>
      <c r="V151" s="1011">
        <v>0</v>
      </c>
      <c r="W151" s="1018"/>
      <c r="X151" s="1018"/>
      <c r="Y151" s="1018"/>
    </row>
    <row r="152" spans="1:25">
      <c r="A152" s="1008" t="s">
        <v>101</v>
      </c>
      <c r="B152" s="994"/>
      <c r="C152" s="994"/>
      <c r="D152" s="994"/>
      <c r="E152" s="994"/>
      <c r="F152" s="994"/>
      <c r="G152" s="994"/>
      <c r="H152" s="994"/>
      <c r="I152" s="994"/>
      <c r="J152" s="994"/>
      <c r="K152" s="994"/>
      <c r="L152" s="1019" t="s">
        <v>127</v>
      </c>
      <c r="M152" s="1034" t="s">
        <v>478</v>
      </c>
      <c r="N152" s="1028" t="s">
        <v>355</v>
      </c>
      <c r="O152" s="1022"/>
      <c r="P152" s="1022"/>
      <c r="Q152" s="1022"/>
      <c r="R152" s="1012"/>
      <c r="S152" s="1012"/>
      <c r="T152" s="1012"/>
      <c r="U152" s="1012"/>
      <c r="V152" s="1012">
        <v>0</v>
      </c>
      <c r="W152" s="821"/>
      <c r="X152" s="821"/>
      <c r="Y152" s="821"/>
    </row>
    <row r="153" spans="1:25" ht="112.5">
      <c r="A153" s="1008" t="s">
        <v>101</v>
      </c>
      <c r="B153" s="994"/>
      <c r="C153" s="755" t="b">
        <v>0</v>
      </c>
      <c r="D153" s="994"/>
      <c r="E153" s="994"/>
      <c r="F153" s="994"/>
      <c r="G153" s="994"/>
      <c r="H153" s="994"/>
      <c r="I153" s="994"/>
      <c r="J153" s="994"/>
      <c r="K153" s="994"/>
      <c r="L153" s="1019" t="s">
        <v>128</v>
      </c>
      <c r="M153" s="1035" t="s">
        <v>965</v>
      </c>
      <c r="N153" s="1000" t="s">
        <v>355</v>
      </c>
      <c r="O153" s="1022"/>
      <c r="P153" s="1022"/>
      <c r="Q153" s="1022"/>
      <c r="R153" s="1012">
        <v>0</v>
      </c>
      <c r="S153" s="1022"/>
      <c r="T153" s="1022"/>
      <c r="U153" s="861">
        <v>0</v>
      </c>
      <c r="V153" s="1012">
        <v>0</v>
      </c>
      <c r="W153" s="821"/>
      <c r="X153" s="821"/>
      <c r="Y153" s="821"/>
    </row>
    <row r="154" spans="1:25" ht="78.75">
      <c r="A154" s="1008" t="s">
        <v>101</v>
      </c>
      <c r="B154" s="994"/>
      <c r="C154" s="755" t="b">
        <v>0</v>
      </c>
      <c r="D154" s="994"/>
      <c r="E154" s="994"/>
      <c r="F154" s="994"/>
      <c r="G154" s="994"/>
      <c r="H154" s="994"/>
      <c r="I154" s="994"/>
      <c r="J154" s="994"/>
      <c r="K154" s="994"/>
      <c r="L154" s="1019" t="s">
        <v>129</v>
      </c>
      <c r="M154" s="1035" t="s">
        <v>480</v>
      </c>
      <c r="N154" s="1000" t="s">
        <v>355</v>
      </c>
      <c r="O154" s="1022"/>
      <c r="P154" s="1022"/>
      <c r="Q154" s="1022"/>
      <c r="R154" s="1012">
        <v>0</v>
      </c>
      <c r="S154" s="1022"/>
      <c r="T154" s="1022"/>
      <c r="U154" s="861">
        <v>0</v>
      </c>
      <c r="V154" s="1012">
        <v>0</v>
      </c>
      <c r="W154" s="821"/>
      <c r="X154" s="821"/>
      <c r="Y154" s="821"/>
    </row>
    <row r="155" spans="1:25">
      <c r="A155" s="1008" t="s">
        <v>101</v>
      </c>
      <c r="B155" s="994"/>
      <c r="C155" s="994"/>
      <c r="D155" s="994"/>
      <c r="E155" s="994"/>
      <c r="F155" s="994"/>
      <c r="G155" s="994"/>
      <c r="H155" s="994"/>
      <c r="I155" s="994"/>
      <c r="J155" s="994"/>
      <c r="K155" s="994"/>
      <c r="L155" s="1019" t="s">
        <v>130</v>
      </c>
      <c r="M155" s="1035" t="s">
        <v>1166</v>
      </c>
      <c r="N155" s="1028" t="s">
        <v>355</v>
      </c>
      <c r="O155" s="1022"/>
      <c r="P155" s="1022"/>
      <c r="Q155" s="1022"/>
      <c r="R155" s="1012">
        <v>0</v>
      </c>
      <c r="S155" s="1022"/>
      <c r="T155" s="1022"/>
      <c r="U155" s="1022"/>
      <c r="V155" s="1012">
        <v>0</v>
      </c>
      <c r="W155" s="821"/>
      <c r="X155" s="821"/>
      <c r="Y155" s="821"/>
    </row>
    <row r="156" spans="1:25" s="479" customFormat="1" ht="22.5">
      <c r="A156" s="1013" t="s">
        <v>101</v>
      </c>
      <c r="B156" s="1014"/>
      <c r="C156" s="1014"/>
      <c r="D156" s="1014"/>
      <c r="E156" s="1014"/>
      <c r="F156" s="1014"/>
      <c r="G156" s="1014"/>
      <c r="H156" s="1014"/>
      <c r="I156" s="1014"/>
      <c r="J156" s="1014"/>
      <c r="K156" s="1014"/>
      <c r="L156" s="1015" t="s">
        <v>131</v>
      </c>
      <c r="M156" s="1032" t="s">
        <v>1167</v>
      </c>
      <c r="N156" s="1026" t="s">
        <v>355</v>
      </c>
      <c r="O156" s="1011">
        <v>0</v>
      </c>
      <c r="P156" s="1011">
        <v>0</v>
      </c>
      <c r="Q156" s="1011">
        <v>0</v>
      </c>
      <c r="R156" s="1011">
        <v>0</v>
      </c>
      <c r="S156" s="1011">
        <v>0</v>
      </c>
      <c r="T156" s="1011">
        <v>0</v>
      </c>
      <c r="U156" s="1011">
        <v>0</v>
      </c>
      <c r="V156" s="1011">
        <v>0</v>
      </c>
      <c r="W156" s="1018"/>
      <c r="X156" s="1018"/>
      <c r="Y156" s="1018"/>
    </row>
    <row r="157" spans="1:25" ht="22.5">
      <c r="A157" s="1008" t="s">
        <v>101</v>
      </c>
      <c r="B157" s="994"/>
      <c r="C157" s="994"/>
      <c r="D157" s="994"/>
      <c r="E157" s="994"/>
      <c r="F157" s="994"/>
      <c r="G157" s="994"/>
      <c r="H157" s="994"/>
      <c r="I157" s="994"/>
      <c r="J157" s="994"/>
      <c r="K157" s="994"/>
      <c r="L157" s="1019" t="s">
        <v>1168</v>
      </c>
      <c r="M157" s="1027" t="s">
        <v>481</v>
      </c>
      <c r="N157" s="1028" t="s">
        <v>355</v>
      </c>
      <c r="O157" s="1022"/>
      <c r="P157" s="1022"/>
      <c r="Q157" s="1022"/>
      <c r="R157" s="1012">
        <v>0</v>
      </c>
      <c r="S157" s="1022"/>
      <c r="T157" s="1022"/>
      <c r="U157" s="1022"/>
      <c r="V157" s="1012">
        <v>0</v>
      </c>
      <c r="W157" s="821"/>
      <c r="X157" s="821"/>
      <c r="Y157" s="821"/>
    </row>
    <row r="158" spans="1:25" ht="22.5">
      <c r="A158" s="1008" t="s">
        <v>101</v>
      </c>
      <c r="B158" s="994"/>
      <c r="C158" s="994"/>
      <c r="D158" s="994"/>
      <c r="E158" s="994"/>
      <c r="F158" s="994"/>
      <c r="G158" s="994"/>
      <c r="H158" s="994"/>
      <c r="I158" s="994"/>
      <c r="J158" s="994"/>
      <c r="K158" s="994"/>
      <c r="L158" s="1019" t="s">
        <v>1169</v>
      </c>
      <c r="M158" s="1027" t="s">
        <v>482</v>
      </c>
      <c r="N158" s="1028" t="s">
        <v>355</v>
      </c>
      <c r="O158" s="1022"/>
      <c r="P158" s="1022"/>
      <c r="Q158" s="1022"/>
      <c r="R158" s="1012">
        <v>0</v>
      </c>
      <c r="S158" s="1022"/>
      <c r="T158" s="1022"/>
      <c r="U158" s="1022"/>
      <c r="V158" s="1012">
        <v>0</v>
      </c>
      <c r="W158" s="821"/>
      <c r="X158" s="821"/>
      <c r="Y158" s="821"/>
    </row>
    <row r="159" spans="1:25" ht="22.5">
      <c r="A159" s="1008" t="s">
        <v>101</v>
      </c>
      <c r="B159" s="994"/>
      <c r="C159" s="994"/>
      <c r="D159" s="994"/>
      <c r="E159" s="994"/>
      <c r="F159" s="994"/>
      <c r="G159" s="994"/>
      <c r="H159" s="994"/>
      <c r="I159" s="994"/>
      <c r="J159" s="994"/>
      <c r="K159" s="994"/>
      <c r="L159" s="1019" t="s">
        <v>132</v>
      </c>
      <c r="M159" s="1035" t="s">
        <v>483</v>
      </c>
      <c r="N159" s="1028" t="s">
        <v>355</v>
      </c>
      <c r="O159" s="1022"/>
      <c r="P159" s="1022"/>
      <c r="Q159" s="1022"/>
      <c r="R159" s="1012">
        <v>0</v>
      </c>
      <c r="S159" s="1022"/>
      <c r="T159" s="1022"/>
      <c r="U159" s="1022"/>
      <c r="V159" s="1012">
        <v>0</v>
      </c>
      <c r="W159" s="821"/>
      <c r="X159" s="821"/>
      <c r="Y159" s="821"/>
    </row>
    <row r="160" spans="1:25" ht="22.5">
      <c r="A160" s="1008" t="s">
        <v>101</v>
      </c>
      <c r="B160" s="994"/>
      <c r="C160" s="994"/>
      <c r="D160" s="994"/>
      <c r="E160" s="994"/>
      <c r="F160" s="994"/>
      <c r="G160" s="994"/>
      <c r="H160" s="994"/>
      <c r="I160" s="994"/>
      <c r="J160" s="994"/>
      <c r="K160" s="994"/>
      <c r="L160" s="1019" t="s">
        <v>133</v>
      </c>
      <c r="M160" s="1035" t="s">
        <v>484</v>
      </c>
      <c r="N160" s="1028" t="s">
        <v>355</v>
      </c>
      <c r="O160" s="1022"/>
      <c r="P160" s="1022"/>
      <c r="Q160" s="1022"/>
      <c r="R160" s="1012">
        <v>0</v>
      </c>
      <c r="S160" s="1022"/>
      <c r="T160" s="1022"/>
      <c r="U160" s="1022"/>
      <c r="V160" s="1012">
        <v>0</v>
      </c>
      <c r="W160" s="821"/>
      <c r="X160" s="821"/>
      <c r="Y160" s="821"/>
    </row>
    <row r="161" spans="1:25" s="479" customFormat="1">
      <c r="A161" s="1008" t="s">
        <v>101</v>
      </c>
      <c r="B161" s="1014"/>
      <c r="C161" s="1014"/>
      <c r="D161" s="1014"/>
      <c r="E161" s="1014"/>
      <c r="F161" s="1014"/>
      <c r="G161" s="1014"/>
      <c r="H161" s="1014"/>
      <c r="I161" s="1014"/>
      <c r="J161" s="1014"/>
      <c r="K161" s="1014"/>
      <c r="L161" s="1015" t="s">
        <v>134</v>
      </c>
      <c r="M161" s="1036" t="s">
        <v>1211</v>
      </c>
      <c r="N161" s="1026" t="s">
        <v>355</v>
      </c>
      <c r="O161" s="1011">
        <v>3118.9842249331268</v>
      </c>
      <c r="P161" s="1011">
        <v>3208.405824933127</v>
      </c>
      <c r="Q161" s="1011">
        <v>2963.9081910516684</v>
      </c>
      <c r="R161" s="1011">
        <v>-244.49763388145857</v>
      </c>
      <c r="S161" s="1011">
        <v>3429.5536076799999</v>
      </c>
      <c r="T161" s="1011">
        <v>4012.5568194400003</v>
      </c>
      <c r="U161" s="1011">
        <v>3574.0535238399998</v>
      </c>
      <c r="V161" s="1011">
        <v>4.213373887389098</v>
      </c>
      <c r="W161" s="1018"/>
      <c r="X161" s="1018"/>
      <c r="Y161" s="1018"/>
    </row>
    <row r="162" spans="1:25">
      <c r="A162" s="1008" t="s">
        <v>101</v>
      </c>
      <c r="B162" s="994"/>
      <c r="C162" s="994" t="b">
        <v>0</v>
      </c>
      <c r="D162" s="994"/>
      <c r="E162" s="994"/>
      <c r="F162" s="994"/>
      <c r="G162" s="994"/>
      <c r="H162" s="994"/>
      <c r="I162" s="994"/>
      <c r="J162" s="994"/>
      <c r="K162" s="994"/>
      <c r="L162" s="1019" t="s">
        <v>1212</v>
      </c>
      <c r="M162" s="1037" t="s">
        <v>1214</v>
      </c>
      <c r="N162" s="1028" t="s">
        <v>355</v>
      </c>
      <c r="O162" s="1022"/>
      <c r="P162" s="1022"/>
      <c r="Q162" s="1022"/>
      <c r="R162" s="1012">
        <v>0</v>
      </c>
      <c r="S162" s="1022"/>
      <c r="T162" s="1022"/>
      <c r="U162" s="1022"/>
      <c r="V162" s="1012">
        <v>0</v>
      </c>
      <c r="W162" s="821"/>
      <c r="X162" s="821"/>
      <c r="Y162" s="821"/>
    </row>
    <row r="163" spans="1:25">
      <c r="A163" s="1008" t="s">
        <v>101</v>
      </c>
      <c r="B163" s="994"/>
      <c r="C163" s="994" t="b">
        <v>0</v>
      </c>
      <c r="D163" s="994"/>
      <c r="E163" s="994"/>
      <c r="F163" s="994"/>
      <c r="G163" s="994"/>
      <c r="H163" s="994"/>
      <c r="I163" s="994"/>
      <c r="J163" s="994"/>
      <c r="K163" s="994"/>
      <c r="L163" s="1019" t="s">
        <v>1213</v>
      </c>
      <c r="M163" s="1037" t="s">
        <v>1215</v>
      </c>
      <c r="N163" s="1028" t="s">
        <v>355</v>
      </c>
      <c r="O163" s="1022"/>
      <c r="P163" s="1022"/>
      <c r="Q163" s="1022"/>
      <c r="R163" s="1012">
        <v>0</v>
      </c>
      <c r="S163" s="1022"/>
      <c r="T163" s="1022"/>
      <c r="U163" s="1022"/>
      <c r="V163" s="1012">
        <v>0</v>
      </c>
      <c r="W163" s="821"/>
      <c r="X163" s="821"/>
      <c r="Y163" s="821"/>
    </row>
    <row r="164" spans="1:25" s="479" customFormat="1" ht="22.5">
      <c r="A164" s="1008" t="s">
        <v>101</v>
      </c>
      <c r="B164" s="1038" t="s">
        <v>992</v>
      </c>
      <c r="C164" s="1014"/>
      <c r="D164" s="1014"/>
      <c r="E164" s="1014"/>
      <c r="F164" s="1014"/>
      <c r="G164" s="1014"/>
      <c r="H164" s="1014"/>
      <c r="I164" s="1014"/>
      <c r="J164" s="1014"/>
      <c r="K164" s="1014"/>
      <c r="L164" s="1015" t="s">
        <v>137</v>
      </c>
      <c r="M164" s="1032" t="s">
        <v>485</v>
      </c>
      <c r="N164" s="1026" t="s">
        <v>314</v>
      </c>
      <c r="O164" s="1039">
        <v>76.900000000000006</v>
      </c>
      <c r="P164" s="1039">
        <v>76.900000000000006</v>
      </c>
      <c r="Q164" s="1039">
        <v>76.900000000000006</v>
      </c>
      <c r="R164" s="1039">
        <v>0</v>
      </c>
      <c r="S164" s="1039">
        <v>76.900000000000006</v>
      </c>
      <c r="T164" s="1039">
        <v>76.900000000000006</v>
      </c>
      <c r="U164" s="1039">
        <v>76.900000000000006</v>
      </c>
      <c r="V164" s="1011"/>
      <c r="W164" s="1018"/>
      <c r="X164" s="1018"/>
      <c r="Y164" s="1018"/>
    </row>
    <row r="165" spans="1:25">
      <c r="A165" s="1008" t="s">
        <v>101</v>
      </c>
      <c r="B165" s="1038" t="s">
        <v>988</v>
      </c>
      <c r="C165" s="994"/>
      <c r="D165" s="994"/>
      <c r="E165" s="994"/>
      <c r="F165" s="994"/>
      <c r="G165" s="994"/>
      <c r="H165" s="994"/>
      <c r="I165" s="994"/>
      <c r="J165" s="994"/>
      <c r="K165" s="994"/>
      <c r="L165" s="1019" t="s">
        <v>1008</v>
      </c>
      <c r="M165" s="1027" t="s">
        <v>926</v>
      </c>
      <c r="N165" s="1028" t="s">
        <v>314</v>
      </c>
      <c r="O165" s="1040">
        <v>38.450000000000003</v>
      </c>
      <c r="P165" s="1040">
        <v>38.450000000000003</v>
      </c>
      <c r="Q165" s="1040">
        <v>38.450000000000003</v>
      </c>
      <c r="R165" s="1041">
        <v>0</v>
      </c>
      <c r="S165" s="1040">
        <v>38.450000000000003</v>
      </c>
      <c r="T165" s="1040">
        <v>38.450000000000003</v>
      </c>
      <c r="U165" s="1040">
        <v>38.450000000000003</v>
      </c>
      <c r="V165" s="1012"/>
      <c r="W165" s="821"/>
      <c r="X165" s="821"/>
      <c r="Y165" s="821"/>
    </row>
    <row r="166" spans="1:25">
      <c r="A166" s="1008" t="s">
        <v>101</v>
      </c>
      <c r="B166" s="1038" t="s">
        <v>983</v>
      </c>
      <c r="C166" s="994"/>
      <c r="D166" s="994"/>
      <c r="E166" s="994"/>
      <c r="F166" s="994"/>
      <c r="G166" s="994"/>
      <c r="H166" s="994"/>
      <c r="I166" s="994"/>
      <c r="J166" s="994"/>
      <c r="K166" s="994"/>
      <c r="L166" s="1019" t="s">
        <v>1009</v>
      </c>
      <c r="M166" s="1027" t="s">
        <v>925</v>
      </c>
      <c r="N166" s="1028" t="s">
        <v>486</v>
      </c>
      <c r="O166" s="1022">
        <v>40</v>
      </c>
      <c r="P166" s="1022">
        <v>40</v>
      </c>
      <c r="Q166" s="1022">
        <v>40</v>
      </c>
      <c r="R166" s="1012">
        <v>0</v>
      </c>
      <c r="S166" s="1022">
        <v>44.6</v>
      </c>
      <c r="T166" s="1022">
        <v>44.6</v>
      </c>
      <c r="U166" s="1022">
        <v>44.6</v>
      </c>
      <c r="V166" s="1012"/>
      <c r="W166" s="821"/>
      <c r="X166" s="821"/>
      <c r="Y166" s="821"/>
    </row>
    <row r="167" spans="1:25">
      <c r="A167" s="1008" t="s">
        <v>101</v>
      </c>
      <c r="B167" s="1038" t="s">
        <v>989</v>
      </c>
      <c r="C167" s="994"/>
      <c r="D167" s="994"/>
      <c r="E167" s="994"/>
      <c r="F167" s="994"/>
      <c r="G167" s="994"/>
      <c r="H167" s="994"/>
      <c r="I167" s="994"/>
      <c r="J167" s="994"/>
      <c r="K167" s="994"/>
      <c r="L167" s="1019" t="s">
        <v>1170</v>
      </c>
      <c r="M167" s="1027" t="s">
        <v>927</v>
      </c>
      <c r="N167" s="1028" t="s">
        <v>314</v>
      </c>
      <c r="O167" s="1041">
        <v>38.450000000000003</v>
      </c>
      <c r="P167" s="1041">
        <v>38.450000000000003</v>
      </c>
      <c r="Q167" s="1041">
        <v>38.450000000000003</v>
      </c>
      <c r="R167" s="1041">
        <v>0</v>
      </c>
      <c r="S167" s="1041">
        <v>38.450000000000003</v>
      </c>
      <c r="T167" s="1041">
        <v>38.450000000000003</v>
      </c>
      <c r="U167" s="1041">
        <v>38.450000000000003</v>
      </c>
      <c r="V167" s="1012"/>
      <c r="W167" s="821"/>
      <c r="X167" s="821"/>
      <c r="Y167" s="821"/>
    </row>
    <row r="168" spans="1:25">
      <c r="A168" s="1008" t="s">
        <v>101</v>
      </c>
      <c r="B168" s="1038" t="s">
        <v>984</v>
      </c>
      <c r="C168" s="994"/>
      <c r="D168" s="994"/>
      <c r="E168" s="994"/>
      <c r="F168" s="994"/>
      <c r="G168" s="994"/>
      <c r="H168" s="994"/>
      <c r="I168" s="994"/>
      <c r="J168" s="994"/>
      <c r="K168" s="994"/>
      <c r="L168" s="1019" t="s">
        <v>1171</v>
      </c>
      <c r="M168" s="1027" t="s">
        <v>928</v>
      </c>
      <c r="N168" s="1028" t="s">
        <v>486</v>
      </c>
      <c r="O168" s="1022">
        <v>41.11792522582904</v>
      </c>
      <c r="P168" s="1022">
        <v>43.443584523618384</v>
      </c>
      <c r="Q168" s="1022">
        <v>37.084738388860032</v>
      </c>
      <c r="R168" s="1012">
        <v>-6.3588461347583518</v>
      </c>
      <c r="S168" s="1022">
        <v>44.595152345383603</v>
      </c>
      <c r="T168" s="1022">
        <v>59.757784640832256</v>
      </c>
      <c r="U168" s="1022">
        <v>48.353277603120922</v>
      </c>
      <c r="V168" s="1012"/>
      <c r="W168" s="821"/>
      <c r="X168" s="821"/>
      <c r="Y168" s="821"/>
    </row>
    <row r="169" spans="1:25">
      <c r="A169" s="1008" t="s">
        <v>101</v>
      </c>
      <c r="B169" s="1038"/>
      <c r="C169" s="994"/>
      <c r="D169" s="994"/>
      <c r="E169" s="994"/>
      <c r="F169" s="994"/>
      <c r="G169" s="994"/>
      <c r="H169" s="994"/>
      <c r="I169" s="994"/>
      <c r="J169" s="994"/>
      <c r="K169" s="994"/>
      <c r="L169" s="1019" t="s">
        <v>1172</v>
      </c>
      <c r="M169" s="1027" t="s">
        <v>487</v>
      </c>
      <c r="N169" s="1028" t="s">
        <v>142</v>
      </c>
      <c r="O169" s="1012">
        <v>102.79481306457261</v>
      </c>
      <c r="P169" s="1012">
        <v>108.60896130904595</v>
      </c>
      <c r="Q169" s="1012">
        <v>92.711845972150073</v>
      </c>
      <c r="R169" s="1012"/>
      <c r="S169" s="1012">
        <v>99.989130819245744</v>
      </c>
      <c r="T169" s="1012">
        <v>133.98606421711267</v>
      </c>
      <c r="U169" s="1012">
        <v>108.41542063480027</v>
      </c>
      <c r="V169" s="1012"/>
      <c r="W169" s="821"/>
      <c r="X169" s="821"/>
      <c r="Y169" s="821"/>
    </row>
    <row r="170" spans="1:25">
      <c r="A170" s="1008" t="s">
        <v>101</v>
      </c>
      <c r="B170" s="1038"/>
      <c r="C170" s="994"/>
      <c r="D170" s="994"/>
      <c r="E170" s="994"/>
      <c r="F170" s="994"/>
      <c r="G170" s="994"/>
      <c r="H170" s="994"/>
      <c r="I170" s="994"/>
      <c r="J170" s="994"/>
      <c r="K170" s="994"/>
      <c r="L170" s="1019" t="s">
        <v>1173</v>
      </c>
      <c r="M170" s="1027" t="s">
        <v>488</v>
      </c>
      <c r="N170" s="1028" t="s">
        <v>486</v>
      </c>
      <c r="O170" s="1022">
        <v>40.55896261291452</v>
      </c>
      <c r="P170" s="1022">
        <v>41.721792261809192</v>
      </c>
      <c r="Q170" s="1022">
        <v>38.542369194430016</v>
      </c>
      <c r="R170" s="1012">
        <v>-3.1794230673791759</v>
      </c>
      <c r="S170" s="1022">
        <v>44.597576172691802</v>
      </c>
      <c r="T170" s="1022">
        <v>52.178892320416125</v>
      </c>
      <c r="U170" s="1022">
        <v>46.476638801560462</v>
      </c>
      <c r="V170" s="1012"/>
      <c r="W170" s="821"/>
      <c r="X170" s="821"/>
      <c r="Y170" s="821"/>
    </row>
    <row r="171" spans="1:25" s="479" customFormat="1">
      <c r="A171" s="1013" t="s">
        <v>101</v>
      </c>
      <c r="B171" s="1042"/>
      <c r="C171" s="1014"/>
      <c r="D171" s="1014"/>
      <c r="E171" s="1014"/>
      <c r="F171" s="1014"/>
      <c r="G171" s="1014"/>
      <c r="H171" s="1014"/>
      <c r="I171" s="1014"/>
      <c r="J171" s="1014"/>
      <c r="K171" s="1014"/>
      <c r="L171" s="1015" t="s">
        <v>138</v>
      </c>
      <c r="M171" s="1032" t="s">
        <v>1227</v>
      </c>
      <c r="N171" s="1026" t="s">
        <v>355</v>
      </c>
      <c r="O171" s="1011">
        <v>2968.9160632653429</v>
      </c>
      <c r="P171" s="1011">
        <v>3054.035193564433</v>
      </c>
      <c r="Q171" s="1011">
        <v>2821.3014250322772</v>
      </c>
      <c r="R171" s="1011">
        <v>0</v>
      </c>
      <c r="S171" s="1011">
        <v>3264.5425758410402</v>
      </c>
      <c r="T171" s="1011">
        <v>3819.4949178544607</v>
      </c>
      <c r="U171" s="1011">
        <v>3402.0899602742261</v>
      </c>
      <c r="V171" s="1011">
        <v>4.2133738873891016</v>
      </c>
      <c r="W171" s="1018"/>
      <c r="X171" s="1018"/>
      <c r="Y171" s="1018"/>
    </row>
    <row r="172" spans="1:25" s="479" customFormat="1">
      <c r="A172" s="1013" t="s">
        <v>101</v>
      </c>
      <c r="B172" s="1038" t="s">
        <v>993</v>
      </c>
      <c r="C172" s="1014"/>
      <c r="D172" s="1014"/>
      <c r="E172" s="1014"/>
      <c r="F172" s="1014"/>
      <c r="G172" s="1014"/>
      <c r="H172" s="1014"/>
      <c r="I172" s="1014"/>
      <c r="J172" s="1014"/>
      <c r="K172" s="1014"/>
      <c r="L172" s="1015" t="s">
        <v>139</v>
      </c>
      <c r="M172" s="1032" t="s">
        <v>489</v>
      </c>
      <c r="N172" s="1026" t="s">
        <v>314</v>
      </c>
      <c r="O172" s="1039">
        <v>73.2</v>
      </c>
      <c r="P172" s="1039">
        <v>73.2</v>
      </c>
      <c r="Q172" s="1039">
        <v>73.2</v>
      </c>
      <c r="R172" s="1039">
        <v>0</v>
      </c>
      <c r="S172" s="1039">
        <v>73.2</v>
      </c>
      <c r="T172" s="1039">
        <v>73.2</v>
      </c>
      <c r="U172" s="1039">
        <v>73.2</v>
      </c>
      <c r="V172" s="1011"/>
      <c r="W172" s="1018"/>
      <c r="X172" s="1018"/>
      <c r="Y172" s="1018"/>
    </row>
    <row r="173" spans="1:25">
      <c r="A173" s="1008" t="s">
        <v>101</v>
      </c>
      <c r="B173" s="1038" t="s">
        <v>990</v>
      </c>
      <c r="C173" s="994"/>
      <c r="D173" s="994"/>
      <c r="E173" s="994"/>
      <c r="F173" s="994"/>
      <c r="G173" s="994"/>
      <c r="H173" s="994"/>
      <c r="I173" s="994"/>
      <c r="J173" s="994"/>
      <c r="K173" s="994"/>
      <c r="L173" s="1019" t="s">
        <v>1174</v>
      </c>
      <c r="M173" s="1027" t="s">
        <v>976</v>
      </c>
      <c r="N173" s="1028" t="s">
        <v>314</v>
      </c>
      <c r="O173" s="1040">
        <v>36.6</v>
      </c>
      <c r="P173" s="1040">
        <v>36.6</v>
      </c>
      <c r="Q173" s="1040">
        <v>36.6</v>
      </c>
      <c r="R173" s="1041">
        <v>0</v>
      </c>
      <c r="S173" s="1040">
        <v>36.6</v>
      </c>
      <c r="T173" s="1040">
        <v>36.6</v>
      </c>
      <c r="U173" s="1040">
        <v>36.6</v>
      </c>
      <c r="V173" s="1012"/>
      <c r="W173" s="821"/>
      <c r="X173" s="821"/>
      <c r="Y173" s="821"/>
    </row>
    <row r="174" spans="1:25">
      <c r="A174" s="1008" t="s">
        <v>101</v>
      </c>
      <c r="B174" s="1038" t="s">
        <v>986</v>
      </c>
      <c r="C174" s="994"/>
      <c r="D174" s="994"/>
      <c r="E174" s="994"/>
      <c r="F174" s="994"/>
      <c r="G174" s="994"/>
      <c r="H174" s="994"/>
      <c r="I174" s="994"/>
      <c r="J174" s="994"/>
      <c r="K174" s="994"/>
      <c r="L174" s="1019" t="s">
        <v>1175</v>
      </c>
      <c r="M174" s="1027" t="s">
        <v>977</v>
      </c>
      <c r="N174" s="1028" t="s">
        <v>486</v>
      </c>
      <c r="O174" s="1022">
        <v>40</v>
      </c>
      <c r="P174" s="1022">
        <v>40</v>
      </c>
      <c r="Q174" s="1022">
        <v>40</v>
      </c>
      <c r="R174" s="1012">
        <v>0</v>
      </c>
      <c r="S174" s="1022">
        <v>44.6</v>
      </c>
      <c r="T174" s="1022">
        <v>44.6</v>
      </c>
      <c r="U174" s="1022">
        <v>44.6</v>
      </c>
      <c r="V174" s="1012"/>
      <c r="W174" s="821"/>
      <c r="X174" s="821"/>
      <c r="Y174" s="821"/>
    </row>
    <row r="175" spans="1:25">
      <c r="A175" s="1008" t="s">
        <v>101</v>
      </c>
      <c r="B175" s="1038" t="s">
        <v>991</v>
      </c>
      <c r="C175" s="994"/>
      <c r="D175" s="994"/>
      <c r="E175" s="994"/>
      <c r="F175" s="994"/>
      <c r="G175" s="994"/>
      <c r="H175" s="994"/>
      <c r="I175" s="994"/>
      <c r="J175" s="994"/>
      <c r="K175" s="994"/>
      <c r="L175" s="1019" t="s">
        <v>1176</v>
      </c>
      <c r="M175" s="1027" t="s">
        <v>978</v>
      </c>
      <c r="N175" s="1028" t="s">
        <v>314</v>
      </c>
      <c r="O175" s="1041">
        <v>36.6</v>
      </c>
      <c r="P175" s="1041">
        <v>36.6</v>
      </c>
      <c r="Q175" s="1041">
        <v>36.6</v>
      </c>
      <c r="R175" s="1041">
        <v>0</v>
      </c>
      <c r="S175" s="1041">
        <v>36.6</v>
      </c>
      <c r="T175" s="1041">
        <v>36.6</v>
      </c>
      <c r="U175" s="1041">
        <v>36.6</v>
      </c>
      <c r="V175" s="1012"/>
      <c r="W175" s="821"/>
      <c r="X175" s="821"/>
      <c r="Y175" s="821"/>
    </row>
    <row r="176" spans="1:25">
      <c r="A176" s="1008" t="s">
        <v>101</v>
      </c>
      <c r="B176" s="1038" t="s">
        <v>985</v>
      </c>
      <c r="C176" s="994"/>
      <c r="D176" s="994"/>
      <c r="E176" s="994"/>
      <c r="F176" s="994"/>
      <c r="G176" s="994"/>
      <c r="H176" s="994"/>
      <c r="I176" s="994"/>
      <c r="J176" s="994"/>
      <c r="K176" s="994"/>
      <c r="L176" s="1019" t="s">
        <v>1177</v>
      </c>
      <c r="M176" s="1027" t="s">
        <v>979</v>
      </c>
      <c r="N176" s="1028" t="s">
        <v>486</v>
      </c>
      <c r="O176" s="1022">
        <v>41.11792522582904</v>
      </c>
      <c r="P176" s="1022">
        <v>43.443584523618384</v>
      </c>
      <c r="Q176" s="1022">
        <v>37.084738388860032</v>
      </c>
      <c r="R176" s="1012">
        <v>-6.3588461347583518</v>
      </c>
      <c r="S176" s="1022">
        <v>44.595152345383603</v>
      </c>
      <c r="T176" s="1022">
        <v>59.757784640832256</v>
      </c>
      <c r="U176" s="1022">
        <v>48.353277603120922</v>
      </c>
      <c r="V176" s="1012"/>
      <c r="W176" s="821"/>
      <c r="X176" s="821"/>
      <c r="Y176" s="821"/>
    </row>
    <row r="177" spans="1:25">
      <c r="A177" s="814" t="s">
        <v>102</v>
      </c>
      <c r="B177" s="1006" t="s">
        <v>824</v>
      </c>
      <c r="C177" s="994"/>
      <c r="D177" s="994"/>
      <c r="E177" s="994"/>
      <c r="F177" s="994"/>
      <c r="G177" s="994"/>
      <c r="H177" s="994"/>
      <c r="I177" s="994"/>
      <c r="J177" s="994"/>
      <c r="K177" s="994"/>
      <c r="L177" s="727" t="s">
        <v>2452</v>
      </c>
      <c r="M177" s="1007"/>
      <c r="N177" s="1007"/>
      <c r="O177" s="1007"/>
      <c r="P177" s="1007"/>
      <c r="Q177" s="1007"/>
      <c r="R177" s="1007"/>
      <c r="S177" s="1007"/>
      <c r="T177" s="1007"/>
      <c r="U177" s="1007"/>
      <c r="V177" s="1007"/>
      <c r="W177" s="1007"/>
      <c r="X177" s="1007"/>
      <c r="Y177" s="1007"/>
    </row>
    <row r="178" spans="1:25">
      <c r="A178" s="1008" t="s">
        <v>102</v>
      </c>
      <c r="B178" s="994"/>
      <c r="C178" s="994"/>
      <c r="D178" s="994"/>
      <c r="E178" s="994"/>
      <c r="F178" s="994"/>
      <c r="G178" s="994"/>
      <c r="H178" s="994"/>
      <c r="I178" s="994"/>
      <c r="J178" s="994"/>
      <c r="K178" s="994"/>
      <c r="L178" s="1009" t="s">
        <v>17</v>
      </c>
      <c r="M178" s="1010" t="s">
        <v>453</v>
      </c>
      <c r="N178" s="1000" t="s">
        <v>355</v>
      </c>
      <c r="O178" s="1011">
        <v>1841.7699999955503</v>
      </c>
      <c r="P178" s="1011">
        <v>1841.7699999955503</v>
      </c>
      <c r="Q178" s="1011">
        <v>1841.7699999955503</v>
      </c>
      <c r="R178" s="1011">
        <v>0</v>
      </c>
      <c r="S178" s="1011">
        <v>2188.07888</v>
      </c>
      <c r="T178" s="1011">
        <v>2580.0470662399998</v>
      </c>
      <c r="U178" s="1011">
        <v>2365.1270662399997</v>
      </c>
      <c r="V178" s="1012">
        <v>8.0914901130072483</v>
      </c>
      <c r="W178" s="821"/>
      <c r="X178" s="821"/>
      <c r="Y178" s="821"/>
    </row>
    <row r="179" spans="1:25" s="479" customFormat="1" ht="22.5">
      <c r="A179" s="1013" t="s">
        <v>102</v>
      </c>
      <c r="B179" s="1014"/>
      <c r="C179" s="1014"/>
      <c r="D179" s="1014"/>
      <c r="E179" s="1014"/>
      <c r="F179" s="1014"/>
      <c r="G179" s="1014"/>
      <c r="H179" s="1014"/>
      <c r="I179" s="1014"/>
      <c r="J179" s="1014"/>
      <c r="K179" s="1014"/>
      <c r="L179" s="1015" t="s">
        <v>154</v>
      </c>
      <c r="M179" s="1016" t="s">
        <v>1127</v>
      </c>
      <c r="N179" s="1017" t="s">
        <v>355</v>
      </c>
      <c r="O179" s="1011">
        <v>201.70999999999998</v>
      </c>
      <c r="P179" s="1011">
        <v>201.70999999999998</v>
      </c>
      <c r="Q179" s="1011">
        <v>201.70999999999998</v>
      </c>
      <c r="R179" s="1011">
        <v>0</v>
      </c>
      <c r="S179" s="1011">
        <v>293.84000000000003</v>
      </c>
      <c r="T179" s="1011">
        <v>382.23</v>
      </c>
      <c r="U179" s="1011">
        <v>210.81</v>
      </c>
      <c r="V179" s="1011">
        <v>-28.256874489518115</v>
      </c>
      <c r="W179" s="1018"/>
      <c r="X179" s="1018"/>
      <c r="Y179" s="1018"/>
    </row>
    <row r="180" spans="1:25">
      <c r="A180" s="1008" t="s">
        <v>102</v>
      </c>
      <c r="B180" s="994"/>
      <c r="C180" s="994"/>
      <c r="D180" s="994"/>
      <c r="E180" s="994"/>
      <c r="F180" s="994"/>
      <c r="G180" s="994"/>
      <c r="H180" s="994"/>
      <c r="I180" s="994"/>
      <c r="J180" s="994"/>
      <c r="K180" s="994"/>
      <c r="L180" s="1019" t="s">
        <v>397</v>
      </c>
      <c r="M180" s="1020" t="s">
        <v>1128</v>
      </c>
      <c r="N180" s="1000" t="s">
        <v>355</v>
      </c>
      <c r="O180" s="1021">
        <v>49.2</v>
      </c>
      <c r="P180" s="1021">
        <v>49.2</v>
      </c>
      <c r="Q180" s="1021">
        <v>49.2</v>
      </c>
      <c r="R180" s="1012">
        <v>0</v>
      </c>
      <c r="S180" s="1021">
        <v>55.84</v>
      </c>
      <c r="T180" s="1021">
        <v>63.1</v>
      </c>
      <c r="U180" s="1021">
        <v>46.28</v>
      </c>
      <c r="V180" s="1012">
        <v>-17.120343839541547</v>
      </c>
      <c r="W180" s="821"/>
      <c r="X180" s="821"/>
      <c r="Y180" s="821"/>
    </row>
    <row r="181" spans="1:25">
      <c r="A181" s="1008" t="s">
        <v>102</v>
      </c>
      <c r="B181" s="994"/>
      <c r="C181" s="994"/>
      <c r="D181" s="994"/>
      <c r="E181" s="994"/>
      <c r="F181" s="994"/>
      <c r="G181" s="994"/>
      <c r="H181" s="994"/>
      <c r="I181" s="994"/>
      <c r="J181" s="994"/>
      <c r="K181" s="994"/>
      <c r="L181" s="1019" t="s">
        <v>399</v>
      </c>
      <c r="M181" s="1020" t="s">
        <v>455</v>
      </c>
      <c r="N181" s="1000" t="s">
        <v>355</v>
      </c>
      <c r="O181" s="1022">
        <v>89.71</v>
      </c>
      <c r="P181" s="1022">
        <v>89.71</v>
      </c>
      <c r="Q181" s="1022">
        <v>89.71</v>
      </c>
      <c r="R181" s="1012">
        <v>0</v>
      </c>
      <c r="S181" s="1022">
        <v>92.4</v>
      </c>
      <c r="T181" s="1022">
        <v>154.6</v>
      </c>
      <c r="U181" s="1022">
        <v>0</v>
      </c>
      <c r="V181" s="1012">
        <v>-100</v>
      </c>
      <c r="W181" s="821"/>
      <c r="X181" s="821"/>
      <c r="Y181" s="821"/>
    </row>
    <row r="182" spans="1:25">
      <c r="A182" s="1008" t="s">
        <v>102</v>
      </c>
      <c r="B182" s="994"/>
      <c r="C182" s="994"/>
      <c r="D182" s="994"/>
      <c r="E182" s="994"/>
      <c r="F182" s="994"/>
      <c r="G182" s="994"/>
      <c r="H182" s="994"/>
      <c r="I182" s="994"/>
      <c r="J182" s="994"/>
      <c r="K182" s="994"/>
      <c r="L182" s="1019" t="s">
        <v>885</v>
      </c>
      <c r="M182" s="1020" t="s">
        <v>456</v>
      </c>
      <c r="N182" s="1000" t="s">
        <v>355</v>
      </c>
      <c r="O182" s="1022">
        <v>62.8</v>
      </c>
      <c r="P182" s="1022">
        <v>62.8</v>
      </c>
      <c r="Q182" s="1022">
        <v>62.8</v>
      </c>
      <c r="R182" s="1012">
        <v>0</v>
      </c>
      <c r="S182" s="1022">
        <v>145.6</v>
      </c>
      <c r="T182" s="1022">
        <v>164.53</v>
      </c>
      <c r="U182" s="1022">
        <v>164.53</v>
      </c>
      <c r="V182" s="1012">
        <v>13.001373626373633</v>
      </c>
      <c r="W182" s="821"/>
      <c r="X182" s="821"/>
      <c r="Y182" s="821"/>
    </row>
    <row r="183" spans="1:25" s="479" customFormat="1" ht="22.5">
      <c r="A183" s="1013" t="s">
        <v>102</v>
      </c>
      <c r="B183" s="1014"/>
      <c r="C183" s="1014"/>
      <c r="D183" s="1014"/>
      <c r="E183" s="1014"/>
      <c r="F183" s="1014"/>
      <c r="G183" s="1014"/>
      <c r="H183" s="1014"/>
      <c r="I183" s="1014"/>
      <c r="J183" s="1014"/>
      <c r="K183" s="1014"/>
      <c r="L183" s="1015" t="s">
        <v>155</v>
      </c>
      <c r="M183" s="1016" t="s">
        <v>1129</v>
      </c>
      <c r="N183" s="1017" t="s">
        <v>355</v>
      </c>
      <c r="O183" s="1011">
        <v>734.88</v>
      </c>
      <c r="P183" s="1011">
        <v>734.88</v>
      </c>
      <c r="Q183" s="1011">
        <v>734.88</v>
      </c>
      <c r="R183" s="1011">
        <v>0</v>
      </c>
      <c r="S183" s="1011">
        <v>586.6</v>
      </c>
      <c r="T183" s="1011">
        <v>749.03</v>
      </c>
      <c r="U183" s="1011">
        <v>749.03</v>
      </c>
      <c r="V183" s="1011">
        <v>27.690078418002035</v>
      </c>
      <c r="W183" s="1018"/>
      <c r="X183" s="1018"/>
      <c r="Y183" s="1018"/>
    </row>
    <row r="184" spans="1:25">
      <c r="A184" s="1008" t="s">
        <v>102</v>
      </c>
      <c r="B184" s="994"/>
      <c r="C184" s="994"/>
      <c r="D184" s="994"/>
      <c r="E184" s="994"/>
      <c r="F184" s="994"/>
      <c r="G184" s="994"/>
      <c r="H184" s="994"/>
      <c r="I184" s="994"/>
      <c r="J184" s="994"/>
      <c r="K184" s="994"/>
      <c r="L184" s="1019" t="s">
        <v>454</v>
      </c>
      <c r="M184" s="1020" t="s">
        <v>1130</v>
      </c>
      <c r="N184" s="1000" t="s">
        <v>355</v>
      </c>
      <c r="O184" s="1021">
        <v>734.88</v>
      </c>
      <c r="P184" s="1021">
        <v>734.88</v>
      </c>
      <c r="Q184" s="1021">
        <v>734.88</v>
      </c>
      <c r="R184" s="1012">
        <v>0</v>
      </c>
      <c r="S184" s="1021">
        <v>586.6</v>
      </c>
      <c r="T184" s="1021">
        <v>749.03</v>
      </c>
      <c r="U184" s="1021">
        <v>749.03</v>
      </c>
      <c r="V184" s="1012">
        <v>27.690078418002035</v>
      </c>
      <c r="W184" s="821"/>
      <c r="X184" s="821"/>
      <c r="Y184" s="821"/>
    </row>
    <row r="185" spans="1:25">
      <c r="A185" s="1008" t="s">
        <v>102</v>
      </c>
      <c r="B185" s="994" t="s">
        <v>411</v>
      </c>
      <c r="C185" s="994"/>
      <c r="D185" s="994"/>
      <c r="E185" s="994"/>
      <c r="F185" s="994"/>
      <c r="G185" s="994"/>
      <c r="H185" s="994"/>
      <c r="I185" s="994"/>
      <c r="J185" s="994"/>
      <c r="K185" s="994"/>
      <c r="L185" s="1019" t="s">
        <v>457</v>
      </c>
      <c r="M185" s="1020" t="s">
        <v>1131</v>
      </c>
      <c r="N185" s="1000" t="s">
        <v>355</v>
      </c>
      <c r="O185" s="1021">
        <v>0</v>
      </c>
      <c r="P185" s="1021">
        <v>0</v>
      </c>
      <c r="Q185" s="1021">
        <v>0</v>
      </c>
      <c r="R185" s="1012">
        <v>0</v>
      </c>
      <c r="S185" s="1021">
        <v>0</v>
      </c>
      <c r="T185" s="1021">
        <v>0</v>
      </c>
      <c r="U185" s="1021">
        <v>0</v>
      </c>
      <c r="V185" s="1012">
        <v>0</v>
      </c>
      <c r="W185" s="821"/>
      <c r="X185" s="821"/>
      <c r="Y185" s="821"/>
    </row>
    <row r="186" spans="1:25">
      <c r="A186" s="1008" t="s">
        <v>102</v>
      </c>
      <c r="B186" s="994" t="s">
        <v>412</v>
      </c>
      <c r="C186" s="994"/>
      <c r="D186" s="994"/>
      <c r="E186" s="994"/>
      <c r="F186" s="994"/>
      <c r="G186" s="994"/>
      <c r="H186" s="994"/>
      <c r="I186" s="994"/>
      <c r="J186" s="994"/>
      <c r="K186" s="994"/>
      <c r="L186" s="1019" t="s">
        <v>458</v>
      </c>
      <c r="M186" s="1020" t="s">
        <v>1132</v>
      </c>
      <c r="N186" s="1000" t="s">
        <v>355</v>
      </c>
      <c r="O186" s="1021">
        <v>0</v>
      </c>
      <c r="P186" s="1021">
        <v>0</v>
      </c>
      <c r="Q186" s="1021">
        <v>0</v>
      </c>
      <c r="R186" s="1012">
        <v>0</v>
      </c>
      <c r="S186" s="1021">
        <v>0</v>
      </c>
      <c r="T186" s="1021">
        <v>0</v>
      </c>
      <c r="U186" s="1021">
        <v>0</v>
      </c>
      <c r="V186" s="1012">
        <v>0</v>
      </c>
      <c r="W186" s="821"/>
      <c r="X186" s="821"/>
      <c r="Y186" s="821"/>
    </row>
    <row r="187" spans="1:25">
      <c r="A187" s="1008" t="s">
        <v>102</v>
      </c>
      <c r="B187" s="994"/>
      <c r="C187" s="994"/>
      <c r="D187" s="994"/>
      <c r="E187" s="994"/>
      <c r="F187" s="994"/>
      <c r="G187" s="994"/>
      <c r="H187" s="994"/>
      <c r="I187" s="994"/>
      <c r="J187" s="994"/>
      <c r="K187" s="994"/>
      <c r="L187" s="1019" t="s">
        <v>459</v>
      </c>
      <c r="M187" s="1020" t="s">
        <v>1133</v>
      </c>
      <c r="N187" s="1000" t="s">
        <v>355</v>
      </c>
      <c r="O187" s="1022"/>
      <c r="P187" s="1022"/>
      <c r="Q187" s="1022"/>
      <c r="R187" s="1012">
        <v>0</v>
      </c>
      <c r="S187" s="1022"/>
      <c r="T187" s="1022"/>
      <c r="U187" s="1022"/>
      <c r="V187" s="1012">
        <v>0</v>
      </c>
      <c r="W187" s="821"/>
      <c r="X187" s="821"/>
      <c r="Y187" s="821"/>
    </row>
    <row r="188" spans="1:25">
      <c r="A188" s="1008" t="s">
        <v>102</v>
      </c>
      <c r="B188" s="994" t="s">
        <v>405</v>
      </c>
      <c r="C188" s="994"/>
      <c r="D188" s="994"/>
      <c r="E188" s="994"/>
      <c r="F188" s="994"/>
      <c r="G188" s="994"/>
      <c r="H188" s="994"/>
      <c r="I188" s="994"/>
      <c r="J188" s="994"/>
      <c r="K188" s="994"/>
      <c r="L188" s="1019" t="s">
        <v>460</v>
      </c>
      <c r="M188" s="1020" t="s">
        <v>1134</v>
      </c>
      <c r="N188" s="1000" t="s">
        <v>355</v>
      </c>
      <c r="O188" s="1021">
        <v>0</v>
      </c>
      <c r="P188" s="1021">
        <v>0</v>
      </c>
      <c r="Q188" s="1021">
        <v>0</v>
      </c>
      <c r="R188" s="1012">
        <v>0</v>
      </c>
      <c r="S188" s="1021">
        <v>0</v>
      </c>
      <c r="T188" s="1021">
        <v>0</v>
      </c>
      <c r="U188" s="1021">
        <v>0</v>
      </c>
      <c r="V188" s="1012">
        <v>0</v>
      </c>
      <c r="W188" s="821"/>
      <c r="X188" s="821"/>
      <c r="Y188" s="821"/>
    </row>
    <row r="189" spans="1:25">
      <c r="A189" s="1008" t="s">
        <v>102</v>
      </c>
      <c r="B189" s="994" t="s">
        <v>407</v>
      </c>
      <c r="C189" s="994"/>
      <c r="D189" s="994"/>
      <c r="E189" s="994"/>
      <c r="F189" s="994"/>
      <c r="G189" s="994"/>
      <c r="H189" s="994"/>
      <c r="I189" s="994"/>
      <c r="J189" s="994"/>
      <c r="K189" s="994"/>
      <c r="L189" s="1019" t="s">
        <v>1203</v>
      </c>
      <c r="M189" s="1020" t="s">
        <v>1207</v>
      </c>
      <c r="N189" s="1000" t="s">
        <v>355</v>
      </c>
      <c r="O189" s="1021">
        <v>0</v>
      </c>
      <c r="P189" s="1021">
        <v>0</v>
      </c>
      <c r="Q189" s="1021">
        <v>0</v>
      </c>
      <c r="R189" s="1012">
        <v>0</v>
      </c>
      <c r="S189" s="1021">
        <v>0</v>
      </c>
      <c r="T189" s="1021">
        <v>0</v>
      </c>
      <c r="U189" s="1021">
        <v>0</v>
      </c>
      <c r="V189" s="1012">
        <v>0</v>
      </c>
      <c r="W189" s="821"/>
      <c r="X189" s="821"/>
      <c r="Y189" s="821"/>
    </row>
    <row r="190" spans="1:25">
      <c r="A190" s="1008" t="s">
        <v>102</v>
      </c>
      <c r="B190" s="994" t="s">
        <v>409</v>
      </c>
      <c r="C190" s="994"/>
      <c r="D190" s="994"/>
      <c r="E190" s="994"/>
      <c r="F190" s="994"/>
      <c r="G190" s="994"/>
      <c r="H190" s="994"/>
      <c r="I190" s="994"/>
      <c r="J190" s="994"/>
      <c r="K190" s="994"/>
      <c r="L190" s="1019" t="s">
        <v>1204</v>
      </c>
      <c r="M190" s="1020" t="s">
        <v>1208</v>
      </c>
      <c r="N190" s="1000" t="s">
        <v>355</v>
      </c>
      <c r="O190" s="1021">
        <v>0</v>
      </c>
      <c r="P190" s="1021">
        <v>0</v>
      </c>
      <c r="Q190" s="1021">
        <v>0</v>
      </c>
      <c r="R190" s="1012">
        <v>0</v>
      </c>
      <c r="S190" s="1021">
        <v>0</v>
      </c>
      <c r="T190" s="1021">
        <v>0</v>
      </c>
      <c r="U190" s="1021">
        <v>0</v>
      </c>
      <c r="V190" s="1012">
        <v>0</v>
      </c>
      <c r="W190" s="821"/>
      <c r="X190" s="821"/>
      <c r="Y190" s="821"/>
    </row>
    <row r="191" spans="1:25">
      <c r="A191" s="1008" t="s">
        <v>102</v>
      </c>
      <c r="B191" s="994" t="s">
        <v>410</v>
      </c>
      <c r="C191" s="994"/>
      <c r="D191" s="994"/>
      <c r="E191" s="994"/>
      <c r="F191" s="994"/>
      <c r="G191" s="994"/>
      <c r="H191" s="994"/>
      <c r="I191" s="994"/>
      <c r="J191" s="994"/>
      <c r="K191" s="994"/>
      <c r="L191" s="1019" t="s">
        <v>1205</v>
      </c>
      <c r="M191" s="1020" t="s">
        <v>1209</v>
      </c>
      <c r="N191" s="1000" t="s">
        <v>355</v>
      </c>
      <c r="O191" s="1021">
        <v>0</v>
      </c>
      <c r="P191" s="1021">
        <v>0</v>
      </c>
      <c r="Q191" s="1021">
        <v>0</v>
      </c>
      <c r="R191" s="1012">
        <v>0</v>
      </c>
      <c r="S191" s="1021">
        <v>0</v>
      </c>
      <c r="T191" s="1021">
        <v>0</v>
      </c>
      <c r="U191" s="1021">
        <v>0</v>
      </c>
      <c r="V191" s="1012">
        <v>0</v>
      </c>
      <c r="W191" s="821"/>
      <c r="X191" s="821"/>
      <c r="Y191" s="821"/>
    </row>
    <row r="192" spans="1:25">
      <c r="A192" s="1008" t="s">
        <v>102</v>
      </c>
      <c r="B192" s="1023" t="s">
        <v>1077</v>
      </c>
      <c r="C192" s="994"/>
      <c r="D192" s="994"/>
      <c r="E192" s="994"/>
      <c r="F192" s="994"/>
      <c r="G192" s="994"/>
      <c r="H192" s="994"/>
      <c r="I192" s="994"/>
      <c r="J192" s="994"/>
      <c r="K192" s="994"/>
      <c r="L192" s="1019" t="s">
        <v>1206</v>
      </c>
      <c r="M192" s="1020" t="s">
        <v>1210</v>
      </c>
      <c r="N192" s="1000" t="s">
        <v>355</v>
      </c>
      <c r="O192" s="1021">
        <v>0</v>
      </c>
      <c r="P192" s="1021">
        <v>0</v>
      </c>
      <c r="Q192" s="1021">
        <v>0</v>
      </c>
      <c r="R192" s="1012">
        <v>0</v>
      </c>
      <c r="S192" s="1021">
        <v>0</v>
      </c>
      <c r="T192" s="1021">
        <v>0</v>
      </c>
      <c r="U192" s="1021">
        <v>0</v>
      </c>
      <c r="V192" s="1012">
        <v>0</v>
      </c>
      <c r="W192" s="821"/>
      <c r="X192" s="821"/>
      <c r="Y192" s="821"/>
    </row>
    <row r="193" spans="1:25" s="479" customFormat="1" ht="56.25">
      <c r="A193" s="1013" t="s">
        <v>102</v>
      </c>
      <c r="B193" s="1014"/>
      <c r="C193" s="1014"/>
      <c r="D193" s="1014"/>
      <c r="E193" s="1014"/>
      <c r="F193" s="1014"/>
      <c r="G193" s="1014"/>
      <c r="H193" s="1014"/>
      <c r="I193" s="1014"/>
      <c r="J193" s="1014"/>
      <c r="K193" s="1014"/>
      <c r="L193" s="1015" t="s">
        <v>363</v>
      </c>
      <c r="M193" s="1016" t="s">
        <v>1135</v>
      </c>
      <c r="N193" s="1017" t="s">
        <v>355</v>
      </c>
      <c r="O193" s="1024"/>
      <c r="P193" s="1024"/>
      <c r="Q193" s="1024"/>
      <c r="R193" s="1011">
        <v>0</v>
      </c>
      <c r="S193" s="1024"/>
      <c r="T193" s="1024"/>
      <c r="U193" s="1024"/>
      <c r="V193" s="1011">
        <v>0</v>
      </c>
      <c r="W193" s="1018"/>
      <c r="X193" s="1018"/>
      <c r="Y193" s="1018"/>
    </row>
    <row r="194" spans="1:25" s="479" customFormat="1" ht="45">
      <c r="A194" s="1013" t="s">
        <v>102</v>
      </c>
      <c r="B194" s="1014"/>
      <c r="C194" s="1014"/>
      <c r="D194" s="1014"/>
      <c r="E194" s="1014"/>
      <c r="F194" s="1014"/>
      <c r="G194" s="1014"/>
      <c r="H194" s="1014"/>
      <c r="I194" s="1014"/>
      <c r="J194" s="1014"/>
      <c r="K194" s="1014"/>
      <c r="L194" s="1015" t="s">
        <v>365</v>
      </c>
      <c r="M194" s="1016" t="s">
        <v>1136</v>
      </c>
      <c r="N194" s="1017" t="s">
        <v>355</v>
      </c>
      <c r="O194" s="1025">
        <v>833.7599999955504</v>
      </c>
      <c r="P194" s="1025">
        <v>833.7599999955504</v>
      </c>
      <c r="Q194" s="1025">
        <v>833.7599999955504</v>
      </c>
      <c r="R194" s="1011">
        <v>0</v>
      </c>
      <c r="S194" s="1025">
        <v>1143.7288800000001</v>
      </c>
      <c r="T194" s="1025">
        <v>1315.2870662399998</v>
      </c>
      <c r="U194" s="1025">
        <v>1315.2870662399998</v>
      </c>
      <c r="V194" s="1011">
        <v>14.999899822412432</v>
      </c>
      <c r="W194" s="1018"/>
      <c r="X194" s="1018"/>
      <c r="Y194" s="1018"/>
    </row>
    <row r="195" spans="1:25" ht="22.5">
      <c r="A195" s="1008" t="s">
        <v>102</v>
      </c>
      <c r="B195" s="900" t="s">
        <v>1178</v>
      </c>
      <c r="C195" s="994"/>
      <c r="D195" s="994"/>
      <c r="E195" s="994"/>
      <c r="F195" s="994"/>
      <c r="G195" s="994"/>
      <c r="H195" s="994"/>
      <c r="I195" s="994"/>
      <c r="J195" s="994"/>
      <c r="K195" s="994"/>
      <c r="L195" s="1019" t="s">
        <v>467</v>
      </c>
      <c r="M195" s="1020" t="s">
        <v>1137</v>
      </c>
      <c r="N195" s="1000" t="s">
        <v>355</v>
      </c>
      <c r="O195" s="1021">
        <v>660.96</v>
      </c>
      <c r="P195" s="1021">
        <v>660.96</v>
      </c>
      <c r="Q195" s="1021">
        <v>660.96</v>
      </c>
      <c r="R195" s="1012">
        <v>0</v>
      </c>
      <c r="S195" s="1021">
        <v>878.44</v>
      </c>
      <c r="T195" s="1021">
        <v>1010.2051199999999</v>
      </c>
      <c r="U195" s="1021">
        <v>1010.2051199999999</v>
      </c>
      <c r="V195" s="1012">
        <v>14.999899822412436</v>
      </c>
      <c r="W195" s="821"/>
      <c r="X195" s="821"/>
      <c r="Y195" s="821"/>
    </row>
    <row r="196" spans="1:25" ht="33.75">
      <c r="A196" s="1008" t="s">
        <v>102</v>
      </c>
      <c r="B196" s="900" t="s">
        <v>1179</v>
      </c>
      <c r="C196" s="994"/>
      <c r="D196" s="994"/>
      <c r="E196" s="994"/>
      <c r="F196" s="994"/>
      <c r="G196" s="994"/>
      <c r="H196" s="994"/>
      <c r="I196" s="994"/>
      <c r="J196" s="994"/>
      <c r="K196" s="994"/>
      <c r="L196" s="1019" t="s">
        <v>474</v>
      </c>
      <c r="M196" s="1020" t="s">
        <v>1138</v>
      </c>
      <c r="N196" s="1000" t="s">
        <v>355</v>
      </c>
      <c r="O196" s="1021">
        <v>172.79999999555039</v>
      </c>
      <c r="P196" s="1021">
        <v>172.79999999555039</v>
      </c>
      <c r="Q196" s="1021">
        <v>172.79999999555039</v>
      </c>
      <c r="R196" s="1012">
        <v>0</v>
      </c>
      <c r="S196" s="1021">
        <v>265.28888000000001</v>
      </c>
      <c r="T196" s="1021">
        <v>305.08194623999998</v>
      </c>
      <c r="U196" s="1021">
        <v>305.08194623999998</v>
      </c>
      <c r="V196" s="1012">
        <v>14.999899822412448</v>
      </c>
      <c r="W196" s="821"/>
      <c r="X196" s="821"/>
      <c r="Y196" s="821"/>
    </row>
    <row r="197" spans="1:25" s="479" customFormat="1" ht="22.5">
      <c r="A197" s="1013" t="s">
        <v>102</v>
      </c>
      <c r="B197" s="1014"/>
      <c r="C197" s="1014"/>
      <c r="D197" s="1014"/>
      <c r="E197" s="1014"/>
      <c r="F197" s="1014"/>
      <c r="G197" s="1014"/>
      <c r="H197" s="1014"/>
      <c r="I197" s="1014"/>
      <c r="J197" s="1014"/>
      <c r="K197" s="1014"/>
      <c r="L197" s="1015" t="s">
        <v>367</v>
      </c>
      <c r="M197" s="1016" t="s">
        <v>1139</v>
      </c>
      <c r="N197" s="1017" t="s">
        <v>355</v>
      </c>
      <c r="O197" s="1024"/>
      <c r="P197" s="1024"/>
      <c r="Q197" s="1024"/>
      <c r="R197" s="1011">
        <v>0</v>
      </c>
      <c r="S197" s="1024"/>
      <c r="T197" s="1024"/>
      <c r="U197" s="1024"/>
      <c r="V197" s="1011">
        <v>0</v>
      </c>
      <c r="W197" s="1018"/>
      <c r="X197" s="1018"/>
      <c r="Y197" s="1018"/>
    </row>
    <row r="198" spans="1:25" s="479" customFormat="1">
      <c r="A198" s="1013" t="s">
        <v>102</v>
      </c>
      <c r="B198" s="1014"/>
      <c r="C198" s="1014"/>
      <c r="D198" s="1014"/>
      <c r="E198" s="1014"/>
      <c r="F198" s="1014"/>
      <c r="G198" s="1014"/>
      <c r="H198" s="1014"/>
      <c r="I198" s="1014"/>
      <c r="J198" s="1014"/>
      <c r="K198" s="1014"/>
      <c r="L198" s="1015" t="s">
        <v>1010</v>
      </c>
      <c r="M198" s="1016" t="s">
        <v>1140</v>
      </c>
      <c r="N198" s="1017" t="s">
        <v>355</v>
      </c>
      <c r="O198" s="1024"/>
      <c r="P198" s="1024"/>
      <c r="Q198" s="1024"/>
      <c r="R198" s="1011">
        <v>0</v>
      </c>
      <c r="S198" s="1024"/>
      <c r="T198" s="1024"/>
      <c r="U198" s="1024"/>
      <c r="V198" s="1011">
        <v>0</v>
      </c>
      <c r="W198" s="1018"/>
      <c r="X198" s="1018"/>
      <c r="Y198" s="1018"/>
    </row>
    <row r="199" spans="1:25" s="479" customFormat="1">
      <c r="A199" s="1013" t="s">
        <v>102</v>
      </c>
      <c r="B199" s="1014"/>
      <c r="C199" s="1014"/>
      <c r="D199" s="1014"/>
      <c r="E199" s="1014"/>
      <c r="F199" s="1014"/>
      <c r="G199" s="1014"/>
      <c r="H199" s="1014"/>
      <c r="I199" s="1014"/>
      <c r="J199" s="1014"/>
      <c r="K199" s="1014"/>
      <c r="L199" s="1015" t="s">
        <v>1141</v>
      </c>
      <c r="M199" s="1016" t="s">
        <v>1142</v>
      </c>
      <c r="N199" s="1017" t="s">
        <v>355</v>
      </c>
      <c r="O199" s="1011">
        <v>71.42</v>
      </c>
      <c r="P199" s="1011">
        <v>71.42</v>
      </c>
      <c r="Q199" s="1011">
        <v>71.42</v>
      </c>
      <c r="R199" s="1011">
        <v>0</v>
      </c>
      <c r="S199" s="1011">
        <v>163.91</v>
      </c>
      <c r="T199" s="1011">
        <v>133.5</v>
      </c>
      <c r="U199" s="1011">
        <v>90</v>
      </c>
      <c r="V199" s="1011">
        <v>-45.091818680983465</v>
      </c>
      <c r="W199" s="1018"/>
      <c r="X199" s="1018"/>
      <c r="Y199" s="1018"/>
    </row>
    <row r="200" spans="1:25">
      <c r="A200" s="1008" t="s">
        <v>102</v>
      </c>
      <c r="B200" s="994"/>
      <c r="C200" s="994"/>
      <c r="D200" s="994"/>
      <c r="E200" s="994"/>
      <c r="F200" s="994"/>
      <c r="G200" s="994"/>
      <c r="H200" s="994"/>
      <c r="I200" s="994"/>
      <c r="J200" s="994"/>
      <c r="K200" s="994"/>
      <c r="L200" s="1019" t="s">
        <v>1143</v>
      </c>
      <c r="M200" s="1020" t="s">
        <v>1144</v>
      </c>
      <c r="N200" s="1000" t="s">
        <v>355</v>
      </c>
      <c r="O200" s="1022"/>
      <c r="P200" s="1022"/>
      <c r="Q200" s="1022"/>
      <c r="R200" s="1012">
        <v>0</v>
      </c>
      <c r="S200" s="1022"/>
      <c r="T200" s="1022"/>
      <c r="U200" s="1022"/>
      <c r="V200" s="1012">
        <v>0</v>
      </c>
      <c r="W200" s="821"/>
      <c r="X200" s="821"/>
      <c r="Y200" s="821"/>
    </row>
    <row r="201" spans="1:25">
      <c r="A201" s="1008" t="s">
        <v>102</v>
      </c>
      <c r="B201" s="994"/>
      <c r="C201" s="994"/>
      <c r="D201" s="994"/>
      <c r="E201" s="994"/>
      <c r="F201" s="994"/>
      <c r="G201" s="994"/>
      <c r="H201" s="994"/>
      <c r="I201" s="994"/>
      <c r="J201" s="994"/>
      <c r="K201" s="994"/>
      <c r="L201" s="1019" t="s">
        <v>1145</v>
      </c>
      <c r="M201" s="1020" t="s">
        <v>1146</v>
      </c>
      <c r="N201" s="1000" t="s">
        <v>355</v>
      </c>
      <c r="O201" s="1022"/>
      <c r="P201" s="1022"/>
      <c r="Q201" s="1022"/>
      <c r="R201" s="1012">
        <v>0</v>
      </c>
      <c r="S201" s="1022"/>
      <c r="T201" s="1022"/>
      <c r="U201" s="1022"/>
      <c r="V201" s="1012">
        <v>0</v>
      </c>
      <c r="W201" s="821"/>
      <c r="X201" s="821"/>
      <c r="Y201" s="821"/>
    </row>
    <row r="202" spans="1:25">
      <c r="A202" s="1008" t="s">
        <v>102</v>
      </c>
      <c r="B202" s="994"/>
      <c r="C202" s="994"/>
      <c r="D202" s="994"/>
      <c r="E202" s="994"/>
      <c r="F202" s="994"/>
      <c r="G202" s="994"/>
      <c r="H202" s="994"/>
      <c r="I202" s="994"/>
      <c r="J202" s="994"/>
      <c r="K202" s="994"/>
      <c r="L202" s="1019" t="s">
        <v>1147</v>
      </c>
      <c r="M202" s="1020" t="s">
        <v>1148</v>
      </c>
      <c r="N202" s="1000" t="s">
        <v>355</v>
      </c>
      <c r="O202" s="1022">
        <v>71.42</v>
      </c>
      <c r="P202" s="1022">
        <v>71.42</v>
      </c>
      <c r="Q202" s="1022">
        <v>71.42</v>
      </c>
      <c r="R202" s="1012">
        <v>0</v>
      </c>
      <c r="S202" s="1022">
        <v>42.41</v>
      </c>
      <c r="T202" s="1022">
        <v>12</v>
      </c>
      <c r="U202" s="1022">
        <v>0</v>
      </c>
      <c r="V202" s="1012">
        <v>-100</v>
      </c>
      <c r="W202" s="821"/>
      <c r="X202" s="821"/>
      <c r="Y202" s="821"/>
    </row>
    <row r="203" spans="1:25">
      <c r="A203" s="1008" t="s">
        <v>102</v>
      </c>
      <c r="B203" s="994"/>
      <c r="C203" s="994"/>
      <c r="D203" s="994"/>
      <c r="E203" s="994"/>
      <c r="F203" s="994"/>
      <c r="G203" s="994"/>
      <c r="H203" s="994"/>
      <c r="I203" s="994"/>
      <c r="J203" s="994"/>
      <c r="K203" s="994"/>
      <c r="L203" s="1019" t="s">
        <v>1149</v>
      </c>
      <c r="M203" s="1020" t="s">
        <v>461</v>
      </c>
      <c r="N203" s="1000" t="s">
        <v>355</v>
      </c>
      <c r="O203" s="1022"/>
      <c r="P203" s="1022"/>
      <c r="Q203" s="1022"/>
      <c r="R203" s="1012">
        <v>0</v>
      </c>
      <c r="S203" s="1022">
        <v>1.5</v>
      </c>
      <c r="T203" s="1022">
        <v>1.5</v>
      </c>
      <c r="U203" s="1022">
        <v>0</v>
      </c>
      <c r="V203" s="1012">
        <v>-100</v>
      </c>
      <c r="W203" s="821"/>
      <c r="X203" s="821"/>
      <c r="Y203" s="821"/>
    </row>
    <row r="204" spans="1:25">
      <c r="A204" s="1006">
        <v>3</v>
      </c>
      <c r="B204" s="994"/>
      <c r="C204" s="994"/>
      <c r="D204" s="994"/>
      <c r="E204" s="994"/>
      <c r="F204" s="994"/>
      <c r="G204" s="994"/>
      <c r="H204" s="994"/>
      <c r="I204" s="994"/>
      <c r="J204" s="994"/>
      <c r="K204" s="674"/>
      <c r="L204" s="922" t="s">
        <v>2397</v>
      </c>
      <c r="M204" s="1043" t="s">
        <v>2398</v>
      </c>
      <c r="N204" s="1000" t="s">
        <v>355</v>
      </c>
      <c r="O204" s="1022">
        <v>0</v>
      </c>
      <c r="P204" s="1022">
        <v>0</v>
      </c>
      <c r="Q204" s="1022">
        <v>0</v>
      </c>
      <c r="R204" s="1012">
        <v>0</v>
      </c>
      <c r="S204" s="1022">
        <v>120</v>
      </c>
      <c r="T204" s="1022">
        <v>120</v>
      </c>
      <c r="U204" s="1022">
        <v>90</v>
      </c>
      <c r="V204" s="1012">
        <v>-25</v>
      </c>
      <c r="W204" s="821"/>
      <c r="X204" s="821"/>
      <c r="Y204" s="821"/>
    </row>
    <row r="205" spans="1:25" s="479" customFormat="1">
      <c r="A205" s="1013" t="s">
        <v>102</v>
      </c>
      <c r="B205" s="1014"/>
      <c r="C205" s="1014"/>
      <c r="D205" s="1014"/>
      <c r="E205" s="1014"/>
      <c r="F205" s="1014"/>
      <c r="G205" s="1014"/>
      <c r="H205" s="1014"/>
      <c r="I205" s="1014"/>
      <c r="J205" s="1014"/>
      <c r="K205" s="1014"/>
      <c r="L205" s="1015" t="s">
        <v>101</v>
      </c>
      <c r="M205" s="1010" t="s">
        <v>462</v>
      </c>
      <c r="N205" s="1026" t="s">
        <v>355</v>
      </c>
      <c r="O205" s="1011">
        <v>68.150000000000006</v>
      </c>
      <c r="P205" s="1011">
        <v>68.150000000000006</v>
      </c>
      <c r="Q205" s="1011">
        <v>68.150000000000006</v>
      </c>
      <c r="R205" s="1011">
        <v>0</v>
      </c>
      <c r="S205" s="1011">
        <v>87.18</v>
      </c>
      <c r="T205" s="1011">
        <v>85</v>
      </c>
      <c r="U205" s="1011">
        <v>0</v>
      </c>
      <c r="V205" s="1011">
        <v>-100</v>
      </c>
      <c r="W205" s="1018"/>
      <c r="X205" s="1018"/>
      <c r="Y205" s="1018"/>
    </row>
    <row r="206" spans="1:25" ht="33.75">
      <c r="A206" s="1008" t="s">
        <v>102</v>
      </c>
      <c r="B206" s="994"/>
      <c r="C206" s="994"/>
      <c r="D206" s="994"/>
      <c r="E206" s="994"/>
      <c r="F206" s="994"/>
      <c r="G206" s="994"/>
      <c r="H206" s="994"/>
      <c r="I206" s="994"/>
      <c r="J206" s="994"/>
      <c r="K206" s="994"/>
      <c r="L206" s="1019" t="s">
        <v>16</v>
      </c>
      <c r="M206" s="1027" t="s">
        <v>1150</v>
      </c>
      <c r="N206" s="1028" t="s">
        <v>355</v>
      </c>
      <c r="O206" s="1022">
        <v>68.150000000000006</v>
      </c>
      <c r="P206" s="1022">
        <v>68.150000000000006</v>
      </c>
      <c r="Q206" s="1022">
        <v>68.150000000000006</v>
      </c>
      <c r="R206" s="1012">
        <v>0</v>
      </c>
      <c r="S206" s="1022">
        <v>87.18</v>
      </c>
      <c r="T206" s="1022">
        <v>85</v>
      </c>
      <c r="U206" s="1022">
        <v>0</v>
      </c>
      <c r="V206" s="1012">
        <v>-100</v>
      </c>
      <c r="W206" s="821"/>
      <c r="X206" s="821"/>
      <c r="Y206" s="821"/>
    </row>
    <row r="207" spans="1:25" ht="33.75">
      <c r="A207" s="1008" t="s">
        <v>102</v>
      </c>
      <c r="B207" s="994"/>
      <c r="C207" s="994"/>
      <c r="D207" s="994"/>
      <c r="E207" s="994"/>
      <c r="F207" s="994"/>
      <c r="G207" s="994"/>
      <c r="H207" s="994"/>
      <c r="I207" s="994"/>
      <c r="J207" s="994"/>
      <c r="K207" s="994"/>
      <c r="L207" s="1019" t="s">
        <v>143</v>
      </c>
      <c r="M207" s="1027" t="s">
        <v>1151</v>
      </c>
      <c r="N207" s="1028" t="s">
        <v>355</v>
      </c>
      <c r="O207" s="1012">
        <v>0</v>
      </c>
      <c r="P207" s="1012">
        <v>0</v>
      </c>
      <c r="Q207" s="1012">
        <v>0</v>
      </c>
      <c r="R207" s="1012">
        <v>0</v>
      </c>
      <c r="S207" s="1012">
        <v>0</v>
      </c>
      <c r="T207" s="1012">
        <v>0</v>
      </c>
      <c r="U207" s="1012">
        <v>0</v>
      </c>
      <c r="V207" s="1012">
        <v>0</v>
      </c>
      <c r="W207" s="821"/>
      <c r="X207" s="821"/>
      <c r="Y207" s="821"/>
    </row>
    <row r="208" spans="1:25">
      <c r="A208" s="1008" t="s">
        <v>102</v>
      </c>
      <c r="B208" s="994" t="s">
        <v>1180</v>
      </c>
      <c r="C208" s="994"/>
      <c r="D208" s="994"/>
      <c r="E208" s="994"/>
      <c r="F208" s="994"/>
      <c r="G208" s="994"/>
      <c r="H208" s="994"/>
      <c r="I208" s="994"/>
      <c r="J208" s="994"/>
      <c r="K208" s="994"/>
      <c r="L208" s="1019" t="s">
        <v>144</v>
      </c>
      <c r="M208" s="1020" t="s">
        <v>466</v>
      </c>
      <c r="N208" s="1028" t="s">
        <v>355</v>
      </c>
      <c r="O208" s="1021">
        <v>0</v>
      </c>
      <c r="P208" s="1021">
        <v>0</v>
      </c>
      <c r="Q208" s="1021">
        <v>0</v>
      </c>
      <c r="R208" s="1012">
        <v>0</v>
      </c>
      <c r="S208" s="1021">
        <v>0</v>
      </c>
      <c r="T208" s="1021">
        <v>0</v>
      </c>
      <c r="U208" s="1021">
        <v>0</v>
      </c>
      <c r="V208" s="1012">
        <v>0</v>
      </c>
      <c r="W208" s="821"/>
      <c r="X208" s="821"/>
      <c r="Y208" s="821"/>
    </row>
    <row r="209" spans="1:25" ht="22.5">
      <c r="A209" s="1008" t="s">
        <v>102</v>
      </c>
      <c r="B209" s="994" t="s">
        <v>1181</v>
      </c>
      <c r="C209" s="994"/>
      <c r="D209" s="994"/>
      <c r="E209" s="994"/>
      <c r="F209" s="994"/>
      <c r="G209" s="994"/>
      <c r="H209" s="994"/>
      <c r="I209" s="994"/>
      <c r="J209" s="994"/>
      <c r="K209" s="994"/>
      <c r="L209" s="1019" t="s">
        <v>448</v>
      </c>
      <c r="M209" s="1020" t="s">
        <v>1152</v>
      </c>
      <c r="N209" s="1028" t="s">
        <v>355</v>
      </c>
      <c r="O209" s="1021">
        <v>0</v>
      </c>
      <c r="P209" s="1021">
        <v>0</v>
      </c>
      <c r="Q209" s="1021">
        <v>0</v>
      </c>
      <c r="R209" s="1012">
        <v>0</v>
      </c>
      <c r="S209" s="1021">
        <v>0</v>
      </c>
      <c r="T209" s="1021">
        <v>0</v>
      </c>
      <c r="U209" s="1021">
        <v>0</v>
      </c>
      <c r="V209" s="1012">
        <v>0</v>
      </c>
      <c r="W209" s="821"/>
      <c r="X209" s="821"/>
      <c r="Y209" s="821"/>
    </row>
    <row r="210" spans="1:25" s="479" customFormat="1">
      <c r="A210" s="1008" t="s">
        <v>102</v>
      </c>
      <c r="B210" s="1014"/>
      <c r="C210" s="1014"/>
      <c r="D210" s="1014"/>
      <c r="E210" s="1014"/>
      <c r="F210" s="1014"/>
      <c r="G210" s="1014"/>
      <c r="H210" s="1014"/>
      <c r="I210" s="1014"/>
      <c r="J210" s="1014"/>
      <c r="K210" s="1014"/>
      <c r="L210" s="1015" t="s">
        <v>102</v>
      </c>
      <c r="M210" s="1010" t="s">
        <v>1153</v>
      </c>
      <c r="N210" s="1026" t="s">
        <v>355</v>
      </c>
      <c r="O210" s="1025">
        <v>786.79000000000008</v>
      </c>
      <c r="P210" s="1025">
        <v>786.79000000000008</v>
      </c>
      <c r="Q210" s="1025">
        <v>786.79000000000008</v>
      </c>
      <c r="R210" s="1011">
        <v>0</v>
      </c>
      <c r="S210" s="1025">
        <v>770.69448</v>
      </c>
      <c r="T210" s="1025">
        <v>853.39688128000012</v>
      </c>
      <c r="U210" s="1025">
        <v>810.39688128000012</v>
      </c>
      <c r="V210" s="1011">
        <v>5.1515097500114591</v>
      </c>
      <c r="W210" s="1018"/>
      <c r="X210" s="1018"/>
      <c r="Y210" s="1018"/>
    </row>
    <row r="211" spans="1:25" ht="22.5">
      <c r="A211" s="1008" t="s">
        <v>102</v>
      </c>
      <c r="B211" s="994" t="s">
        <v>1184</v>
      </c>
      <c r="C211" s="994"/>
      <c r="D211" s="994"/>
      <c r="E211" s="994"/>
      <c r="F211" s="994"/>
      <c r="G211" s="994"/>
      <c r="H211" s="994"/>
      <c r="I211" s="994"/>
      <c r="J211" s="994"/>
      <c r="K211" s="994"/>
      <c r="L211" s="1019" t="s">
        <v>158</v>
      </c>
      <c r="M211" s="1027" t="s">
        <v>1154</v>
      </c>
      <c r="N211" s="1028" t="s">
        <v>355</v>
      </c>
      <c r="O211" s="1021">
        <v>100.53999999999999</v>
      </c>
      <c r="P211" s="1021">
        <v>100.53999999999999</v>
      </c>
      <c r="Q211" s="1021">
        <v>100.53999999999999</v>
      </c>
      <c r="R211" s="1012">
        <v>0</v>
      </c>
      <c r="S211" s="1021">
        <v>61</v>
      </c>
      <c r="T211" s="1021">
        <v>41</v>
      </c>
      <c r="U211" s="1021">
        <v>0</v>
      </c>
      <c r="V211" s="1012">
        <v>-100</v>
      </c>
      <c r="W211" s="821"/>
      <c r="X211" s="821"/>
      <c r="Y211" s="821"/>
    </row>
    <row r="212" spans="1:25" ht="33.75">
      <c r="A212" s="1008" t="s">
        <v>102</v>
      </c>
      <c r="B212" s="994"/>
      <c r="C212" s="994"/>
      <c r="D212" s="994"/>
      <c r="E212" s="994"/>
      <c r="F212" s="994"/>
      <c r="G212" s="994"/>
      <c r="H212" s="994"/>
      <c r="I212" s="994"/>
      <c r="J212" s="994"/>
      <c r="K212" s="994"/>
      <c r="L212" s="1019" t="s">
        <v>159</v>
      </c>
      <c r="M212" s="1027" t="s">
        <v>1216</v>
      </c>
      <c r="N212" s="1028" t="s">
        <v>355</v>
      </c>
      <c r="O212" s="1021">
        <v>651.81000000000006</v>
      </c>
      <c r="P212" s="1021">
        <v>651.81000000000006</v>
      </c>
      <c r="Q212" s="1021">
        <v>651.81000000000006</v>
      </c>
      <c r="R212" s="1012">
        <v>0</v>
      </c>
      <c r="S212" s="1021">
        <v>704.69448</v>
      </c>
      <c r="T212" s="1021">
        <v>810.39688128000012</v>
      </c>
      <c r="U212" s="1021">
        <v>810.39688128000012</v>
      </c>
      <c r="V212" s="1012">
        <v>14.999748725149672</v>
      </c>
      <c r="W212" s="821"/>
      <c r="X212" s="821"/>
      <c r="Y212" s="821"/>
    </row>
    <row r="213" spans="1:25" ht="22.5">
      <c r="A213" s="1008" t="s">
        <v>102</v>
      </c>
      <c r="B213" s="994"/>
      <c r="C213" s="994"/>
      <c r="D213" s="994"/>
      <c r="E213" s="994"/>
      <c r="F213" s="994"/>
      <c r="G213" s="994"/>
      <c r="H213" s="994"/>
      <c r="I213" s="994"/>
      <c r="J213" s="994"/>
      <c r="K213" s="994"/>
      <c r="L213" s="1019" t="s">
        <v>845</v>
      </c>
      <c r="M213" s="1020" t="s">
        <v>1217</v>
      </c>
      <c r="N213" s="1028" t="s">
        <v>355</v>
      </c>
      <c r="O213" s="1021">
        <v>525.47</v>
      </c>
      <c r="P213" s="1021">
        <v>525.47</v>
      </c>
      <c r="Q213" s="1021">
        <v>525.47</v>
      </c>
      <c r="R213" s="1012">
        <v>0</v>
      </c>
      <c r="S213" s="1021">
        <v>541.24</v>
      </c>
      <c r="T213" s="1021">
        <v>622.42464000000007</v>
      </c>
      <c r="U213" s="1021">
        <v>622.42464000000007</v>
      </c>
      <c r="V213" s="1012">
        <v>14.999748725149667</v>
      </c>
      <c r="W213" s="821"/>
      <c r="X213" s="821"/>
      <c r="Y213" s="821"/>
    </row>
    <row r="214" spans="1:25" ht="33.75">
      <c r="A214" s="1008" t="s">
        <v>102</v>
      </c>
      <c r="B214" s="994"/>
      <c r="C214" s="994"/>
      <c r="D214" s="994"/>
      <c r="E214" s="994"/>
      <c r="F214" s="994"/>
      <c r="G214" s="994"/>
      <c r="H214" s="994"/>
      <c r="I214" s="994"/>
      <c r="J214" s="994"/>
      <c r="K214" s="994"/>
      <c r="L214" s="1019" t="s">
        <v>846</v>
      </c>
      <c r="M214" s="1020" t="s">
        <v>1218</v>
      </c>
      <c r="N214" s="1028" t="s">
        <v>355</v>
      </c>
      <c r="O214" s="1021">
        <v>126.34</v>
      </c>
      <c r="P214" s="1021">
        <v>126.34</v>
      </c>
      <c r="Q214" s="1021">
        <v>126.34</v>
      </c>
      <c r="R214" s="1012">
        <v>0</v>
      </c>
      <c r="S214" s="1021">
        <v>163.45447999999999</v>
      </c>
      <c r="T214" s="1021">
        <v>187.97224128000002</v>
      </c>
      <c r="U214" s="1021">
        <v>187.97224128000002</v>
      </c>
      <c r="V214" s="1012">
        <v>14.999748725149676</v>
      </c>
      <c r="W214" s="821"/>
      <c r="X214" s="821"/>
      <c r="Y214" s="821"/>
    </row>
    <row r="215" spans="1:25" ht="45">
      <c r="A215" s="1008" t="s">
        <v>102</v>
      </c>
      <c r="B215" s="994" t="s">
        <v>1185</v>
      </c>
      <c r="C215" s="994"/>
      <c r="D215" s="994"/>
      <c r="E215" s="994"/>
      <c r="F215" s="994"/>
      <c r="G215" s="994"/>
      <c r="H215" s="994"/>
      <c r="I215" s="994"/>
      <c r="J215" s="994"/>
      <c r="K215" s="994"/>
      <c r="L215" s="1019" t="s">
        <v>372</v>
      </c>
      <c r="M215" s="1027" t="s">
        <v>1155</v>
      </c>
      <c r="N215" s="1028" t="s">
        <v>355</v>
      </c>
      <c r="O215" s="1021">
        <v>0</v>
      </c>
      <c r="P215" s="1021">
        <v>0</v>
      </c>
      <c r="Q215" s="1021">
        <v>0</v>
      </c>
      <c r="R215" s="1012">
        <v>0</v>
      </c>
      <c r="S215" s="1021">
        <v>0</v>
      </c>
      <c r="T215" s="1021">
        <v>0</v>
      </c>
      <c r="U215" s="1021">
        <v>0</v>
      </c>
      <c r="V215" s="1012">
        <v>0</v>
      </c>
      <c r="W215" s="821"/>
      <c r="X215" s="821"/>
      <c r="Y215" s="821"/>
    </row>
    <row r="216" spans="1:25">
      <c r="A216" s="1008" t="s">
        <v>102</v>
      </c>
      <c r="B216" s="994" t="s">
        <v>1186</v>
      </c>
      <c r="C216" s="994"/>
      <c r="D216" s="994"/>
      <c r="E216" s="994"/>
      <c r="F216" s="994"/>
      <c r="G216" s="994"/>
      <c r="H216" s="994"/>
      <c r="I216" s="994"/>
      <c r="J216" s="994"/>
      <c r="K216" s="994"/>
      <c r="L216" s="1019" t="s">
        <v>373</v>
      </c>
      <c r="M216" s="1027" t="s">
        <v>1094</v>
      </c>
      <c r="N216" s="1028" t="s">
        <v>355</v>
      </c>
      <c r="O216" s="1021">
        <v>15.72</v>
      </c>
      <c r="P216" s="1021">
        <v>15.72</v>
      </c>
      <c r="Q216" s="1021">
        <v>15.72</v>
      </c>
      <c r="R216" s="1012">
        <v>0</v>
      </c>
      <c r="S216" s="1021">
        <v>0</v>
      </c>
      <c r="T216" s="1021">
        <v>2</v>
      </c>
      <c r="U216" s="1021">
        <v>0</v>
      </c>
      <c r="V216" s="1012">
        <v>0</v>
      </c>
      <c r="W216" s="821"/>
      <c r="X216" s="821"/>
      <c r="Y216" s="821"/>
    </row>
    <row r="217" spans="1:25">
      <c r="A217" s="1008" t="s">
        <v>102</v>
      </c>
      <c r="B217" s="994" t="s">
        <v>1187</v>
      </c>
      <c r="C217" s="994"/>
      <c r="D217" s="994"/>
      <c r="E217" s="994"/>
      <c r="F217" s="994"/>
      <c r="G217" s="994"/>
      <c r="H217" s="994"/>
      <c r="I217" s="994"/>
      <c r="J217" s="994"/>
      <c r="K217" s="994"/>
      <c r="L217" s="1019" t="s">
        <v>374</v>
      </c>
      <c r="M217" s="1027" t="s">
        <v>1095</v>
      </c>
      <c r="N217" s="1028" t="s">
        <v>355</v>
      </c>
      <c r="O217" s="1021">
        <v>18.72</v>
      </c>
      <c r="P217" s="1021">
        <v>18.72</v>
      </c>
      <c r="Q217" s="1021">
        <v>18.72</v>
      </c>
      <c r="R217" s="1012">
        <v>0</v>
      </c>
      <c r="S217" s="1021">
        <v>5</v>
      </c>
      <c r="T217" s="1021">
        <v>0</v>
      </c>
      <c r="U217" s="1021">
        <v>0</v>
      </c>
      <c r="V217" s="1012">
        <v>-100</v>
      </c>
      <c r="W217" s="821"/>
      <c r="X217" s="821"/>
      <c r="Y217" s="821"/>
    </row>
    <row r="218" spans="1:25">
      <c r="A218" s="1008" t="s">
        <v>102</v>
      </c>
      <c r="B218" s="994" t="s">
        <v>1188</v>
      </c>
      <c r="C218" s="994"/>
      <c r="D218" s="994"/>
      <c r="E218" s="994"/>
      <c r="F218" s="994"/>
      <c r="G218" s="994"/>
      <c r="H218" s="994"/>
      <c r="I218" s="994"/>
      <c r="J218" s="994"/>
      <c r="K218" s="994"/>
      <c r="L218" s="1019" t="s">
        <v>1091</v>
      </c>
      <c r="M218" s="1027" t="s">
        <v>1096</v>
      </c>
      <c r="N218" s="1028" t="s">
        <v>355</v>
      </c>
      <c r="O218" s="1021">
        <v>0</v>
      </c>
      <c r="P218" s="1021">
        <v>0</v>
      </c>
      <c r="Q218" s="1021">
        <v>0</v>
      </c>
      <c r="R218" s="1012">
        <v>0</v>
      </c>
      <c r="S218" s="1021">
        <v>0</v>
      </c>
      <c r="T218" s="1021">
        <v>0</v>
      </c>
      <c r="U218" s="1021">
        <v>0</v>
      </c>
      <c r="V218" s="1012">
        <v>0</v>
      </c>
      <c r="W218" s="821"/>
      <c r="X218" s="821"/>
      <c r="Y218" s="821"/>
    </row>
    <row r="219" spans="1:25">
      <c r="A219" s="1008" t="s">
        <v>102</v>
      </c>
      <c r="B219" s="994" t="s">
        <v>1189</v>
      </c>
      <c r="C219" s="994"/>
      <c r="D219" s="994"/>
      <c r="E219" s="994"/>
      <c r="F219" s="994"/>
      <c r="G219" s="994"/>
      <c r="H219" s="994"/>
      <c r="I219" s="994"/>
      <c r="J219" s="994"/>
      <c r="K219" s="994"/>
      <c r="L219" s="1019" t="s">
        <v>1092</v>
      </c>
      <c r="M219" s="1027" t="s">
        <v>1156</v>
      </c>
      <c r="N219" s="1028" t="s">
        <v>355</v>
      </c>
      <c r="O219" s="1021">
        <v>0</v>
      </c>
      <c r="P219" s="1021">
        <v>0</v>
      </c>
      <c r="Q219" s="1021">
        <v>0</v>
      </c>
      <c r="R219" s="1012">
        <v>0</v>
      </c>
      <c r="S219" s="1021">
        <v>0</v>
      </c>
      <c r="T219" s="1021">
        <v>0</v>
      </c>
      <c r="U219" s="1021">
        <v>0</v>
      </c>
      <c r="V219" s="1012">
        <v>0</v>
      </c>
      <c r="W219" s="821"/>
      <c r="X219" s="821"/>
      <c r="Y219" s="821"/>
    </row>
    <row r="220" spans="1:25" ht="22.5">
      <c r="A220" s="1008" t="s">
        <v>102</v>
      </c>
      <c r="B220" s="994" t="s">
        <v>1190</v>
      </c>
      <c r="C220" s="994"/>
      <c r="D220" s="994"/>
      <c r="E220" s="994"/>
      <c r="F220" s="994"/>
      <c r="G220" s="994"/>
      <c r="H220" s="994"/>
      <c r="I220" s="994"/>
      <c r="J220" s="994"/>
      <c r="K220" s="994"/>
      <c r="L220" s="1019" t="s">
        <v>1157</v>
      </c>
      <c r="M220" s="1020" t="s">
        <v>477</v>
      </c>
      <c r="N220" s="1028" t="s">
        <v>355</v>
      </c>
      <c r="O220" s="1021">
        <v>0</v>
      </c>
      <c r="P220" s="1021">
        <v>0</v>
      </c>
      <c r="Q220" s="1021">
        <v>0</v>
      </c>
      <c r="R220" s="1012">
        <v>0</v>
      </c>
      <c r="S220" s="1021">
        <v>0</v>
      </c>
      <c r="T220" s="1021">
        <v>0</v>
      </c>
      <c r="U220" s="1021">
        <v>0</v>
      </c>
      <c r="V220" s="1012">
        <v>0</v>
      </c>
      <c r="W220" s="821"/>
      <c r="X220" s="821"/>
      <c r="Y220" s="821"/>
    </row>
    <row r="221" spans="1:25" ht="56.25">
      <c r="A221" s="1008" t="s">
        <v>102</v>
      </c>
      <c r="B221" s="994" t="s">
        <v>1191</v>
      </c>
      <c r="C221" s="994"/>
      <c r="D221" s="994"/>
      <c r="E221" s="994"/>
      <c r="F221" s="994"/>
      <c r="G221" s="994"/>
      <c r="H221" s="994"/>
      <c r="I221" s="994"/>
      <c r="J221" s="994"/>
      <c r="K221" s="994"/>
      <c r="L221" s="1019" t="s">
        <v>1158</v>
      </c>
      <c r="M221" s="1020" t="s">
        <v>1099</v>
      </c>
      <c r="N221" s="1028" t="s">
        <v>355</v>
      </c>
      <c r="O221" s="1021">
        <v>0</v>
      </c>
      <c r="P221" s="1021">
        <v>0</v>
      </c>
      <c r="Q221" s="1021">
        <v>0</v>
      </c>
      <c r="R221" s="1012">
        <v>0</v>
      </c>
      <c r="S221" s="1021">
        <v>0</v>
      </c>
      <c r="T221" s="1021">
        <v>0</v>
      </c>
      <c r="U221" s="1021">
        <v>0</v>
      </c>
      <c r="V221" s="1012">
        <v>0</v>
      </c>
      <c r="W221" s="821"/>
      <c r="X221" s="821"/>
      <c r="Y221" s="821"/>
    </row>
    <row r="222" spans="1:25">
      <c r="A222" s="1008" t="s">
        <v>102</v>
      </c>
      <c r="B222" s="994" t="s">
        <v>1307</v>
      </c>
      <c r="C222" s="994"/>
      <c r="D222" s="994"/>
      <c r="E222" s="994"/>
      <c r="F222" s="994"/>
      <c r="G222" s="994"/>
      <c r="H222" s="994"/>
      <c r="I222" s="994"/>
      <c r="J222" s="994"/>
      <c r="K222" s="994"/>
      <c r="L222" s="1019" t="s">
        <v>1309</v>
      </c>
      <c r="M222" s="1020" t="s">
        <v>1308</v>
      </c>
      <c r="N222" s="1028" t="s">
        <v>355</v>
      </c>
      <c r="O222" s="1021">
        <v>0</v>
      </c>
      <c r="P222" s="1021">
        <v>0</v>
      </c>
      <c r="Q222" s="1021">
        <v>0</v>
      </c>
      <c r="R222" s="1012">
        <v>0</v>
      </c>
      <c r="S222" s="1021">
        <v>0</v>
      </c>
      <c r="T222" s="1021">
        <v>0</v>
      </c>
      <c r="U222" s="1021">
        <v>0</v>
      </c>
      <c r="V222" s="1012">
        <v>0</v>
      </c>
      <c r="W222" s="821"/>
      <c r="X222" s="821"/>
      <c r="Y222" s="821"/>
    </row>
    <row r="223" spans="1:25" s="479" customFormat="1">
      <c r="A223" s="1013" t="s">
        <v>102</v>
      </c>
      <c r="B223" s="1014"/>
      <c r="C223" s="1014"/>
      <c r="D223" s="1014"/>
      <c r="E223" s="1014"/>
      <c r="F223" s="1014"/>
      <c r="G223" s="1014"/>
      <c r="H223" s="1014"/>
      <c r="I223" s="1014"/>
      <c r="J223" s="1014"/>
      <c r="K223" s="1014"/>
      <c r="L223" s="1015" t="s">
        <v>103</v>
      </c>
      <c r="M223" s="1010" t="s">
        <v>1159</v>
      </c>
      <c r="N223" s="1026" t="s">
        <v>355</v>
      </c>
      <c r="O223" s="1025">
        <v>0</v>
      </c>
      <c r="P223" s="1025">
        <v>0</v>
      </c>
      <c r="Q223" s="1025">
        <v>0</v>
      </c>
      <c r="R223" s="1011">
        <v>0</v>
      </c>
      <c r="S223" s="1025">
        <v>0</v>
      </c>
      <c r="T223" s="1025">
        <v>0</v>
      </c>
      <c r="U223" s="1025">
        <v>0</v>
      </c>
      <c r="V223" s="1011">
        <v>0</v>
      </c>
      <c r="W223" s="1018"/>
      <c r="X223" s="1018"/>
      <c r="Y223" s="1018"/>
    </row>
    <row r="224" spans="1:25" s="479" customFormat="1" ht="22.5">
      <c r="A224" s="1013" t="s">
        <v>102</v>
      </c>
      <c r="B224" s="1014"/>
      <c r="C224" s="1014"/>
      <c r="D224" s="1014"/>
      <c r="E224" s="1014"/>
      <c r="F224" s="1014"/>
      <c r="G224" s="1014"/>
      <c r="H224" s="1014"/>
      <c r="I224" s="1014"/>
      <c r="J224" s="1014"/>
      <c r="K224" s="1014"/>
      <c r="L224" s="1015" t="s">
        <v>119</v>
      </c>
      <c r="M224" s="1029" t="s">
        <v>1160</v>
      </c>
      <c r="N224" s="1026" t="s">
        <v>355</v>
      </c>
      <c r="O224" s="1025">
        <v>14</v>
      </c>
      <c r="P224" s="1025">
        <v>14</v>
      </c>
      <c r="Q224" s="1025">
        <v>0</v>
      </c>
      <c r="R224" s="1011">
        <v>-14</v>
      </c>
      <c r="S224" s="1025">
        <v>0</v>
      </c>
      <c r="T224" s="1025">
        <v>0</v>
      </c>
      <c r="U224" s="1025">
        <v>0</v>
      </c>
      <c r="V224" s="1011">
        <v>0</v>
      </c>
      <c r="W224" s="1018"/>
      <c r="X224" s="1018"/>
      <c r="Y224" s="1018"/>
    </row>
    <row r="225" spans="1:25" s="509" customFormat="1">
      <c r="A225" s="1030" t="s">
        <v>102</v>
      </c>
      <c r="B225" s="1031"/>
      <c r="C225" s="1031"/>
      <c r="D225" s="1031"/>
      <c r="E225" s="1031"/>
      <c r="F225" s="1031"/>
      <c r="G225" s="1031"/>
      <c r="H225" s="1031"/>
      <c r="I225" s="1031"/>
      <c r="J225" s="1031"/>
      <c r="K225" s="1031"/>
      <c r="L225" s="1019" t="s">
        <v>121</v>
      </c>
      <c r="M225" s="1027" t="s">
        <v>1007</v>
      </c>
      <c r="N225" s="1028" t="s">
        <v>355</v>
      </c>
      <c r="O225" s="1022">
        <v>0</v>
      </c>
      <c r="P225" s="1022">
        <v>0</v>
      </c>
      <c r="Q225" s="1022">
        <v>0</v>
      </c>
      <c r="R225" s="1012">
        <v>0</v>
      </c>
      <c r="S225" s="1022">
        <v>0</v>
      </c>
      <c r="T225" s="1022">
        <v>0</v>
      </c>
      <c r="U225" s="1022">
        <v>0</v>
      </c>
      <c r="V225" s="1012">
        <v>0</v>
      </c>
      <c r="W225" s="821"/>
      <c r="X225" s="821"/>
      <c r="Y225" s="821"/>
    </row>
    <row r="226" spans="1:25" s="479" customFormat="1" ht="22.5">
      <c r="A226" s="1013" t="s">
        <v>102</v>
      </c>
      <c r="B226" s="1014"/>
      <c r="C226" s="1014"/>
      <c r="D226" s="1014"/>
      <c r="E226" s="1014"/>
      <c r="F226" s="1014"/>
      <c r="G226" s="1014"/>
      <c r="H226" s="1014"/>
      <c r="I226" s="1014"/>
      <c r="J226" s="1014"/>
      <c r="K226" s="1014"/>
      <c r="L226" s="1015" t="s">
        <v>123</v>
      </c>
      <c r="M226" s="1029" t="s">
        <v>1161</v>
      </c>
      <c r="N226" s="1026" t="s">
        <v>355</v>
      </c>
      <c r="O226" s="1025">
        <v>0</v>
      </c>
      <c r="P226" s="1025">
        <v>0</v>
      </c>
      <c r="Q226" s="1025">
        <v>0</v>
      </c>
      <c r="R226" s="1011">
        <v>0</v>
      </c>
      <c r="S226" s="1025">
        <v>0</v>
      </c>
      <c r="T226" s="1025">
        <v>54.6</v>
      </c>
      <c r="U226" s="1025">
        <v>0</v>
      </c>
      <c r="V226" s="1011">
        <v>0</v>
      </c>
      <c r="W226" s="1018"/>
      <c r="X226" s="1018"/>
      <c r="Y226" s="1018"/>
    </row>
    <row r="227" spans="1:25" s="479" customFormat="1">
      <c r="A227" s="1013" t="s">
        <v>102</v>
      </c>
      <c r="B227" s="1014"/>
      <c r="C227" s="1014"/>
      <c r="D227" s="1014"/>
      <c r="E227" s="1014"/>
      <c r="F227" s="1014"/>
      <c r="G227" s="1014"/>
      <c r="H227" s="1014"/>
      <c r="I227" s="1014"/>
      <c r="J227" s="1014"/>
      <c r="K227" s="1014"/>
      <c r="L227" s="1015" t="s">
        <v>124</v>
      </c>
      <c r="M227" s="1029" t="s">
        <v>1162</v>
      </c>
      <c r="N227" s="1026" t="s">
        <v>355</v>
      </c>
      <c r="O227" s="1025">
        <v>116.35</v>
      </c>
      <c r="P227" s="1025">
        <v>116.35</v>
      </c>
      <c r="Q227" s="1025">
        <v>116.35</v>
      </c>
      <c r="R227" s="1011">
        <v>0</v>
      </c>
      <c r="S227" s="1025">
        <v>62.52</v>
      </c>
      <c r="T227" s="1025">
        <v>63.82</v>
      </c>
      <c r="U227" s="1025">
        <v>63.82</v>
      </c>
      <c r="V227" s="1011">
        <v>2.0793346129238595</v>
      </c>
      <c r="W227" s="1018"/>
      <c r="X227" s="1018"/>
      <c r="Y227" s="1018"/>
    </row>
    <row r="228" spans="1:25" s="479" customFormat="1">
      <c r="A228" s="1013" t="s">
        <v>102</v>
      </c>
      <c r="B228" s="1014"/>
      <c r="C228" s="1014"/>
      <c r="D228" s="1014"/>
      <c r="E228" s="1014"/>
      <c r="F228" s="1014"/>
      <c r="G228" s="1014"/>
      <c r="H228" s="1014"/>
      <c r="I228" s="1014"/>
      <c r="J228" s="1014"/>
      <c r="K228" s="1014"/>
      <c r="L228" s="1015" t="s">
        <v>125</v>
      </c>
      <c r="M228" s="1032" t="s">
        <v>1193</v>
      </c>
      <c r="N228" s="1033" t="s">
        <v>355</v>
      </c>
      <c r="O228" s="1011">
        <v>0</v>
      </c>
      <c r="P228" s="1011">
        <v>0</v>
      </c>
      <c r="Q228" s="1011">
        <v>0</v>
      </c>
      <c r="R228" s="1011">
        <v>0</v>
      </c>
      <c r="S228" s="1011">
        <v>0</v>
      </c>
      <c r="T228" s="1011">
        <v>0</v>
      </c>
      <c r="U228" s="1011">
        <v>0</v>
      </c>
      <c r="V228" s="1011">
        <v>0</v>
      </c>
      <c r="W228" s="1018"/>
      <c r="X228" s="1018"/>
      <c r="Y228" s="1018"/>
    </row>
    <row r="229" spans="1:25" ht="22.5">
      <c r="A229" s="1008" t="s">
        <v>102</v>
      </c>
      <c r="B229" s="994"/>
      <c r="C229" s="994"/>
      <c r="D229" s="994"/>
      <c r="E229" s="994"/>
      <c r="F229" s="994"/>
      <c r="G229" s="994"/>
      <c r="H229" s="994"/>
      <c r="I229" s="994"/>
      <c r="J229" s="994"/>
      <c r="K229" s="994"/>
      <c r="L229" s="1019" t="s">
        <v>146</v>
      </c>
      <c r="M229" s="1027" t="s">
        <v>1163</v>
      </c>
      <c r="N229" s="1028" t="s">
        <v>355</v>
      </c>
      <c r="O229" s="1022">
        <v>0</v>
      </c>
      <c r="P229" s="1022">
        <v>0</v>
      </c>
      <c r="Q229" s="1022">
        <v>0</v>
      </c>
      <c r="R229" s="1012">
        <v>0</v>
      </c>
      <c r="S229" s="1022">
        <v>0</v>
      </c>
      <c r="T229" s="1022">
        <v>0</v>
      </c>
      <c r="U229" s="1022">
        <v>0</v>
      </c>
      <c r="V229" s="1012">
        <v>0</v>
      </c>
      <c r="W229" s="821"/>
      <c r="X229" s="821"/>
      <c r="Y229" s="821"/>
    </row>
    <row r="230" spans="1:25">
      <c r="A230" s="1008" t="s">
        <v>102</v>
      </c>
      <c r="B230" s="994"/>
      <c r="C230" s="994"/>
      <c r="D230" s="994"/>
      <c r="E230" s="994"/>
      <c r="F230" s="994"/>
      <c r="G230" s="994"/>
      <c r="H230" s="994"/>
      <c r="I230" s="994"/>
      <c r="J230" s="994"/>
      <c r="K230" s="994"/>
      <c r="L230" s="1019" t="s">
        <v>187</v>
      </c>
      <c r="M230" s="1027" t="s">
        <v>1164</v>
      </c>
      <c r="N230" s="1028" t="s">
        <v>355</v>
      </c>
      <c r="O230" s="1022">
        <v>0</v>
      </c>
      <c r="P230" s="1022">
        <v>0</v>
      </c>
      <c r="Q230" s="1022">
        <v>0</v>
      </c>
      <c r="R230" s="1012">
        <v>0</v>
      </c>
      <c r="S230" s="1022">
        <v>0</v>
      </c>
      <c r="T230" s="1022">
        <v>0</v>
      </c>
      <c r="U230" s="1022">
        <v>0</v>
      </c>
      <c r="V230" s="1012">
        <v>0</v>
      </c>
      <c r="W230" s="821"/>
      <c r="X230" s="821"/>
      <c r="Y230" s="821"/>
    </row>
    <row r="231" spans="1:25" ht="22.5">
      <c r="A231" s="1008" t="s">
        <v>102</v>
      </c>
      <c r="B231" s="994"/>
      <c r="C231" s="994"/>
      <c r="D231" s="994"/>
      <c r="E231" s="994"/>
      <c r="F231" s="994"/>
      <c r="G231" s="994"/>
      <c r="H231" s="994"/>
      <c r="I231" s="994"/>
      <c r="J231" s="994"/>
      <c r="K231" s="994"/>
      <c r="L231" s="1019" t="s">
        <v>393</v>
      </c>
      <c r="M231" s="1027" t="s">
        <v>1165</v>
      </c>
      <c r="N231" s="1028" t="s">
        <v>355</v>
      </c>
      <c r="O231" s="1022"/>
      <c r="P231" s="1022"/>
      <c r="Q231" s="1022"/>
      <c r="R231" s="1012"/>
      <c r="S231" s="1022"/>
      <c r="T231" s="1022"/>
      <c r="U231" s="1022"/>
      <c r="V231" s="1012">
        <v>0</v>
      </c>
      <c r="W231" s="821"/>
      <c r="X231" s="821"/>
      <c r="Y231" s="821"/>
    </row>
    <row r="232" spans="1:25" s="479" customFormat="1" ht="22.5">
      <c r="A232" s="1013" t="s">
        <v>102</v>
      </c>
      <c r="B232" s="1014"/>
      <c r="C232" s="1014"/>
      <c r="D232" s="1014"/>
      <c r="E232" s="1014"/>
      <c r="F232" s="1014"/>
      <c r="G232" s="1014"/>
      <c r="H232" s="1014"/>
      <c r="I232" s="1014"/>
      <c r="J232" s="1014"/>
      <c r="K232" s="1014"/>
      <c r="L232" s="1015" t="s">
        <v>126</v>
      </c>
      <c r="M232" s="1010" t="s">
        <v>479</v>
      </c>
      <c r="N232" s="1026" t="s">
        <v>355</v>
      </c>
      <c r="O232" s="1024"/>
      <c r="P232" s="1024"/>
      <c r="Q232" s="1024"/>
      <c r="R232" s="1011">
        <v>0</v>
      </c>
      <c r="S232" s="1024"/>
      <c r="T232" s="1024"/>
      <c r="U232" s="1024"/>
      <c r="V232" s="1011">
        <v>0</v>
      </c>
      <c r="W232" s="1018"/>
      <c r="X232" s="1018"/>
      <c r="Y232" s="1018"/>
    </row>
    <row r="233" spans="1:25">
      <c r="A233" s="1008" t="s">
        <v>102</v>
      </c>
      <c r="B233" s="994"/>
      <c r="C233" s="994"/>
      <c r="D233" s="994"/>
      <c r="E233" s="994"/>
      <c r="F233" s="994"/>
      <c r="G233" s="994"/>
      <c r="H233" s="994"/>
      <c r="I233" s="994"/>
      <c r="J233" s="994"/>
      <c r="K233" s="994"/>
      <c r="L233" s="1019" t="s">
        <v>127</v>
      </c>
      <c r="M233" s="1034" t="s">
        <v>478</v>
      </c>
      <c r="N233" s="1028" t="s">
        <v>355</v>
      </c>
      <c r="O233" s="1022"/>
      <c r="P233" s="1022"/>
      <c r="Q233" s="1022"/>
      <c r="R233" s="1012"/>
      <c r="S233" s="1012"/>
      <c r="T233" s="1012"/>
      <c r="U233" s="1012"/>
      <c r="V233" s="1012">
        <v>0</v>
      </c>
      <c r="W233" s="821"/>
      <c r="X233" s="821"/>
      <c r="Y233" s="821"/>
    </row>
    <row r="234" spans="1:25" ht="112.5">
      <c r="A234" s="1008" t="s">
        <v>102</v>
      </c>
      <c r="B234" s="994"/>
      <c r="C234" s="755" t="b">
        <v>0</v>
      </c>
      <c r="D234" s="994"/>
      <c r="E234" s="994"/>
      <c r="F234" s="994"/>
      <c r="G234" s="994"/>
      <c r="H234" s="994"/>
      <c r="I234" s="994"/>
      <c r="J234" s="994"/>
      <c r="K234" s="994"/>
      <c r="L234" s="1019" t="s">
        <v>128</v>
      </c>
      <c r="M234" s="1035" t="s">
        <v>965</v>
      </c>
      <c r="N234" s="1000" t="s">
        <v>355</v>
      </c>
      <c r="O234" s="1022"/>
      <c r="P234" s="1022"/>
      <c r="Q234" s="1022"/>
      <c r="R234" s="1012">
        <v>0</v>
      </c>
      <c r="S234" s="1022"/>
      <c r="T234" s="1022"/>
      <c r="U234" s="861">
        <v>0</v>
      </c>
      <c r="V234" s="1012">
        <v>0</v>
      </c>
      <c r="W234" s="821"/>
      <c r="X234" s="821"/>
      <c r="Y234" s="821"/>
    </row>
    <row r="235" spans="1:25" ht="78.75">
      <c r="A235" s="1008" t="s">
        <v>102</v>
      </c>
      <c r="B235" s="994"/>
      <c r="C235" s="755" t="b">
        <v>0</v>
      </c>
      <c r="D235" s="994"/>
      <c r="E235" s="994"/>
      <c r="F235" s="994"/>
      <c r="G235" s="994"/>
      <c r="H235" s="994"/>
      <c r="I235" s="994"/>
      <c r="J235" s="994"/>
      <c r="K235" s="994"/>
      <c r="L235" s="1019" t="s">
        <v>129</v>
      </c>
      <c r="M235" s="1035" t="s">
        <v>480</v>
      </c>
      <c r="N235" s="1000" t="s">
        <v>355</v>
      </c>
      <c r="O235" s="1022"/>
      <c r="P235" s="1022"/>
      <c r="Q235" s="1022"/>
      <c r="R235" s="1012">
        <v>0</v>
      </c>
      <c r="S235" s="1022"/>
      <c r="T235" s="1022"/>
      <c r="U235" s="861">
        <v>0</v>
      </c>
      <c r="V235" s="1012">
        <v>0</v>
      </c>
      <c r="W235" s="821"/>
      <c r="X235" s="821"/>
      <c r="Y235" s="821"/>
    </row>
    <row r="236" spans="1:25">
      <c r="A236" s="1008" t="s">
        <v>102</v>
      </c>
      <c r="B236" s="994"/>
      <c r="C236" s="994"/>
      <c r="D236" s="994"/>
      <c r="E236" s="994"/>
      <c r="F236" s="994"/>
      <c r="G236" s="994"/>
      <c r="H236" s="994"/>
      <c r="I236" s="994"/>
      <c r="J236" s="994"/>
      <c r="K236" s="994"/>
      <c r="L236" s="1019" t="s">
        <v>130</v>
      </c>
      <c r="M236" s="1035" t="s">
        <v>1166</v>
      </c>
      <c r="N236" s="1028" t="s">
        <v>355</v>
      </c>
      <c r="O236" s="1022"/>
      <c r="P236" s="1022"/>
      <c r="Q236" s="1022"/>
      <c r="R236" s="1012">
        <v>0</v>
      </c>
      <c r="S236" s="1022"/>
      <c r="T236" s="1022"/>
      <c r="U236" s="1022"/>
      <c r="V236" s="1012">
        <v>0</v>
      </c>
      <c r="W236" s="821"/>
      <c r="X236" s="821"/>
      <c r="Y236" s="821"/>
    </row>
    <row r="237" spans="1:25" s="479" customFormat="1" ht="22.5">
      <c r="A237" s="1013" t="s">
        <v>102</v>
      </c>
      <c r="B237" s="1014"/>
      <c r="C237" s="1014"/>
      <c r="D237" s="1014"/>
      <c r="E237" s="1014"/>
      <c r="F237" s="1014"/>
      <c r="G237" s="1014"/>
      <c r="H237" s="1014"/>
      <c r="I237" s="1014"/>
      <c r="J237" s="1014"/>
      <c r="K237" s="1014"/>
      <c r="L237" s="1015" t="s">
        <v>131</v>
      </c>
      <c r="M237" s="1032" t="s">
        <v>1167</v>
      </c>
      <c r="N237" s="1026" t="s">
        <v>355</v>
      </c>
      <c r="O237" s="1011">
        <v>0</v>
      </c>
      <c r="P237" s="1011">
        <v>0</v>
      </c>
      <c r="Q237" s="1011">
        <v>0</v>
      </c>
      <c r="R237" s="1011">
        <v>0</v>
      </c>
      <c r="S237" s="1011">
        <v>0</v>
      </c>
      <c r="T237" s="1011">
        <v>0</v>
      </c>
      <c r="U237" s="1011">
        <v>0</v>
      </c>
      <c r="V237" s="1011">
        <v>0</v>
      </c>
      <c r="W237" s="1018"/>
      <c r="X237" s="1018"/>
      <c r="Y237" s="1018"/>
    </row>
    <row r="238" spans="1:25" ht="22.5">
      <c r="A238" s="1008" t="s">
        <v>102</v>
      </c>
      <c r="B238" s="994"/>
      <c r="C238" s="994"/>
      <c r="D238" s="994"/>
      <c r="E238" s="994"/>
      <c r="F238" s="994"/>
      <c r="G238" s="994"/>
      <c r="H238" s="994"/>
      <c r="I238" s="994"/>
      <c r="J238" s="994"/>
      <c r="K238" s="994"/>
      <c r="L238" s="1019" t="s">
        <v>1168</v>
      </c>
      <c r="M238" s="1027" t="s">
        <v>481</v>
      </c>
      <c r="N238" s="1028" t="s">
        <v>355</v>
      </c>
      <c r="O238" s="1022"/>
      <c r="P238" s="1022"/>
      <c r="Q238" s="1022"/>
      <c r="R238" s="1012">
        <v>0</v>
      </c>
      <c r="S238" s="1022"/>
      <c r="T238" s="1022"/>
      <c r="U238" s="1022"/>
      <c r="V238" s="1012">
        <v>0</v>
      </c>
      <c r="W238" s="821"/>
      <c r="X238" s="821"/>
      <c r="Y238" s="821"/>
    </row>
    <row r="239" spans="1:25" ht="22.5">
      <c r="A239" s="1008" t="s">
        <v>102</v>
      </c>
      <c r="B239" s="994"/>
      <c r="C239" s="994"/>
      <c r="D239" s="994"/>
      <c r="E239" s="994"/>
      <c r="F239" s="994"/>
      <c r="G239" s="994"/>
      <c r="H239" s="994"/>
      <c r="I239" s="994"/>
      <c r="J239" s="994"/>
      <c r="K239" s="994"/>
      <c r="L239" s="1019" t="s">
        <v>1169</v>
      </c>
      <c r="M239" s="1027" t="s">
        <v>482</v>
      </c>
      <c r="N239" s="1028" t="s">
        <v>355</v>
      </c>
      <c r="O239" s="1022"/>
      <c r="P239" s="1022"/>
      <c r="Q239" s="1022"/>
      <c r="R239" s="1012">
        <v>0</v>
      </c>
      <c r="S239" s="1022"/>
      <c r="T239" s="1022"/>
      <c r="U239" s="1022"/>
      <c r="V239" s="1012">
        <v>0</v>
      </c>
      <c r="W239" s="821"/>
      <c r="X239" s="821"/>
      <c r="Y239" s="821"/>
    </row>
    <row r="240" spans="1:25" ht="22.5">
      <c r="A240" s="1008" t="s">
        <v>102</v>
      </c>
      <c r="B240" s="994"/>
      <c r="C240" s="994"/>
      <c r="D240" s="994"/>
      <c r="E240" s="994"/>
      <c r="F240" s="994"/>
      <c r="G240" s="994"/>
      <c r="H240" s="994"/>
      <c r="I240" s="994"/>
      <c r="J240" s="994"/>
      <c r="K240" s="994"/>
      <c r="L240" s="1019" t="s">
        <v>132</v>
      </c>
      <c r="M240" s="1035" t="s">
        <v>483</v>
      </c>
      <c r="N240" s="1028" t="s">
        <v>355</v>
      </c>
      <c r="O240" s="1022"/>
      <c r="P240" s="1022"/>
      <c r="Q240" s="1022"/>
      <c r="R240" s="1012">
        <v>0</v>
      </c>
      <c r="S240" s="1022"/>
      <c r="T240" s="1022"/>
      <c r="U240" s="1022"/>
      <c r="V240" s="1012">
        <v>0</v>
      </c>
      <c r="W240" s="821"/>
      <c r="X240" s="821"/>
      <c r="Y240" s="821"/>
    </row>
    <row r="241" spans="1:25" ht="22.5">
      <c r="A241" s="1008" t="s">
        <v>102</v>
      </c>
      <c r="B241" s="994"/>
      <c r="C241" s="994"/>
      <c r="D241" s="994"/>
      <c r="E241" s="994"/>
      <c r="F241" s="994"/>
      <c r="G241" s="994"/>
      <c r="H241" s="994"/>
      <c r="I241" s="994"/>
      <c r="J241" s="994"/>
      <c r="K241" s="994"/>
      <c r="L241" s="1019" t="s">
        <v>133</v>
      </c>
      <c r="M241" s="1035" t="s">
        <v>484</v>
      </c>
      <c r="N241" s="1028" t="s">
        <v>355</v>
      </c>
      <c r="O241" s="1022"/>
      <c r="P241" s="1022"/>
      <c r="Q241" s="1022"/>
      <c r="R241" s="1012">
        <v>0</v>
      </c>
      <c r="S241" s="1022"/>
      <c r="T241" s="1022"/>
      <c r="U241" s="1022"/>
      <c r="V241" s="1012">
        <v>0</v>
      </c>
      <c r="W241" s="821"/>
      <c r="X241" s="821"/>
      <c r="Y241" s="821"/>
    </row>
    <row r="242" spans="1:25" s="479" customFormat="1">
      <c r="A242" s="1008" t="s">
        <v>102</v>
      </c>
      <c r="B242" s="1014"/>
      <c r="C242" s="1014"/>
      <c r="D242" s="1014"/>
      <c r="E242" s="1014"/>
      <c r="F242" s="1014"/>
      <c r="G242" s="1014"/>
      <c r="H242" s="1014"/>
      <c r="I242" s="1014"/>
      <c r="J242" s="1014"/>
      <c r="K242" s="1014"/>
      <c r="L242" s="1015" t="s">
        <v>134</v>
      </c>
      <c r="M242" s="1036" t="s">
        <v>1211</v>
      </c>
      <c r="N242" s="1026" t="s">
        <v>355</v>
      </c>
      <c r="O242" s="1011">
        <v>2827.0599999955502</v>
      </c>
      <c r="P242" s="1011">
        <v>2827.0599999955502</v>
      </c>
      <c r="Q242" s="1011">
        <v>2813.0599999955502</v>
      </c>
      <c r="R242" s="1011">
        <v>-14</v>
      </c>
      <c r="S242" s="1011">
        <v>3108.47336</v>
      </c>
      <c r="T242" s="1011">
        <v>3636.8639475199998</v>
      </c>
      <c r="U242" s="1011">
        <v>3239.3439475199998</v>
      </c>
      <c r="V242" s="1011">
        <v>4.2101241466003696</v>
      </c>
      <c r="W242" s="1018"/>
      <c r="X242" s="1018"/>
      <c r="Y242" s="1018"/>
    </row>
    <row r="243" spans="1:25">
      <c r="A243" s="1008" t="s">
        <v>102</v>
      </c>
      <c r="B243" s="994"/>
      <c r="C243" s="994" t="b">
        <v>0</v>
      </c>
      <c r="D243" s="994"/>
      <c r="E243" s="994"/>
      <c r="F243" s="994"/>
      <c r="G243" s="994"/>
      <c r="H243" s="994"/>
      <c r="I243" s="994"/>
      <c r="J243" s="994"/>
      <c r="K243" s="994"/>
      <c r="L243" s="1019" t="s">
        <v>1212</v>
      </c>
      <c r="M243" s="1037" t="s">
        <v>1214</v>
      </c>
      <c r="N243" s="1028" t="s">
        <v>355</v>
      </c>
      <c r="O243" s="1022"/>
      <c r="P243" s="1022"/>
      <c r="Q243" s="1022"/>
      <c r="R243" s="1012">
        <v>0</v>
      </c>
      <c r="S243" s="1022"/>
      <c r="T243" s="1022"/>
      <c r="U243" s="1022"/>
      <c r="V243" s="1012">
        <v>0</v>
      </c>
      <c r="W243" s="821"/>
      <c r="X243" s="821"/>
      <c r="Y243" s="821"/>
    </row>
    <row r="244" spans="1:25">
      <c r="A244" s="1008" t="s">
        <v>102</v>
      </c>
      <c r="B244" s="994"/>
      <c r="C244" s="994" t="b">
        <v>0</v>
      </c>
      <c r="D244" s="994"/>
      <c r="E244" s="994"/>
      <c r="F244" s="994"/>
      <c r="G244" s="994"/>
      <c r="H244" s="994"/>
      <c r="I244" s="994"/>
      <c r="J244" s="994"/>
      <c r="K244" s="994"/>
      <c r="L244" s="1019" t="s">
        <v>1213</v>
      </c>
      <c r="M244" s="1037" t="s">
        <v>1215</v>
      </c>
      <c r="N244" s="1028" t="s">
        <v>355</v>
      </c>
      <c r="O244" s="1022"/>
      <c r="P244" s="1022"/>
      <c r="Q244" s="1022"/>
      <c r="R244" s="1012">
        <v>0</v>
      </c>
      <c r="S244" s="1022"/>
      <c r="T244" s="1022"/>
      <c r="U244" s="1022"/>
      <c r="V244" s="1012">
        <v>0</v>
      </c>
      <c r="W244" s="821"/>
      <c r="X244" s="821"/>
      <c r="Y244" s="821"/>
    </row>
    <row r="245" spans="1:25" s="479" customFormat="1" ht="22.5">
      <c r="A245" s="1008" t="s">
        <v>102</v>
      </c>
      <c r="B245" s="1038" t="s">
        <v>992</v>
      </c>
      <c r="C245" s="1014"/>
      <c r="D245" s="1014"/>
      <c r="E245" s="1014"/>
      <c r="F245" s="1014"/>
      <c r="G245" s="1014"/>
      <c r="H245" s="1014"/>
      <c r="I245" s="1014"/>
      <c r="J245" s="1014"/>
      <c r="K245" s="1014"/>
      <c r="L245" s="1015" t="s">
        <v>137</v>
      </c>
      <c r="M245" s="1032" t="s">
        <v>485</v>
      </c>
      <c r="N245" s="1026" t="s">
        <v>314</v>
      </c>
      <c r="O245" s="1039">
        <v>78</v>
      </c>
      <c r="P245" s="1039">
        <v>78</v>
      </c>
      <c r="Q245" s="1039">
        <v>78</v>
      </c>
      <c r="R245" s="1039">
        <v>0</v>
      </c>
      <c r="S245" s="1039">
        <v>69.7</v>
      </c>
      <c r="T245" s="1039">
        <v>69.7</v>
      </c>
      <c r="U245" s="1039">
        <v>69.7</v>
      </c>
      <c r="V245" s="1011"/>
      <c r="W245" s="1018"/>
      <c r="X245" s="1018"/>
      <c r="Y245" s="1018"/>
    </row>
    <row r="246" spans="1:25">
      <c r="A246" s="1008" t="s">
        <v>102</v>
      </c>
      <c r="B246" s="1038" t="s">
        <v>988</v>
      </c>
      <c r="C246" s="994"/>
      <c r="D246" s="994"/>
      <c r="E246" s="994"/>
      <c r="F246" s="994"/>
      <c r="G246" s="994"/>
      <c r="H246" s="994"/>
      <c r="I246" s="994"/>
      <c r="J246" s="994"/>
      <c r="K246" s="994"/>
      <c r="L246" s="1019" t="s">
        <v>1008</v>
      </c>
      <c r="M246" s="1027" t="s">
        <v>926</v>
      </c>
      <c r="N246" s="1028" t="s">
        <v>314</v>
      </c>
      <c r="O246" s="1040">
        <v>39</v>
      </c>
      <c r="P246" s="1040">
        <v>39</v>
      </c>
      <c r="Q246" s="1040">
        <v>39</v>
      </c>
      <c r="R246" s="1041">
        <v>0</v>
      </c>
      <c r="S246" s="1040">
        <v>34.85</v>
      </c>
      <c r="T246" s="1040">
        <v>34.85</v>
      </c>
      <c r="U246" s="1040">
        <v>34.85</v>
      </c>
      <c r="V246" s="1012"/>
      <c r="W246" s="821"/>
      <c r="X246" s="821"/>
      <c r="Y246" s="821"/>
    </row>
    <row r="247" spans="1:25">
      <c r="A247" s="1008" t="s">
        <v>102</v>
      </c>
      <c r="B247" s="1038" t="s">
        <v>983</v>
      </c>
      <c r="C247" s="994"/>
      <c r="D247" s="994"/>
      <c r="E247" s="994"/>
      <c r="F247" s="994"/>
      <c r="G247" s="994"/>
      <c r="H247" s="994"/>
      <c r="I247" s="994"/>
      <c r="J247" s="994"/>
      <c r="K247" s="994"/>
      <c r="L247" s="1019" t="s">
        <v>1009</v>
      </c>
      <c r="M247" s="1027" t="s">
        <v>925</v>
      </c>
      <c r="N247" s="1028" t="s">
        <v>486</v>
      </c>
      <c r="O247" s="1022">
        <v>40</v>
      </c>
      <c r="P247" s="1022">
        <v>40</v>
      </c>
      <c r="Q247" s="1022">
        <v>40</v>
      </c>
      <c r="R247" s="1012">
        <v>0</v>
      </c>
      <c r="S247" s="1022">
        <v>44.6</v>
      </c>
      <c r="T247" s="1022">
        <v>44.6</v>
      </c>
      <c r="U247" s="1022">
        <v>44.6</v>
      </c>
      <c r="V247" s="1012"/>
      <c r="W247" s="821"/>
      <c r="X247" s="821"/>
      <c r="Y247" s="821"/>
    </row>
    <row r="248" spans="1:25">
      <c r="A248" s="1008" t="s">
        <v>102</v>
      </c>
      <c r="B248" s="1038" t="s">
        <v>989</v>
      </c>
      <c r="C248" s="994"/>
      <c r="D248" s="994"/>
      <c r="E248" s="994"/>
      <c r="F248" s="994"/>
      <c r="G248" s="994"/>
      <c r="H248" s="994"/>
      <c r="I248" s="994"/>
      <c r="J248" s="994"/>
      <c r="K248" s="994"/>
      <c r="L248" s="1019" t="s">
        <v>1170</v>
      </c>
      <c r="M248" s="1027" t="s">
        <v>927</v>
      </c>
      <c r="N248" s="1028" t="s">
        <v>314</v>
      </c>
      <c r="O248" s="1041">
        <v>39</v>
      </c>
      <c r="P248" s="1041">
        <v>39</v>
      </c>
      <c r="Q248" s="1041">
        <v>39</v>
      </c>
      <c r="R248" s="1041">
        <v>0</v>
      </c>
      <c r="S248" s="1041">
        <v>34.85</v>
      </c>
      <c r="T248" s="1041">
        <v>34.85</v>
      </c>
      <c r="U248" s="1041">
        <v>34.85</v>
      </c>
      <c r="V248" s="1012"/>
      <c r="W248" s="821"/>
      <c r="X248" s="821"/>
      <c r="Y248" s="821"/>
    </row>
    <row r="249" spans="1:25">
      <c r="A249" s="1008" t="s">
        <v>102</v>
      </c>
      <c r="B249" s="1038" t="s">
        <v>984</v>
      </c>
      <c r="C249" s="994"/>
      <c r="D249" s="994"/>
      <c r="E249" s="994"/>
      <c r="F249" s="994"/>
      <c r="G249" s="994"/>
      <c r="H249" s="994"/>
      <c r="I249" s="994"/>
      <c r="J249" s="994"/>
      <c r="K249" s="994"/>
      <c r="L249" s="1019" t="s">
        <v>1171</v>
      </c>
      <c r="M249" s="1027" t="s">
        <v>928</v>
      </c>
      <c r="N249" s="1028" t="s">
        <v>486</v>
      </c>
      <c r="O249" s="1022">
        <v>41.12</v>
      </c>
      <c r="P249" s="1022">
        <v>41.12</v>
      </c>
      <c r="Q249" s="1022">
        <v>41.12</v>
      </c>
      <c r="R249" s="1012">
        <v>0</v>
      </c>
      <c r="S249" s="1022">
        <v>44.595792252510755</v>
      </c>
      <c r="T249" s="1022">
        <v>59.757645552941156</v>
      </c>
      <c r="U249" s="1022">
        <v>48.351045839885209</v>
      </c>
      <c r="V249" s="1012"/>
      <c r="W249" s="821"/>
      <c r="X249" s="821"/>
      <c r="Y249" s="821"/>
    </row>
    <row r="250" spans="1:25">
      <c r="A250" s="1008" t="s">
        <v>102</v>
      </c>
      <c r="B250" s="1038"/>
      <c r="C250" s="994"/>
      <c r="D250" s="994"/>
      <c r="E250" s="994"/>
      <c r="F250" s="994"/>
      <c r="G250" s="994"/>
      <c r="H250" s="994"/>
      <c r="I250" s="994"/>
      <c r="J250" s="994"/>
      <c r="K250" s="994"/>
      <c r="L250" s="1019" t="s">
        <v>1172</v>
      </c>
      <c r="M250" s="1027" t="s">
        <v>487</v>
      </c>
      <c r="N250" s="1028" t="s">
        <v>142</v>
      </c>
      <c r="O250" s="1012">
        <v>102.8</v>
      </c>
      <c r="P250" s="1012">
        <v>102.8</v>
      </c>
      <c r="Q250" s="1012">
        <v>102.8</v>
      </c>
      <c r="R250" s="1012"/>
      <c r="S250" s="1012">
        <v>99.990565588589135</v>
      </c>
      <c r="T250" s="1012">
        <v>133.9857523608546</v>
      </c>
      <c r="U250" s="1012">
        <v>108.41041668135696</v>
      </c>
      <c r="V250" s="1012"/>
      <c r="W250" s="821"/>
      <c r="X250" s="821"/>
      <c r="Y250" s="821"/>
    </row>
    <row r="251" spans="1:25">
      <c r="A251" s="1008" t="s">
        <v>102</v>
      </c>
      <c r="B251" s="1038"/>
      <c r="C251" s="994"/>
      <c r="D251" s="994"/>
      <c r="E251" s="994"/>
      <c r="F251" s="994"/>
      <c r="G251" s="994"/>
      <c r="H251" s="994"/>
      <c r="I251" s="994"/>
      <c r="J251" s="994"/>
      <c r="K251" s="994"/>
      <c r="L251" s="1019" t="s">
        <v>1173</v>
      </c>
      <c r="M251" s="1027" t="s">
        <v>488</v>
      </c>
      <c r="N251" s="1028" t="s">
        <v>486</v>
      </c>
      <c r="O251" s="1022">
        <v>36.244358974301925</v>
      </c>
      <c r="P251" s="1022">
        <v>36.244358974301925</v>
      </c>
      <c r="Q251" s="1022">
        <v>36.064871794814749</v>
      </c>
      <c r="R251" s="1012">
        <v>-0.1794871794871753</v>
      </c>
      <c r="S251" s="1022">
        <v>44.597896126255378</v>
      </c>
      <c r="T251" s="1022">
        <v>52.178822776470582</v>
      </c>
      <c r="U251" s="1022">
        <v>46.475522919942605</v>
      </c>
      <c r="V251" s="1012"/>
      <c r="W251" s="821"/>
      <c r="X251" s="821"/>
      <c r="Y251" s="821"/>
    </row>
    <row r="252" spans="1:25" s="479" customFormat="1">
      <c r="A252" s="1013" t="s">
        <v>102</v>
      </c>
      <c r="B252" s="1042"/>
      <c r="C252" s="1014"/>
      <c r="D252" s="1014"/>
      <c r="E252" s="1014"/>
      <c r="F252" s="1014"/>
      <c r="G252" s="1014"/>
      <c r="H252" s="1014"/>
      <c r="I252" s="1014"/>
      <c r="J252" s="1014"/>
      <c r="K252" s="1014"/>
      <c r="L252" s="1015" t="s">
        <v>138</v>
      </c>
      <c r="M252" s="1032" t="s">
        <v>1227</v>
      </c>
      <c r="N252" s="1026" t="s">
        <v>355</v>
      </c>
      <c r="O252" s="1011">
        <v>2464.6164102525308</v>
      </c>
      <c r="P252" s="1011">
        <v>2464.6164102525308</v>
      </c>
      <c r="Q252" s="1011">
        <v>2452.4112820474029</v>
      </c>
      <c r="R252" s="1011">
        <v>0</v>
      </c>
      <c r="S252" s="1011">
        <v>2925.6219858823524</v>
      </c>
      <c r="T252" s="1011">
        <v>3422.9307741364701</v>
      </c>
      <c r="U252" s="1011">
        <v>3048.7943035482344</v>
      </c>
      <c r="V252" s="1011">
        <v>4.2101241466003643</v>
      </c>
      <c r="W252" s="1018"/>
      <c r="X252" s="1018"/>
      <c r="Y252" s="1018"/>
    </row>
    <row r="253" spans="1:25" s="479" customFormat="1">
      <c r="A253" s="1013" t="s">
        <v>102</v>
      </c>
      <c r="B253" s="1038" t="s">
        <v>993</v>
      </c>
      <c r="C253" s="1014"/>
      <c r="D253" s="1014"/>
      <c r="E253" s="1014"/>
      <c r="F253" s="1014"/>
      <c r="G253" s="1014"/>
      <c r="H253" s="1014"/>
      <c r="I253" s="1014"/>
      <c r="J253" s="1014"/>
      <c r="K253" s="1014"/>
      <c r="L253" s="1015" t="s">
        <v>139</v>
      </c>
      <c r="M253" s="1032" t="s">
        <v>489</v>
      </c>
      <c r="N253" s="1026" t="s">
        <v>314</v>
      </c>
      <c r="O253" s="1039">
        <v>68</v>
      </c>
      <c r="P253" s="1039">
        <v>68</v>
      </c>
      <c r="Q253" s="1039">
        <v>68</v>
      </c>
      <c r="R253" s="1039">
        <v>0</v>
      </c>
      <c r="S253" s="1039">
        <v>65.599999999999994</v>
      </c>
      <c r="T253" s="1039">
        <v>65.599999999999994</v>
      </c>
      <c r="U253" s="1039">
        <v>65.599999999999994</v>
      </c>
      <c r="V253" s="1011"/>
      <c r="W253" s="1018"/>
      <c r="X253" s="1018"/>
      <c r="Y253" s="1018"/>
    </row>
    <row r="254" spans="1:25">
      <c r="A254" s="1008" t="s">
        <v>102</v>
      </c>
      <c r="B254" s="1038" t="s">
        <v>990</v>
      </c>
      <c r="C254" s="994"/>
      <c r="D254" s="994"/>
      <c r="E254" s="994"/>
      <c r="F254" s="994"/>
      <c r="G254" s="994"/>
      <c r="H254" s="994"/>
      <c r="I254" s="994"/>
      <c r="J254" s="994"/>
      <c r="K254" s="994"/>
      <c r="L254" s="1019" t="s">
        <v>1174</v>
      </c>
      <c r="M254" s="1027" t="s">
        <v>976</v>
      </c>
      <c r="N254" s="1028" t="s">
        <v>314</v>
      </c>
      <c r="O254" s="1040">
        <v>34</v>
      </c>
      <c r="P254" s="1040">
        <v>34</v>
      </c>
      <c r="Q254" s="1040">
        <v>34</v>
      </c>
      <c r="R254" s="1041">
        <v>0</v>
      </c>
      <c r="S254" s="1040">
        <v>32.799999999999997</v>
      </c>
      <c r="T254" s="1040">
        <v>32.799999999999997</v>
      </c>
      <c r="U254" s="1040">
        <v>32.799999999999997</v>
      </c>
      <c r="V254" s="1012"/>
      <c r="W254" s="821"/>
      <c r="X254" s="821"/>
      <c r="Y254" s="821"/>
    </row>
    <row r="255" spans="1:25">
      <c r="A255" s="1008" t="s">
        <v>102</v>
      </c>
      <c r="B255" s="1038" t="s">
        <v>986</v>
      </c>
      <c r="C255" s="994"/>
      <c r="D255" s="994"/>
      <c r="E255" s="994"/>
      <c r="F255" s="994"/>
      <c r="G255" s="994"/>
      <c r="H255" s="994"/>
      <c r="I255" s="994"/>
      <c r="J255" s="994"/>
      <c r="K255" s="994"/>
      <c r="L255" s="1019" t="s">
        <v>1175</v>
      </c>
      <c r="M255" s="1027" t="s">
        <v>977</v>
      </c>
      <c r="N255" s="1028" t="s">
        <v>486</v>
      </c>
      <c r="O255" s="1022">
        <v>40</v>
      </c>
      <c r="P255" s="1022">
        <v>40</v>
      </c>
      <c r="Q255" s="1022">
        <v>40</v>
      </c>
      <c r="R255" s="1012">
        <v>0</v>
      </c>
      <c r="S255" s="1022">
        <v>44.6</v>
      </c>
      <c r="T255" s="1022">
        <v>44.6</v>
      </c>
      <c r="U255" s="1022">
        <v>44.6</v>
      </c>
      <c r="V255" s="1012"/>
      <c r="W255" s="821"/>
      <c r="X255" s="821"/>
      <c r="Y255" s="821"/>
    </row>
    <row r="256" spans="1:25">
      <c r="A256" s="1008" t="s">
        <v>102</v>
      </c>
      <c r="B256" s="1038" t="s">
        <v>991</v>
      </c>
      <c r="C256" s="994"/>
      <c r="D256" s="994"/>
      <c r="E256" s="994"/>
      <c r="F256" s="994"/>
      <c r="G256" s="994"/>
      <c r="H256" s="994"/>
      <c r="I256" s="994"/>
      <c r="J256" s="994"/>
      <c r="K256" s="994"/>
      <c r="L256" s="1019" t="s">
        <v>1176</v>
      </c>
      <c r="M256" s="1027" t="s">
        <v>978</v>
      </c>
      <c r="N256" s="1028" t="s">
        <v>314</v>
      </c>
      <c r="O256" s="1041">
        <v>34</v>
      </c>
      <c r="P256" s="1041">
        <v>34</v>
      </c>
      <c r="Q256" s="1041">
        <v>34</v>
      </c>
      <c r="R256" s="1041">
        <v>0</v>
      </c>
      <c r="S256" s="1041">
        <v>32.799999999999997</v>
      </c>
      <c r="T256" s="1041">
        <v>32.799999999999997</v>
      </c>
      <c r="U256" s="1041">
        <v>32.799999999999997</v>
      </c>
      <c r="V256" s="1012"/>
      <c r="W256" s="821"/>
      <c r="X256" s="821"/>
      <c r="Y256" s="821"/>
    </row>
    <row r="257" spans="1:25">
      <c r="A257" s="1008" t="s">
        <v>102</v>
      </c>
      <c r="B257" s="1038" t="s">
        <v>985</v>
      </c>
      <c r="C257" s="994"/>
      <c r="D257" s="994"/>
      <c r="E257" s="994"/>
      <c r="F257" s="994"/>
      <c r="G257" s="994"/>
      <c r="H257" s="994"/>
      <c r="I257" s="994"/>
      <c r="J257" s="994"/>
      <c r="K257" s="994"/>
      <c r="L257" s="1019" t="s">
        <v>1177</v>
      </c>
      <c r="M257" s="1027" t="s">
        <v>979</v>
      </c>
      <c r="N257" s="1028" t="s">
        <v>486</v>
      </c>
      <c r="O257" s="1022">
        <v>41.12</v>
      </c>
      <c r="P257" s="1022">
        <v>41.12</v>
      </c>
      <c r="Q257" s="1022">
        <v>41.12</v>
      </c>
      <c r="R257" s="1012">
        <v>0</v>
      </c>
      <c r="S257" s="1022">
        <v>44.595792252510755</v>
      </c>
      <c r="T257" s="1022">
        <v>59.757645552941156</v>
      </c>
      <c r="U257" s="1022">
        <v>48.351045839885209</v>
      </c>
      <c r="V257" s="1012"/>
      <c r="W257" s="821"/>
      <c r="X257" s="821"/>
      <c r="Y257" s="821"/>
    </row>
    <row r="258" spans="1:25">
      <c r="A258" s="814" t="s">
        <v>103</v>
      </c>
      <c r="B258" s="1006" t="s">
        <v>824</v>
      </c>
      <c r="C258" s="994"/>
      <c r="D258" s="994"/>
      <c r="E258" s="994"/>
      <c r="F258" s="994"/>
      <c r="G258" s="994"/>
      <c r="H258" s="994"/>
      <c r="I258" s="994"/>
      <c r="J258" s="994"/>
      <c r="K258" s="994"/>
      <c r="L258" s="727" t="s">
        <v>2454</v>
      </c>
      <c r="M258" s="1007"/>
      <c r="N258" s="1007"/>
      <c r="O258" s="1007"/>
      <c r="P258" s="1007"/>
      <c r="Q258" s="1007"/>
      <c r="R258" s="1007"/>
      <c r="S258" s="1007"/>
      <c r="T258" s="1007"/>
      <c r="U258" s="1007"/>
      <c r="V258" s="1007"/>
      <c r="W258" s="1007"/>
      <c r="X258" s="1007"/>
      <c r="Y258" s="1007"/>
    </row>
    <row r="259" spans="1:25">
      <c r="A259" s="1008" t="s">
        <v>103</v>
      </c>
      <c r="B259" s="994"/>
      <c r="C259" s="994"/>
      <c r="D259" s="994"/>
      <c r="E259" s="994"/>
      <c r="F259" s="994"/>
      <c r="G259" s="994"/>
      <c r="H259" s="994"/>
      <c r="I259" s="994"/>
      <c r="J259" s="994"/>
      <c r="K259" s="994"/>
      <c r="L259" s="1009" t="s">
        <v>17</v>
      </c>
      <c r="M259" s="1010" t="s">
        <v>453</v>
      </c>
      <c r="N259" s="1000" t="s">
        <v>355</v>
      </c>
      <c r="O259" s="1011">
        <v>778.62605358652047</v>
      </c>
      <c r="P259" s="1011">
        <v>778.62605358652047</v>
      </c>
      <c r="Q259" s="1011">
        <v>836.49359245472999</v>
      </c>
      <c r="R259" s="1011">
        <v>57.867538868209522</v>
      </c>
      <c r="S259" s="1011">
        <v>849.92103871999984</v>
      </c>
      <c r="T259" s="1011">
        <v>983.85331952000013</v>
      </c>
      <c r="U259" s="1011">
        <v>887.20331952000015</v>
      </c>
      <c r="V259" s="1012">
        <v>4.3865581744097382</v>
      </c>
      <c r="W259" s="821"/>
      <c r="X259" s="821"/>
      <c r="Y259" s="821"/>
    </row>
    <row r="260" spans="1:25" s="479" customFormat="1" ht="22.5">
      <c r="A260" s="1013" t="s">
        <v>103</v>
      </c>
      <c r="B260" s="1014"/>
      <c r="C260" s="1014"/>
      <c r="D260" s="1014"/>
      <c r="E260" s="1014"/>
      <c r="F260" s="1014"/>
      <c r="G260" s="1014"/>
      <c r="H260" s="1014"/>
      <c r="I260" s="1014"/>
      <c r="J260" s="1014"/>
      <c r="K260" s="1014"/>
      <c r="L260" s="1015" t="s">
        <v>154</v>
      </c>
      <c r="M260" s="1016" t="s">
        <v>1127</v>
      </c>
      <c r="N260" s="1017" t="s">
        <v>355</v>
      </c>
      <c r="O260" s="1011">
        <v>43.879999999999995</v>
      </c>
      <c r="P260" s="1011">
        <v>43.879999999999995</v>
      </c>
      <c r="Q260" s="1011">
        <v>28.88</v>
      </c>
      <c r="R260" s="1011">
        <v>-14.999999999999996</v>
      </c>
      <c r="S260" s="1011">
        <v>82.4</v>
      </c>
      <c r="T260" s="1011">
        <v>89.2</v>
      </c>
      <c r="U260" s="1011">
        <v>0</v>
      </c>
      <c r="V260" s="1011">
        <v>-100</v>
      </c>
      <c r="W260" s="1018"/>
      <c r="X260" s="1018"/>
      <c r="Y260" s="1018"/>
    </row>
    <row r="261" spans="1:25">
      <c r="A261" s="1008" t="s">
        <v>103</v>
      </c>
      <c r="B261" s="994"/>
      <c r="C261" s="994"/>
      <c r="D261" s="994"/>
      <c r="E261" s="994"/>
      <c r="F261" s="994"/>
      <c r="G261" s="994"/>
      <c r="H261" s="994"/>
      <c r="I261" s="994"/>
      <c r="J261" s="994"/>
      <c r="K261" s="994"/>
      <c r="L261" s="1019" t="s">
        <v>397</v>
      </c>
      <c r="M261" s="1020" t="s">
        <v>1128</v>
      </c>
      <c r="N261" s="1000" t="s">
        <v>355</v>
      </c>
      <c r="O261" s="1021">
        <v>15</v>
      </c>
      <c r="P261" s="1021">
        <v>15</v>
      </c>
      <c r="Q261" s="1021">
        <v>0</v>
      </c>
      <c r="R261" s="1012">
        <v>-15</v>
      </c>
      <c r="S261" s="1021">
        <v>25.65</v>
      </c>
      <c r="T261" s="1021">
        <v>20</v>
      </c>
      <c r="U261" s="1021">
        <v>0</v>
      </c>
      <c r="V261" s="1012">
        <v>-100</v>
      </c>
      <c r="W261" s="821"/>
      <c r="X261" s="821"/>
      <c r="Y261" s="821"/>
    </row>
    <row r="262" spans="1:25">
      <c r="A262" s="1008" t="s">
        <v>103</v>
      </c>
      <c r="B262" s="994"/>
      <c r="C262" s="994"/>
      <c r="D262" s="994"/>
      <c r="E262" s="994"/>
      <c r="F262" s="994"/>
      <c r="G262" s="994"/>
      <c r="H262" s="994"/>
      <c r="I262" s="994"/>
      <c r="J262" s="994"/>
      <c r="K262" s="994"/>
      <c r="L262" s="1019" t="s">
        <v>399</v>
      </c>
      <c r="M262" s="1020" t="s">
        <v>455</v>
      </c>
      <c r="N262" s="1000" t="s">
        <v>355</v>
      </c>
      <c r="O262" s="1022">
        <v>6.55</v>
      </c>
      <c r="P262" s="1022">
        <v>6.55</v>
      </c>
      <c r="Q262" s="1022">
        <v>6.55</v>
      </c>
      <c r="R262" s="1012">
        <v>0</v>
      </c>
      <c r="S262" s="1022">
        <v>6.75</v>
      </c>
      <c r="T262" s="1022">
        <v>12.2</v>
      </c>
      <c r="U262" s="1022">
        <v>0</v>
      </c>
      <c r="V262" s="1012">
        <v>-100</v>
      </c>
      <c r="W262" s="821"/>
      <c r="X262" s="821"/>
      <c r="Y262" s="821"/>
    </row>
    <row r="263" spans="1:25">
      <c r="A263" s="1008" t="s">
        <v>103</v>
      </c>
      <c r="B263" s="994"/>
      <c r="C263" s="994"/>
      <c r="D263" s="994"/>
      <c r="E263" s="994"/>
      <c r="F263" s="994"/>
      <c r="G263" s="994"/>
      <c r="H263" s="994"/>
      <c r="I263" s="994"/>
      <c r="J263" s="994"/>
      <c r="K263" s="994"/>
      <c r="L263" s="1019" t="s">
        <v>885</v>
      </c>
      <c r="M263" s="1020" t="s">
        <v>456</v>
      </c>
      <c r="N263" s="1000" t="s">
        <v>355</v>
      </c>
      <c r="O263" s="1022">
        <v>22.33</v>
      </c>
      <c r="P263" s="1022">
        <v>22.33</v>
      </c>
      <c r="Q263" s="1022">
        <v>22.33</v>
      </c>
      <c r="R263" s="1012">
        <v>0</v>
      </c>
      <c r="S263" s="1022">
        <v>50</v>
      </c>
      <c r="T263" s="1022">
        <v>57</v>
      </c>
      <c r="U263" s="1022">
        <v>0</v>
      </c>
      <c r="V263" s="1012">
        <v>-100</v>
      </c>
      <c r="W263" s="821"/>
      <c r="X263" s="821"/>
      <c r="Y263" s="821"/>
    </row>
    <row r="264" spans="1:25" s="479" customFormat="1" ht="22.5">
      <c r="A264" s="1013" t="s">
        <v>103</v>
      </c>
      <c r="B264" s="1014"/>
      <c r="C264" s="1014"/>
      <c r="D264" s="1014"/>
      <c r="E264" s="1014"/>
      <c r="F264" s="1014"/>
      <c r="G264" s="1014"/>
      <c r="H264" s="1014"/>
      <c r="I264" s="1014"/>
      <c r="J264" s="1014"/>
      <c r="K264" s="1014"/>
      <c r="L264" s="1015" t="s">
        <v>155</v>
      </c>
      <c r="M264" s="1016" t="s">
        <v>1129</v>
      </c>
      <c r="N264" s="1017" t="s">
        <v>355</v>
      </c>
      <c r="O264" s="1011">
        <v>297.76</v>
      </c>
      <c r="P264" s="1011">
        <v>297.76</v>
      </c>
      <c r="Q264" s="1011">
        <v>297.76</v>
      </c>
      <c r="R264" s="1011">
        <v>0</v>
      </c>
      <c r="S264" s="1011">
        <v>234.64</v>
      </c>
      <c r="T264" s="1011">
        <v>304.91000000000003</v>
      </c>
      <c r="U264" s="1011">
        <v>299.45999999999998</v>
      </c>
      <c r="V264" s="1011">
        <v>27.625298329355608</v>
      </c>
      <c r="W264" s="1018"/>
      <c r="X264" s="1018"/>
      <c r="Y264" s="1018"/>
    </row>
    <row r="265" spans="1:25">
      <c r="A265" s="1008" t="s">
        <v>103</v>
      </c>
      <c r="B265" s="994"/>
      <c r="C265" s="994"/>
      <c r="D265" s="994"/>
      <c r="E265" s="994"/>
      <c r="F265" s="994"/>
      <c r="G265" s="994"/>
      <c r="H265" s="994"/>
      <c r="I265" s="994"/>
      <c r="J265" s="994"/>
      <c r="K265" s="994"/>
      <c r="L265" s="1019" t="s">
        <v>454</v>
      </c>
      <c r="M265" s="1020" t="s">
        <v>1130</v>
      </c>
      <c r="N265" s="1000" t="s">
        <v>355</v>
      </c>
      <c r="O265" s="1021">
        <v>297.76</v>
      </c>
      <c r="P265" s="1021">
        <v>297.76</v>
      </c>
      <c r="Q265" s="1021">
        <v>297.76</v>
      </c>
      <c r="R265" s="1012">
        <v>0</v>
      </c>
      <c r="S265" s="1021">
        <v>234.64</v>
      </c>
      <c r="T265" s="1021">
        <v>304.91000000000003</v>
      </c>
      <c r="U265" s="1021">
        <v>299.45999999999998</v>
      </c>
      <c r="V265" s="1012">
        <v>27.625298329355608</v>
      </c>
      <c r="W265" s="821"/>
      <c r="X265" s="821"/>
      <c r="Y265" s="821"/>
    </row>
    <row r="266" spans="1:25">
      <c r="A266" s="1008" t="s">
        <v>103</v>
      </c>
      <c r="B266" s="994" t="s">
        <v>411</v>
      </c>
      <c r="C266" s="994"/>
      <c r="D266" s="994"/>
      <c r="E266" s="994"/>
      <c r="F266" s="994"/>
      <c r="G266" s="994"/>
      <c r="H266" s="994"/>
      <c r="I266" s="994"/>
      <c r="J266" s="994"/>
      <c r="K266" s="994"/>
      <c r="L266" s="1019" t="s">
        <v>457</v>
      </c>
      <c r="M266" s="1020" t="s">
        <v>1131</v>
      </c>
      <c r="N266" s="1000" t="s">
        <v>355</v>
      </c>
      <c r="O266" s="1021">
        <v>0</v>
      </c>
      <c r="P266" s="1021">
        <v>0</v>
      </c>
      <c r="Q266" s="1021">
        <v>0</v>
      </c>
      <c r="R266" s="1012">
        <v>0</v>
      </c>
      <c r="S266" s="1021">
        <v>0</v>
      </c>
      <c r="T266" s="1021">
        <v>0</v>
      </c>
      <c r="U266" s="1021">
        <v>0</v>
      </c>
      <c r="V266" s="1012">
        <v>0</v>
      </c>
      <c r="W266" s="821"/>
      <c r="X266" s="821"/>
      <c r="Y266" s="821"/>
    </row>
    <row r="267" spans="1:25">
      <c r="A267" s="1008" t="s">
        <v>103</v>
      </c>
      <c r="B267" s="994" t="s">
        <v>412</v>
      </c>
      <c r="C267" s="994"/>
      <c r="D267" s="994"/>
      <c r="E267" s="994"/>
      <c r="F267" s="994"/>
      <c r="G267" s="994"/>
      <c r="H267" s="994"/>
      <c r="I267" s="994"/>
      <c r="J267" s="994"/>
      <c r="K267" s="994"/>
      <c r="L267" s="1019" t="s">
        <v>458</v>
      </c>
      <c r="M267" s="1020" t="s">
        <v>1132</v>
      </c>
      <c r="N267" s="1000" t="s">
        <v>355</v>
      </c>
      <c r="O267" s="1021">
        <v>0</v>
      </c>
      <c r="P267" s="1021">
        <v>0</v>
      </c>
      <c r="Q267" s="1021">
        <v>0</v>
      </c>
      <c r="R267" s="1012">
        <v>0</v>
      </c>
      <c r="S267" s="1021">
        <v>0</v>
      </c>
      <c r="T267" s="1021">
        <v>0</v>
      </c>
      <c r="U267" s="1021">
        <v>0</v>
      </c>
      <c r="V267" s="1012">
        <v>0</v>
      </c>
      <c r="W267" s="821"/>
      <c r="X267" s="821"/>
      <c r="Y267" s="821"/>
    </row>
    <row r="268" spans="1:25">
      <c r="A268" s="1008" t="s">
        <v>103</v>
      </c>
      <c r="B268" s="994"/>
      <c r="C268" s="994"/>
      <c r="D268" s="994"/>
      <c r="E268" s="994"/>
      <c r="F268" s="994"/>
      <c r="G268" s="994"/>
      <c r="H268" s="994"/>
      <c r="I268" s="994"/>
      <c r="J268" s="994"/>
      <c r="K268" s="994"/>
      <c r="L268" s="1019" t="s">
        <v>459</v>
      </c>
      <c r="M268" s="1020" t="s">
        <v>1133</v>
      </c>
      <c r="N268" s="1000" t="s">
        <v>355</v>
      </c>
      <c r="O268" s="1022"/>
      <c r="P268" s="1022"/>
      <c r="Q268" s="1022"/>
      <c r="R268" s="1012">
        <v>0</v>
      </c>
      <c r="S268" s="1022"/>
      <c r="T268" s="1022"/>
      <c r="U268" s="1022"/>
      <c r="V268" s="1012">
        <v>0</v>
      </c>
      <c r="W268" s="821"/>
      <c r="X268" s="821"/>
      <c r="Y268" s="821"/>
    </row>
    <row r="269" spans="1:25">
      <c r="A269" s="1008" t="s">
        <v>103</v>
      </c>
      <c r="B269" s="994" t="s">
        <v>405</v>
      </c>
      <c r="C269" s="994"/>
      <c r="D269" s="994"/>
      <c r="E269" s="994"/>
      <c r="F269" s="994"/>
      <c r="G269" s="994"/>
      <c r="H269" s="994"/>
      <c r="I269" s="994"/>
      <c r="J269" s="994"/>
      <c r="K269" s="994"/>
      <c r="L269" s="1019" t="s">
        <v>460</v>
      </c>
      <c r="M269" s="1020" t="s">
        <v>1134</v>
      </c>
      <c r="N269" s="1000" t="s">
        <v>355</v>
      </c>
      <c r="O269" s="1021">
        <v>0</v>
      </c>
      <c r="P269" s="1021">
        <v>0</v>
      </c>
      <c r="Q269" s="1021">
        <v>0</v>
      </c>
      <c r="R269" s="1012">
        <v>0</v>
      </c>
      <c r="S269" s="1021">
        <v>0</v>
      </c>
      <c r="T269" s="1021">
        <v>0</v>
      </c>
      <c r="U269" s="1021">
        <v>0</v>
      </c>
      <c r="V269" s="1012">
        <v>0</v>
      </c>
      <c r="W269" s="821"/>
      <c r="X269" s="821"/>
      <c r="Y269" s="821"/>
    </row>
    <row r="270" spans="1:25">
      <c r="A270" s="1008" t="s">
        <v>103</v>
      </c>
      <c r="B270" s="994" t="s">
        <v>407</v>
      </c>
      <c r="C270" s="994"/>
      <c r="D270" s="994"/>
      <c r="E270" s="994"/>
      <c r="F270" s="994"/>
      <c r="G270" s="994"/>
      <c r="H270" s="994"/>
      <c r="I270" s="994"/>
      <c r="J270" s="994"/>
      <c r="K270" s="994"/>
      <c r="L270" s="1019" t="s">
        <v>1203</v>
      </c>
      <c r="M270" s="1020" t="s">
        <v>1207</v>
      </c>
      <c r="N270" s="1000" t="s">
        <v>355</v>
      </c>
      <c r="O270" s="1021">
        <v>0</v>
      </c>
      <c r="P270" s="1021">
        <v>0</v>
      </c>
      <c r="Q270" s="1021">
        <v>0</v>
      </c>
      <c r="R270" s="1012">
        <v>0</v>
      </c>
      <c r="S270" s="1021">
        <v>0</v>
      </c>
      <c r="T270" s="1021">
        <v>0</v>
      </c>
      <c r="U270" s="1021">
        <v>0</v>
      </c>
      <c r="V270" s="1012">
        <v>0</v>
      </c>
      <c r="W270" s="821"/>
      <c r="X270" s="821"/>
      <c r="Y270" s="821"/>
    </row>
    <row r="271" spans="1:25">
      <c r="A271" s="1008" t="s">
        <v>103</v>
      </c>
      <c r="B271" s="994" t="s">
        <v>409</v>
      </c>
      <c r="C271" s="994"/>
      <c r="D271" s="994"/>
      <c r="E271" s="994"/>
      <c r="F271" s="994"/>
      <c r="G271" s="994"/>
      <c r="H271" s="994"/>
      <c r="I271" s="994"/>
      <c r="J271" s="994"/>
      <c r="K271" s="994"/>
      <c r="L271" s="1019" t="s">
        <v>1204</v>
      </c>
      <c r="M271" s="1020" t="s">
        <v>1208</v>
      </c>
      <c r="N271" s="1000" t="s">
        <v>355</v>
      </c>
      <c r="O271" s="1021">
        <v>0</v>
      </c>
      <c r="P271" s="1021">
        <v>0</v>
      </c>
      <c r="Q271" s="1021">
        <v>0</v>
      </c>
      <c r="R271" s="1012">
        <v>0</v>
      </c>
      <c r="S271" s="1021">
        <v>0</v>
      </c>
      <c r="T271" s="1021">
        <v>0</v>
      </c>
      <c r="U271" s="1021">
        <v>0</v>
      </c>
      <c r="V271" s="1012">
        <v>0</v>
      </c>
      <c r="W271" s="821"/>
      <c r="X271" s="821"/>
      <c r="Y271" s="821"/>
    </row>
    <row r="272" spans="1:25">
      <c r="A272" s="1008" t="s">
        <v>103</v>
      </c>
      <c r="B272" s="994" t="s">
        <v>410</v>
      </c>
      <c r="C272" s="994"/>
      <c r="D272" s="994"/>
      <c r="E272" s="994"/>
      <c r="F272" s="994"/>
      <c r="G272" s="994"/>
      <c r="H272" s="994"/>
      <c r="I272" s="994"/>
      <c r="J272" s="994"/>
      <c r="K272" s="994"/>
      <c r="L272" s="1019" t="s">
        <v>1205</v>
      </c>
      <c r="M272" s="1020" t="s">
        <v>1209</v>
      </c>
      <c r="N272" s="1000" t="s">
        <v>355</v>
      </c>
      <c r="O272" s="1021">
        <v>0</v>
      </c>
      <c r="P272" s="1021">
        <v>0</v>
      </c>
      <c r="Q272" s="1021">
        <v>0</v>
      </c>
      <c r="R272" s="1012">
        <v>0</v>
      </c>
      <c r="S272" s="1021">
        <v>0</v>
      </c>
      <c r="T272" s="1021">
        <v>0</v>
      </c>
      <c r="U272" s="1021">
        <v>0</v>
      </c>
      <c r="V272" s="1012">
        <v>0</v>
      </c>
      <c r="W272" s="821"/>
      <c r="X272" s="821"/>
      <c r="Y272" s="821"/>
    </row>
    <row r="273" spans="1:25">
      <c r="A273" s="1008" t="s">
        <v>103</v>
      </c>
      <c r="B273" s="1023" t="s">
        <v>1077</v>
      </c>
      <c r="C273" s="994"/>
      <c r="D273" s="994"/>
      <c r="E273" s="994"/>
      <c r="F273" s="994"/>
      <c r="G273" s="994"/>
      <c r="H273" s="994"/>
      <c r="I273" s="994"/>
      <c r="J273" s="994"/>
      <c r="K273" s="994"/>
      <c r="L273" s="1019" t="s">
        <v>1206</v>
      </c>
      <c r="M273" s="1020" t="s">
        <v>1210</v>
      </c>
      <c r="N273" s="1000" t="s">
        <v>355</v>
      </c>
      <c r="O273" s="1021">
        <v>0</v>
      </c>
      <c r="P273" s="1021">
        <v>0</v>
      </c>
      <c r="Q273" s="1021">
        <v>0</v>
      </c>
      <c r="R273" s="1012">
        <v>0</v>
      </c>
      <c r="S273" s="1021">
        <v>0</v>
      </c>
      <c r="T273" s="1021">
        <v>0</v>
      </c>
      <c r="U273" s="1021">
        <v>0</v>
      </c>
      <c r="V273" s="1012">
        <v>0</v>
      </c>
      <c r="W273" s="821"/>
      <c r="X273" s="821"/>
      <c r="Y273" s="821"/>
    </row>
    <row r="274" spans="1:25" s="479" customFormat="1" ht="56.25">
      <c r="A274" s="1013" t="s">
        <v>103</v>
      </c>
      <c r="B274" s="1014"/>
      <c r="C274" s="1014"/>
      <c r="D274" s="1014"/>
      <c r="E274" s="1014"/>
      <c r="F274" s="1014"/>
      <c r="G274" s="1014"/>
      <c r="H274" s="1014"/>
      <c r="I274" s="1014"/>
      <c r="J274" s="1014"/>
      <c r="K274" s="1014"/>
      <c r="L274" s="1015" t="s">
        <v>363</v>
      </c>
      <c r="M274" s="1016" t="s">
        <v>1135</v>
      </c>
      <c r="N274" s="1017" t="s">
        <v>355</v>
      </c>
      <c r="O274" s="1024"/>
      <c r="P274" s="1024"/>
      <c r="Q274" s="1024"/>
      <c r="R274" s="1011">
        <v>0</v>
      </c>
      <c r="S274" s="1024"/>
      <c r="T274" s="1024"/>
      <c r="U274" s="1024"/>
      <c r="V274" s="1011">
        <v>0</v>
      </c>
      <c r="W274" s="1018"/>
      <c r="X274" s="1018"/>
      <c r="Y274" s="1018"/>
    </row>
    <row r="275" spans="1:25" s="479" customFormat="1" ht="45">
      <c r="A275" s="1013" t="s">
        <v>103</v>
      </c>
      <c r="B275" s="1014"/>
      <c r="C275" s="1014"/>
      <c r="D275" s="1014"/>
      <c r="E275" s="1014"/>
      <c r="F275" s="1014"/>
      <c r="G275" s="1014"/>
      <c r="H275" s="1014"/>
      <c r="I275" s="1014"/>
      <c r="J275" s="1014"/>
      <c r="K275" s="1014"/>
      <c r="L275" s="1015" t="s">
        <v>365</v>
      </c>
      <c r="M275" s="1016" t="s">
        <v>1136</v>
      </c>
      <c r="N275" s="1017" t="s">
        <v>355</v>
      </c>
      <c r="O275" s="1025">
        <v>412.91605358652038</v>
      </c>
      <c r="P275" s="1025">
        <v>412.91605358652038</v>
      </c>
      <c r="Q275" s="1025">
        <v>485.7835924547299</v>
      </c>
      <c r="R275" s="1011">
        <v>72.867538868209522</v>
      </c>
      <c r="S275" s="1025">
        <v>511.08103871999998</v>
      </c>
      <c r="T275" s="1025">
        <v>587.74331952000011</v>
      </c>
      <c r="U275" s="1025">
        <v>587.74331952000011</v>
      </c>
      <c r="V275" s="1011">
        <v>15.000024456395497</v>
      </c>
      <c r="W275" s="1018"/>
      <c r="X275" s="1018"/>
      <c r="Y275" s="1018"/>
    </row>
    <row r="276" spans="1:25" ht="22.5">
      <c r="A276" s="1008" t="s">
        <v>103</v>
      </c>
      <c r="B276" s="900" t="s">
        <v>1178</v>
      </c>
      <c r="C276" s="994"/>
      <c r="D276" s="994"/>
      <c r="E276" s="994"/>
      <c r="F276" s="994"/>
      <c r="G276" s="994"/>
      <c r="H276" s="994"/>
      <c r="I276" s="994"/>
      <c r="J276" s="994"/>
      <c r="K276" s="994"/>
      <c r="L276" s="1019" t="s">
        <v>467</v>
      </c>
      <c r="M276" s="1020" t="s">
        <v>1137</v>
      </c>
      <c r="N276" s="1000" t="s">
        <v>355</v>
      </c>
      <c r="O276" s="1021">
        <v>323.93690399999997</v>
      </c>
      <c r="P276" s="1021">
        <v>323.93690399999997</v>
      </c>
      <c r="Q276" s="1021">
        <v>381.10223999999999</v>
      </c>
      <c r="R276" s="1012">
        <v>57.165336000000025</v>
      </c>
      <c r="S276" s="1021">
        <v>392.53535999999997</v>
      </c>
      <c r="T276" s="1021">
        <v>451.41576000000003</v>
      </c>
      <c r="U276" s="1021">
        <v>451.41576000000003</v>
      </c>
      <c r="V276" s="1012">
        <v>15.000024456395488</v>
      </c>
      <c r="W276" s="821"/>
      <c r="X276" s="821"/>
      <c r="Y276" s="821"/>
    </row>
    <row r="277" spans="1:25" ht="33.75">
      <c r="A277" s="1008" t="s">
        <v>103</v>
      </c>
      <c r="B277" s="900" t="s">
        <v>1179</v>
      </c>
      <c r="C277" s="994"/>
      <c r="D277" s="994"/>
      <c r="E277" s="994"/>
      <c r="F277" s="994"/>
      <c r="G277" s="994"/>
      <c r="H277" s="994"/>
      <c r="I277" s="994"/>
      <c r="J277" s="994"/>
      <c r="K277" s="994"/>
      <c r="L277" s="1019" t="s">
        <v>474</v>
      </c>
      <c r="M277" s="1020" t="s">
        <v>1138</v>
      </c>
      <c r="N277" s="1000" t="s">
        <v>355</v>
      </c>
      <c r="O277" s="1021">
        <v>88.979149586520393</v>
      </c>
      <c r="P277" s="1021">
        <v>88.979149586520393</v>
      </c>
      <c r="Q277" s="1021">
        <v>104.68135245472989</v>
      </c>
      <c r="R277" s="1012">
        <v>15.702202868209497</v>
      </c>
      <c r="S277" s="1021">
        <v>118.54567872</v>
      </c>
      <c r="T277" s="1021">
        <v>136.32755952000002</v>
      </c>
      <c r="U277" s="1021">
        <v>136.32755952000002</v>
      </c>
      <c r="V277" s="1012">
        <v>15.000024456395492</v>
      </c>
      <c r="W277" s="821"/>
      <c r="X277" s="821"/>
      <c r="Y277" s="821"/>
    </row>
    <row r="278" spans="1:25" s="479" customFormat="1" ht="22.5">
      <c r="A278" s="1013" t="s">
        <v>103</v>
      </c>
      <c r="B278" s="1014"/>
      <c r="C278" s="1014"/>
      <c r="D278" s="1014"/>
      <c r="E278" s="1014"/>
      <c r="F278" s="1014"/>
      <c r="G278" s="1014"/>
      <c r="H278" s="1014"/>
      <c r="I278" s="1014"/>
      <c r="J278" s="1014"/>
      <c r="K278" s="1014"/>
      <c r="L278" s="1015" t="s">
        <v>367</v>
      </c>
      <c r="M278" s="1016" t="s">
        <v>1139</v>
      </c>
      <c r="N278" s="1017" t="s">
        <v>355</v>
      </c>
      <c r="O278" s="1024"/>
      <c r="P278" s="1024"/>
      <c r="Q278" s="1024"/>
      <c r="R278" s="1011">
        <v>0</v>
      </c>
      <c r="S278" s="1024"/>
      <c r="T278" s="1024"/>
      <c r="U278" s="1024"/>
      <c r="V278" s="1011">
        <v>0</v>
      </c>
      <c r="W278" s="1018"/>
      <c r="X278" s="1018"/>
      <c r="Y278" s="1018"/>
    </row>
    <row r="279" spans="1:25" s="479" customFormat="1">
      <c r="A279" s="1013" t="s">
        <v>103</v>
      </c>
      <c r="B279" s="1014"/>
      <c r="C279" s="1014"/>
      <c r="D279" s="1014"/>
      <c r="E279" s="1014"/>
      <c r="F279" s="1014"/>
      <c r="G279" s="1014"/>
      <c r="H279" s="1014"/>
      <c r="I279" s="1014"/>
      <c r="J279" s="1014"/>
      <c r="K279" s="1014"/>
      <c r="L279" s="1015" t="s">
        <v>1010</v>
      </c>
      <c r="M279" s="1016" t="s">
        <v>1140</v>
      </c>
      <c r="N279" s="1017" t="s">
        <v>355</v>
      </c>
      <c r="O279" s="1024"/>
      <c r="P279" s="1024"/>
      <c r="Q279" s="1024"/>
      <c r="R279" s="1011">
        <v>0</v>
      </c>
      <c r="S279" s="1024"/>
      <c r="T279" s="1024"/>
      <c r="U279" s="1024"/>
      <c r="V279" s="1011">
        <v>0</v>
      </c>
      <c r="W279" s="1018"/>
      <c r="X279" s="1018"/>
      <c r="Y279" s="1018"/>
    </row>
    <row r="280" spans="1:25" s="479" customFormat="1">
      <c r="A280" s="1013" t="s">
        <v>103</v>
      </c>
      <c r="B280" s="1014"/>
      <c r="C280" s="1014"/>
      <c r="D280" s="1014"/>
      <c r="E280" s="1014"/>
      <c r="F280" s="1014"/>
      <c r="G280" s="1014"/>
      <c r="H280" s="1014"/>
      <c r="I280" s="1014"/>
      <c r="J280" s="1014"/>
      <c r="K280" s="1014"/>
      <c r="L280" s="1015" t="s">
        <v>1141</v>
      </c>
      <c r="M280" s="1016" t="s">
        <v>1142</v>
      </c>
      <c r="N280" s="1017" t="s">
        <v>355</v>
      </c>
      <c r="O280" s="1011">
        <v>24.07</v>
      </c>
      <c r="P280" s="1011">
        <v>24.07</v>
      </c>
      <c r="Q280" s="1011">
        <v>24.07</v>
      </c>
      <c r="R280" s="1011">
        <v>0</v>
      </c>
      <c r="S280" s="1011">
        <v>21.8</v>
      </c>
      <c r="T280" s="1011">
        <v>2</v>
      </c>
      <c r="U280" s="1011">
        <v>0</v>
      </c>
      <c r="V280" s="1011">
        <v>-100</v>
      </c>
      <c r="W280" s="1018"/>
      <c r="X280" s="1018"/>
      <c r="Y280" s="1018"/>
    </row>
    <row r="281" spans="1:25">
      <c r="A281" s="1008" t="s">
        <v>103</v>
      </c>
      <c r="B281" s="994"/>
      <c r="C281" s="994"/>
      <c r="D281" s="994"/>
      <c r="E281" s="994"/>
      <c r="F281" s="994"/>
      <c r="G281" s="994"/>
      <c r="H281" s="994"/>
      <c r="I281" s="994"/>
      <c r="J281" s="994"/>
      <c r="K281" s="994"/>
      <c r="L281" s="1019" t="s">
        <v>1143</v>
      </c>
      <c r="M281" s="1020" t="s">
        <v>1144</v>
      </c>
      <c r="N281" s="1000" t="s">
        <v>355</v>
      </c>
      <c r="O281" s="1022"/>
      <c r="P281" s="1022"/>
      <c r="Q281" s="1022"/>
      <c r="R281" s="1012">
        <v>0</v>
      </c>
      <c r="S281" s="1022"/>
      <c r="T281" s="1022"/>
      <c r="U281" s="1022"/>
      <c r="V281" s="1012">
        <v>0</v>
      </c>
      <c r="W281" s="821"/>
      <c r="X281" s="821"/>
      <c r="Y281" s="821"/>
    </row>
    <row r="282" spans="1:25">
      <c r="A282" s="1008" t="s">
        <v>103</v>
      </c>
      <c r="B282" s="994"/>
      <c r="C282" s="994"/>
      <c r="D282" s="994"/>
      <c r="E282" s="994"/>
      <c r="F282" s="994"/>
      <c r="G282" s="994"/>
      <c r="H282" s="994"/>
      <c r="I282" s="994"/>
      <c r="J282" s="994"/>
      <c r="K282" s="994"/>
      <c r="L282" s="1019" t="s">
        <v>1145</v>
      </c>
      <c r="M282" s="1020" t="s">
        <v>1146</v>
      </c>
      <c r="N282" s="1000" t="s">
        <v>355</v>
      </c>
      <c r="O282" s="1022"/>
      <c r="P282" s="1022"/>
      <c r="Q282" s="1022"/>
      <c r="R282" s="1012">
        <v>0</v>
      </c>
      <c r="S282" s="1022"/>
      <c r="T282" s="1022"/>
      <c r="U282" s="1022"/>
      <c r="V282" s="1012">
        <v>0</v>
      </c>
      <c r="W282" s="821"/>
      <c r="X282" s="821"/>
      <c r="Y282" s="821"/>
    </row>
    <row r="283" spans="1:25">
      <c r="A283" s="1008" t="s">
        <v>103</v>
      </c>
      <c r="B283" s="994"/>
      <c r="C283" s="994"/>
      <c r="D283" s="994"/>
      <c r="E283" s="994"/>
      <c r="F283" s="994"/>
      <c r="G283" s="994"/>
      <c r="H283" s="994"/>
      <c r="I283" s="994"/>
      <c r="J283" s="994"/>
      <c r="K283" s="994"/>
      <c r="L283" s="1019" t="s">
        <v>1147</v>
      </c>
      <c r="M283" s="1020" t="s">
        <v>1148</v>
      </c>
      <c r="N283" s="1000" t="s">
        <v>355</v>
      </c>
      <c r="O283" s="1022">
        <v>24.07</v>
      </c>
      <c r="P283" s="1022">
        <v>24.07</v>
      </c>
      <c r="Q283" s="1022">
        <v>24.07</v>
      </c>
      <c r="R283" s="1012">
        <v>0</v>
      </c>
      <c r="S283" s="1022">
        <v>14.8</v>
      </c>
      <c r="T283" s="1022">
        <v>2</v>
      </c>
      <c r="U283" s="1022"/>
      <c r="V283" s="1012">
        <v>-100</v>
      </c>
      <c r="W283" s="821"/>
      <c r="X283" s="821"/>
      <c r="Y283" s="821"/>
    </row>
    <row r="284" spans="1:25">
      <c r="A284" s="1008" t="s">
        <v>103</v>
      </c>
      <c r="B284" s="994"/>
      <c r="C284" s="994"/>
      <c r="D284" s="994"/>
      <c r="E284" s="994"/>
      <c r="F284" s="994"/>
      <c r="G284" s="994"/>
      <c r="H284" s="994"/>
      <c r="I284" s="994"/>
      <c r="J284" s="994"/>
      <c r="K284" s="994"/>
      <c r="L284" s="1019" t="s">
        <v>1149</v>
      </c>
      <c r="M284" s="1020" t="s">
        <v>461</v>
      </c>
      <c r="N284" s="1000" t="s">
        <v>355</v>
      </c>
      <c r="O284" s="1022"/>
      <c r="P284" s="1022"/>
      <c r="Q284" s="1022"/>
      <c r="R284" s="1012">
        <v>0</v>
      </c>
      <c r="S284" s="1022">
        <v>7</v>
      </c>
      <c r="T284" s="1022"/>
      <c r="U284" s="1022"/>
      <c r="V284" s="1012">
        <v>-100</v>
      </c>
      <c r="W284" s="821"/>
      <c r="X284" s="821"/>
      <c r="Y284" s="821"/>
    </row>
    <row r="285" spans="1:25" s="479" customFormat="1">
      <c r="A285" s="1013" t="s">
        <v>103</v>
      </c>
      <c r="B285" s="1014"/>
      <c r="C285" s="1014"/>
      <c r="D285" s="1014"/>
      <c r="E285" s="1014"/>
      <c r="F285" s="1014"/>
      <c r="G285" s="1014"/>
      <c r="H285" s="1014"/>
      <c r="I285" s="1014"/>
      <c r="J285" s="1014"/>
      <c r="K285" s="1014"/>
      <c r="L285" s="1015" t="s">
        <v>101</v>
      </c>
      <c r="M285" s="1010" t="s">
        <v>462</v>
      </c>
      <c r="N285" s="1026" t="s">
        <v>355</v>
      </c>
      <c r="O285" s="1011">
        <v>39.979999999999997</v>
      </c>
      <c r="P285" s="1011">
        <v>39.979999999999997</v>
      </c>
      <c r="Q285" s="1011">
        <v>39.979999999999997</v>
      </c>
      <c r="R285" s="1011">
        <v>0</v>
      </c>
      <c r="S285" s="1011">
        <v>15</v>
      </c>
      <c r="T285" s="1011">
        <v>27</v>
      </c>
      <c r="U285" s="1011">
        <v>0</v>
      </c>
      <c r="V285" s="1011">
        <v>-100</v>
      </c>
      <c r="W285" s="1018"/>
      <c r="X285" s="1018"/>
      <c r="Y285" s="1018"/>
    </row>
    <row r="286" spans="1:25" ht="33.75">
      <c r="A286" s="1008" t="s">
        <v>103</v>
      </c>
      <c r="B286" s="994"/>
      <c r="C286" s="994"/>
      <c r="D286" s="994"/>
      <c r="E286" s="994"/>
      <c r="F286" s="994"/>
      <c r="G286" s="994"/>
      <c r="H286" s="994"/>
      <c r="I286" s="994"/>
      <c r="J286" s="994"/>
      <c r="K286" s="994"/>
      <c r="L286" s="1019" t="s">
        <v>16</v>
      </c>
      <c r="M286" s="1027" t="s">
        <v>1150</v>
      </c>
      <c r="N286" s="1028" t="s">
        <v>355</v>
      </c>
      <c r="O286" s="1022">
        <v>39.979999999999997</v>
      </c>
      <c r="P286" s="1022">
        <v>39.979999999999997</v>
      </c>
      <c r="Q286" s="1022">
        <v>39.979999999999997</v>
      </c>
      <c r="R286" s="1012">
        <v>0</v>
      </c>
      <c r="S286" s="1022">
        <v>15</v>
      </c>
      <c r="T286" s="1022">
        <v>27</v>
      </c>
      <c r="U286" s="1022">
        <v>0</v>
      </c>
      <c r="V286" s="1012">
        <v>-100</v>
      </c>
      <c r="W286" s="821"/>
      <c r="X286" s="821"/>
      <c r="Y286" s="821"/>
    </row>
    <row r="287" spans="1:25" ht="33.75">
      <c r="A287" s="1008" t="s">
        <v>103</v>
      </c>
      <c r="B287" s="994"/>
      <c r="C287" s="994"/>
      <c r="D287" s="994"/>
      <c r="E287" s="994"/>
      <c r="F287" s="994"/>
      <c r="G287" s="994"/>
      <c r="H287" s="994"/>
      <c r="I287" s="994"/>
      <c r="J287" s="994"/>
      <c r="K287" s="994"/>
      <c r="L287" s="1019" t="s">
        <v>143</v>
      </c>
      <c r="M287" s="1027" t="s">
        <v>1151</v>
      </c>
      <c r="N287" s="1028" t="s">
        <v>355</v>
      </c>
      <c r="O287" s="1012">
        <v>0</v>
      </c>
      <c r="P287" s="1012">
        <v>0</v>
      </c>
      <c r="Q287" s="1012">
        <v>0</v>
      </c>
      <c r="R287" s="1012">
        <v>0</v>
      </c>
      <c r="S287" s="1012">
        <v>0</v>
      </c>
      <c r="T287" s="1012">
        <v>0</v>
      </c>
      <c r="U287" s="1012">
        <v>0</v>
      </c>
      <c r="V287" s="1012">
        <v>0</v>
      </c>
      <c r="W287" s="821"/>
      <c r="X287" s="821"/>
      <c r="Y287" s="821"/>
    </row>
    <row r="288" spans="1:25">
      <c r="A288" s="1008" t="s">
        <v>103</v>
      </c>
      <c r="B288" s="994" t="s">
        <v>1180</v>
      </c>
      <c r="C288" s="994"/>
      <c r="D288" s="994"/>
      <c r="E288" s="994"/>
      <c r="F288" s="994"/>
      <c r="G288" s="994"/>
      <c r="H288" s="994"/>
      <c r="I288" s="994"/>
      <c r="J288" s="994"/>
      <c r="K288" s="994"/>
      <c r="L288" s="1019" t="s">
        <v>144</v>
      </c>
      <c r="M288" s="1020" t="s">
        <v>466</v>
      </c>
      <c r="N288" s="1028" t="s">
        <v>355</v>
      </c>
      <c r="O288" s="1021">
        <v>0</v>
      </c>
      <c r="P288" s="1021">
        <v>0</v>
      </c>
      <c r="Q288" s="1021">
        <v>0</v>
      </c>
      <c r="R288" s="1012">
        <v>0</v>
      </c>
      <c r="S288" s="1021">
        <v>0</v>
      </c>
      <c r="T288" s="1021">
        <v>0</v>
      </c>
      <c r="U288" s="1021">
        <v>0</v>
      </c>
      <c r="V288" s="1012">
        <v>0</v>
      </c>
      <c r="W288" s="821"/>
      <c r="X288" s="821"/>
      <c r="Y288" s="821"/>
    </row>
    <row r="289" spans="1:25" ht="22.5">
      <c r="A289" s="1008" t="s">
        <v>103</v>
      </c>
      <c r="B289" s="994" t="s">
        <v>1181</v>
      </c>
      <c r="C289" s="994"/>
      <c r="D289" s="994"/>
      <c r="E289" s="994"/>
      <c r="F289" s="994"/>
      <c r="G289" s="994"/>
      <c r="H289" s="994"/>
      <c r="I289" s="994"/>
      <c r="J289" s="994"/>
      <c r="K289" s="994"/>
      <c r="L289" s="1019" t="s">
        <v>448</v>
      </c>
      <c r="M289" s="1020" t="s">
        <v>1152</v>
      </c>
      <c r="N289" s="1028" t="s">
        <v>355</v>
      </c>
      <c r="O289" s="1021">
        <v>0</v>
      </c>
      <c r="P289" s="1021">
        <v>0</v>
      </c>
      <c r="Q289" s="1021">
        <v>0</v>
      </c>
      <c r="R289" s="1012">
        <v>0</v>
      </c>
      <c r="S289" s="1021">
        <v>0</v>
      </c>
      <c r="T289" s="1021">
        <v>0</v>
      </c>
      <c r="U289" s="1021">
        <v>0</v>
      </c>
      <c r="V289" s="1012">
        <v>0</v>
      </c>
      <c r="W289" s="821"/>
      <c r="X289" s="821"/>
      <c r="Y289" s="821"/>
    </row>
    <row r="290" spans="1:25" s="479" customFormat="1">
      <c r="A290" s="1008" t="s">
        <v>103</v>
      </c>
      <c r="B290" s="1014"/>
      <c r="C290" s="1014"/>
      <c r="D290" s="1014"/>
      <c r="E290" s="1014"/>
      <c r="F290" s="1014"/>
      <c r="G290" s="1014"/>
      <c r="H290" s="1014"/>
      <c r="I290" s="1014"/>
      <c r="J290" s="1014"/>
      <c r="K290" s="1014"/>
      <c r="L290" s="1015" t="s">
        <v>102</v>
      </c>
      <c r="M290" s="1010" t="s">
        <v>1153</v>
      </c>
      <c r="N290" s="1026" t="s">
        <v>355</v>
      </c>
      <c r="O290" s="1025">
        <v>166.10436000000001</v>
      </c>
      <c r="P290" s="1025">
        <v>277.64472000000001</v>
      </c>
      <c r="Q290" s="1025">
        <v>277.64472000000001</v>
      </c>
      <c r="R290" s="1011">
        <v>0</v>
      </c>
      <c r="S290" s="1025">
        <v>303.44328544000007</v>
      </c>
      <c r="T290" s="1025">
        <v>349.00971576000001</v>
      </c>
      <c r="U290" s="1025">
        <v>323.10432000000003</v>
      </c>
      <c r="V290" s="1011">
        <v>6.4793111277749933</v>
      </c>
      <c r="W290" s="1018"/>
      <c r="X290" s="1018"/>
      <c r="Y290" s="1018"/>
    </row>
    <row r="291" spans="1:25" ht="22.5">
      <c r="A291" s="1008" t="s">
        <v>103</v>
      </c>
      <c r="B291" s="994" t="s">
        <v>1184</v>
      </c>
      <c r="C291" s="994"/>
      <c r="D291" s="994"/>
      <c r="E291" s="994"/>
      <c r="F291" s="994"/>
      <c r="G291" s="994"/>
      <c r="H291" s="994"/>
      <c r="I291" s="994"/>
      <c r="J291" s="994"/>
      <c r="K291" s="994"/>
      <c r="L291" s="1019" t="s">
        <v>158</v>
      </c>
      <c r="M291" s="1027" t="s">
        <v>1154</v>
      </c>
      <c r="N291" s="1028" t="s">
        <v>355</v>
      </c>
      <c r="O291" s="1021">
        <v>25.97</v>
      </c>
      <c r="P291" s="1021">
        <v>25.97</v>
      </c>
      <c r="Q291" s="1021">
        <v>25.97</v>
      </c>
      <c r="R291" s="1012">
        <v>0</v>
      </c>
      <c r="S291" s="1021">
        <v>13</v>
      </c>
      <c r="T291" s="1021">
        <v>15</v>
      </c>
      <c r="U291" s="1021">
        <v>0</v>
      </c>
      <c r="V291" s="1012">
        <v>-100</v>
      </c>
      <c r="W291" s="821"/>
      <c r="X291" s="821"/>
      <c r="Y291" s="821"/>
    </row>
    <row r="292" spans="1:25" ht="33.75">
      <c r="A292" s="1008" t="s">
        <v>103</v>
      </c>
      <c r="B292" s="994"/>
      <c r="C292" s="994"/>
      <c r="D292" s="994"/>
      <c r="E292" s="994"/>
      <c r="F292" s="994"/>
      <c r="G292" s="994"/>
      <c r="H292" s="994"/>
      <c r="I292" s="994"/>
      <c r="J292" s="994"/>
      <c r="K292" s="994"/>
      <c r="L292" s="1019" t="s">
        <v>159</v>
      </c>
      <c r="M292" s="1027" t="s">
        <v>1216</v>
      </c>
      <c r="N292" s="1028" t="s">
        <v>355</v>
      </c>
      <c r="O292" s="1021">
        <v>140.13436000000002</v>
      </c>
      <c r="P292" s="1021">
        <v>251.67472000000004</v>
      </c>
      <c r="Q292" s="1021">
        <v>251.67472000000004</v>
      </c>
      <c r="R292" s="1012">
        <v>0</v>
      </c>
      <c r="S292" s="1021">
        <v>290.44328544000007</v>
      </c>
      <c r="T292" s="1021">
        <v>334.00971576000001</v>
      </c>
      <c r="U292" s="1021">
        <v>323.10432000000003</v>
      </c>
      <c r="V292" s="1012">
        <v>11.245236573646698</v>
      </c>
      <c r="W292" s="821"/>
      <c r="X292" s="821"/>
      <c r="Y292" s="821"/>
    </row>
    <row r="293" spans="1:25" ht="22.5">
      <c r="A293" s="1008" t="s">
        <v>103</v>
      </c>
      <c r="B293" s="994"/>
      <c r="C293" s="994"/>
      <c r="D293" s="994"/>
      <c r="E293" s="994"/>
      <c r="F293" s="994"/>
      <c r="G293" s="994"/>
      <c r="H293" s="994"/>
      <c r="I293" s="994"/>
      <c r="J293" s="994"/>
      <c r="K293" s="994"/>
      <c r="L293" s="1019" t="s">
        <v>845</v>
      </c>
      <c r="M293" s="1020" t="s">
        <v>1217</v>
      </c>
      <c r="N293" s="1028" t="s">
        <v>355</v>
      </c>
      <c r="O293" s="1021">
        <v>111.53436000000002</v>
      </c>
      <c r="P293" s="1021">
        <v>223.07472000000004</v>
      </c>
      <c r="Q293" s="1021">
        <v>223.07472000000004</v>
      </c>
      <c r="R293" s="1012">
        <v>0</v>
      </c>
      <c r="S293" s="1021">
        <v>223.07472000000004</v>
      </c>
      <c r="T293" s="1021">
        <v>256.53588000000002</v>
      </c>
      <c r="U293" s="1021">
        <v>248.16</v>
      </c>
      <c r="V293" s="1012">
        <v>11.245236573646691</v>
      </c>
      <c r="W293" s="821"/>
      <c r="X293" s="821"/>
      <c r="Y293" s="821"/>
    </row>
    <row r="294" spans="1:25" ht="33.75">
      <c r="A294" s="1008" t="s">
        <v>103</v>
      </c>
      <c r="B294" s="994"/>
      <c r="C294" s="994"/>
      <c r="D294" s="994"/>
      <c r="E294" s="994"/>
      <c r="F294" s="994"/>
      <c r="G294" s="994"/>
      <c r="H294" s="994"/>
      <c r="I294" s="994"/>
      <c r="J294" s="994"/>
      <c r="K294" s="994"/>
      <c r="L294" s="1019" t="s">
        <v>846</v>
      </c>
      <c r="M294" s="1020" t="s">
        <v>1218</v>
      </c>
      <c r="N294" s="1028" t="s">
        <v>355</v>
      </c>
      <c r="O294" s="1021">
        <v>28.6</v>
      </c>
      <c r="P294" s="1021">
        <v>28.6</v>
      </c>
      <c r="Q294" s="1021">
        <v>28.6</v>
      </c>
      <c r="R294" s="1012">
        <v>0</v>
      </c>
      <c r="S294" s="1021">
        <v>67.368565440000012</v>
      </c>
      <c r="T294" s="1021">
        <v>77.47383576</v>
      </c>
      <c r="U294" s="1021">
        <v>74.944320000000005</v>
      </c>
      <c r="V294" s="1012">
        <v>11.245236573646702</v>
      </c>
      <c r="W294" s="821"/>
      <c r="X294" s="821"/>
      <c r="Y294" s="821"/>
    </row>
    <row r="295" spans="1:25" ht="45">
      <c r="A295" s="1008" t="s">
        <v>103</v>
      </c>
      <c r="B295" s="994" t="s">
        <v>1185</v>
      </c>
      <c r="C295" s="994"/>
      <c r="D295" s="994"/>
      <c r="E295" s="994"/>
      <c r="F295" s="994"/>
      <c r="G295" s="994"/>
      <c r="H295" s="994"/>
      <c r="I295" s="994"/>
      <c r="J295" s="994"/>
      <c r="K295" s="994"/>
      <c r="L295" s="1019" t="s">
        <v>372</v>
      </c>
      <c r="M295" s="1027" t="s">
        <v>1155</v>
      </c>
      <c r="N295" s="1028" t="s">
        <v>355</v>
      </c>
      <c r="O295" s="1021">
        <v>0</v>
      </c>
      <c r="P295" s="1021">
        <v>0</v>
      </c>
      <c r="Q295" s="1021">
        <v>0</v>
      </c>
      <c r="R295" s="1012">
        <v>0</v>
      </c>
      <c r="S295" s="1021">
        <v>0</v>
      </c>
      <c r="T295" s="1021">
        <v>0</v>
      </c>
      <c r="U295" s="1021">
        <v>0</v>
      </c>
      <c r="V295" s="1012">
        <v>0</v>
      </c>
      <c r="W295" s="821"/>
      <c r="X295" s="821"/>
      <c r="Y295" s="821"/>
    </row>
    <row r="296" spans="1:25">
      <c r="A296" s="1008" t="s">
        <v>103</v>
      </c>
      <c r="B296" s="994" t="s">
        <v>1186</v>
      </c>
      <c r="C296" s="994"/>
      <c r="D296" s="994"/>
      <c r="E296" s="994"/>
      <c r="F296" s="994"/>
      <c r="G296" s="994"/>
      <c r="H296" s="994"/>
      <c r="I296" s="994"/>
      <c r="J296" s="994"/>
      <c r="K296" s="994"/>
      <c r="L296" s="1019" t="s">
        <v>373</v>
      </c>
      <c r="M296" s="1027" t="s">
        <v>1094</v>
      </c>
      <c r="N296" s="1028" t="s">
        <v>355</v>
      </c>
      <c r="O296" s="1021">
        <v>0</v>
      </c>
      <c r="P296" s="1021">
        <v>0</v>
      </c>
      <c r="Q296" s="1021">
        <v>0</v>
      </c>
      <c r="R296" s="1012">
        <v>0</v>
      </c>
      <c r="S296" s="1021">
        <v>0</v>
      </c>
      <c r="T296" s="1021">
        <v>0</v>
      </c>
      <c r="U296" s="1021">
        <v>0</v>
      </c>
      <c r="V296" s="1012">
        <v>0</v>
      </c>
      <c r="W296" s="821"/>
      <c r="X296" s="821"/>
      <c r="Y296" s="821"/>
    </row>
    <row r="297" spans="1:25">
      <c r="A297" s="1008" t="s">
        <v>103</v>
      </c>
      <c r="B297" s="994" t="s">
        <v>1187</v>
      </c>
      <c r="C297" s="994"/>
      <c r="D297" s="994"/>
      <c r="E297" s="994"/>
      <c r="F297" s="994"/>
      <c r="G297" s="994"/>
      <c r="H297" s="994"/>
      <c r="I297" s="994"/>
      <c r="J297" s="994"/>
      <c r="K297" s="994"/>
      <c r="L297" s="1019" t="s">
        <v>374</v>
      </c>
      <c r="M297" s="1027" t="s">
        <v>1095</v>
      </c>
      <c r="N297" s="1028" t="s">
        <v>355</v>
      </c>
      <c r="O297" s="1021">
        <v>0</v>
      </c>
      <c r="P297" s="1021">
        <v>0</v>
      </c>
      <c r="Q297" s="1021">
        <v>0</v>
      </c>
      <c r="R297" s="1012">
        <v>0</v>
      </c>
      <c r="S297" s="1021">
        <v>0</v>
      </c>
      <c r="T297" s="1021">
        <v>0</v>
      </c>
      <c r="U297" s="1021">
        <v>0</v>
      </c>
      <c r="V297" s="1012">
        <v>0</v>
      </c>
      <c r="W297" s="821"/>
      <c r="X297" s="821"/>
      <c r="Y297" s="821"/>
    </row>
    <row r="298" spans="1:25">
      <c r="A298" s="1008" t="s">
        <v>103</v>
      </c>
      <c r="B298" s="994" t="s">
        <v>1188</v>
      </c>
      <c r="C298" s="994"/>
      <c r="D298" s="994"/>
      <c r="E298" s="994"/>
      <c r="F298" s="994"/>
      <c r="G298" s="994"/>
      <c r="H298" s="994"/>
      <c r="I298" s="994"/>
      <c r="J298" s="994"/>
      <c r="K298" s="994"/>
      <c r="L298" s="1019" t="s">
        <v>1091</v>
      </c>
      <c r="M298" s="1027" t="s">
        <v>1096</v>
      </c>
      <c r="N298" s="1028" t="s">
        <v>355</v>
      </c>
      <c r="O298" s="1021">
        <v>0</v>
      </c>
      <c r="P298" s="1021">
        <v>0</v>
      </c>
      <c r="Q298" s="1021">
        <v>0</v>
      </c>
      <c r="R298" s="1012">
        <v>0</v>
      </c>
      <c r="S298" s="1021">
        <v>0</v>
      </c>
      <c r="T298" s="1021">
        <v>0</v>
      </c>
      <c r="U298" s="1021">
        <v>0</v>
      </c>
      <c r="V298" s="1012">
        <v>0</v>
      </c>
      <c r="W298" s="821"/>
      <c r="X298" s="821"/>
      <c r="Y298" s="821"/>
    </row>
    <row r="299" spans="1:25">
      <c r="A299" s="1008" t="s">
        <v>103</v>
      </c>
      <c r="B299" s="994" t="s">
        <v>1189</v>
      </c>
      <c r="C299" s="994"/>
      <c r="D299" s="994"/>
      <c r="E299" s="994"/>
      <c r="F299" s="994"/>
      <c r="G299" s="994"/>
      <c r="H299" s="994"/>
      <c r="I299" s="994"/>
      <c r="J299" s="994"/>
      <c r="K299" s="994"/>
      <c r="L299" s="1019" t="s">
        <v>1092</v>
      </c>
      <c r="M299" s="1027" t="s">
        <v>1156</v>
      </c>
      <c r="N299" s="1028" t="s">
        <v>355</v>
      </c>
      <c r="O299" s="1021">
        <v>0</v>
      </c>
      <c r="P299" s="1021">
        <v>0</v>
      </c>
      <c r="Q299" s="1021">
        <v>0</v>
      </c>
      <c r="R299" s="1012">
        <v>0</v>
      </c>
      <c r="S299" s="1021">
        <v>0</v>
      </c>
      <c r="T299" s="1021">
        <v>0</v>
      </c>
      <c r="U299" s="1021">
        <v>0</v>
      </c>
      <c r="V299" s="1012">
        <v>0</v>
      </c>
      <c r="W299" s="821"/>
      <c r="X299" s="821"/>
      <c r="Y299" s="821"/>
    </row>
    <row r="300" spans="1:25" ht="22.5">
      <c r="A300" s="1008" t="s">
        <v>103</v>
      </c>
      <c r="B300" s="994" t="s">
        <v>1190</v>
      </c>
      <c r="C300" s="994"/>
      <c r="D300" s="994"/>
      <c r="E300" s="994"/>
      <c r="F300" s="994"/>
      <c r="G300" s="994"/>
      <c r="H300" s="994"/>
      <c r="I300" s="994"/>
      <c r="J300" s="994"/>
      <c r="K300" s="994"/>
      <c r="L300" s="1019" t="s">
        <v>1157</v>
      </c>
      <c r="M300" s="1020" t="s">
        <v>477</v>
      </c>
      <c r="N300" s="1028" t="s">
        <v>355</v>
      </c>
      <c r="O300" s="1021">
        <v>0</v>
      </c>
      <c r="P300" s="1021">
        <v>0</v>
      </c>
      <c r="Q300" s="1021">
        <v>0</v>
      </c>
      <c r="R300" s="1012">
        <v>0</v>
      </c>
      <c r="S300" s="1021">
        <v>0</v>
      </c>
      <c r="T300" s="1021">
        <v>0</v>
      </c>
      <c r="U300" s="1021">
        <v>0</v>
      </c>
      <c r="V300" s="1012">
        <v>0</v>
      </c>
      <c r="W300" s="821"/>
      <c r="X300" s="821"/>
      <c r="Y300" s="821"/>
    </row>
    <row r="301" spans="1:25" ht="56.25">
      <c r="A301" s="1008" t="s">
        <v>103</v>
      </c>
      <c r="B301" s="994" t="s">
        <v>1191</v>
      </c>
      <c r="C301" s="994"/>
      <c r="D301" s="994"/>
      <c r="E301" s="994"/>
      <c r="F301" s="994"/>
      <c r="G301" s="994"/>
      <c r="H301" s="994"/>
      <c r="I301" s="994"/>
      <c r="J301" s="994"/>
      <c r="K301" s="994"/>
      <c r="L301" s="1019" t="s">
        <v>1158</v>
      </c>
      <c r="M301" s="1020" t="s">
        <v>1099</v>
      </c>
      <c r="N301" s="1028" t="s">
        <v>355</v>
      </c>
      <c r="O301" s="1021">
        <v>0</v>
      </c>
      <c r="P301" s="1021">
        <v>0</v>
      </c>
      <c r="Q301" s="1021">
        <v>0</v>
      </c>
      <c r="R301" s="1012">
        <v>0</v>
      </c>
      <c r="S301" s="1021">
        <v>0</v>
      </c>
      <c r="T301" s="1021">
        <v>0</v>
      </c>
      <c r="U301" s="1021">
        <v>0</v>
      </c>
      <c r="V301" s="1012">
        <v>0</v>
      </c>
      <c r="W301" s="821"/>
      <c r="X301" s="821"/>
      <c r="Y301" s="821"/>
    </row>
    <row r="302" spans="1:25">
      <c r="A302" s="1008" t="s">
        <v>103</v>
      </c>
      <c r="B302" s="994" t="s">
        <v>1307</v>
      </c>
      <c r="C302" s="994"/>
      <c r="D302" s="994"/>
      <c r="E302" s="994"/>
      <c r="F302" s="994"/>
      <c r="G302" s="994"/>
      <c r="H302" s="994"/>
      <c r="I302" s="994"/>
      <c r="J302" s="994"/>
      <c r="K302" s="994"/>
      <c r="L302" s="1019" t="s">
        <v>1309</v>
      </c>
      <c r="M302" s="1020" t="s">
        <v>1308</v>
      </c>
      <c r="N302" s="1028" t="s">
        <v>355</v>
      </c>
      <c r="O302" s="1021">
        <v>0</v>
      </c>
      <c r="P302" s="1021">
        <v>0</v>
      </c>
      <c r="Q302" s="1021">
        <v>0</v>
      </c>
      <c r="R302" s="1012">
        <v>0</v>
      </c>
      <c r="S302" s="1021">
        <v>0</v>
      </c>
      <c r="T302" s="1021">
        <v>0</v>
      </c>
      <c r="U302" s="1021">
        <v>0</v>
      </c>
      <c r="V302" s="1012">
        <v>0</v>
      </c>
      <c r="W302" s="821"/>
      <c r="X302" s="821"/>
      <c r="Y302" s="821"/>
    </row>
    <row r="303" spans="1:25" s="479" customFormat="1">
      <c r="A303" s="1013" t="s">
        <v>103</v>
      </c>
      <c r="B303" s="1014"/>
      <c r="C303" s="1014"/>
      <c r="D303" s="1014"/>
      <c r="E303" s="1014"/>
      <c r="F303" s="1014"/>
      <c r="G303" s="1014"/>
      <c r="H303" s="1014"/>
      <c r="I303" s="1014"/>
      <c r="J303" s="1014"/>
      <c r="K303" s="1014"/>
      <c r="L303" s="1015" t="s">
        <v>103</v>
      </c>
      <c r="M303" s="1010" t="s">
        <v>1159</v>
      </c>
      <c r="N303" s="1026" t="s">
        <v>355</v>
      </c>
      <c r="O303" s="1025">
        <v>0</v>
      </c>
      <c r="P303" s="1025">
        <v>0</v>
      </c>
      <c r="Q303" s="1025">
        <v>0</v>
      </c>
      <c r="R303" s="1011">
        <v>0</v>
      </c>
      <c r="S303" s="1025">
        <v>0</v>
      </c>
      <c r="T303" s="1025">
        <v>0</v>
      </c>
      <c r="U303" s="1025">
        <v>0</v>
      </c>
      <c r="V303" s="1011">
        <v>0</v>
      </c>
      <c r="W303" s="1018"/>
      <c r="X303" s="1018"/>
      <c r="Y303" s="1018"/>
    </row>
    <row r="304" spans="1:25" s="479" customFormat="1" ht="22.5">
      <c r="A304" s="1013" t="s">
        <v>103</v>
      </c>
      <c r="B304" s="1014"/>
      <c r="C304" s="1014"/>
      <c r="D304" s="1014"/>
      <c r="E304" s="1014"/>
      <c r="F304" s="1014"/>
      <c r="G304" s="1014"/>
      <c r="H304" s="1014"/>
      <c r="I304" s="1014"/>
      <c r="J304" s="1014"/>
      <c r="K304" s="1014"/>
      <c r="L304" s="1015" t="s">
        <v>119</v>
      </c>
      <c r="M304" s="1029" t="s">
        <v>1160</v>
      </c>
      <c r="N304" s="1026" t="s">
        <v>355</v>
      </c>
      <c r="O304" s="1025">
        <v>0</v>
      </c>
      <c r="P304" s="1025">
        <v>0</v>
      </c>
      <c r="Q304" s="1025">
        <v>0</v>
      </c>
      <c r="R304" s="1011">
        <v>0</v>
      </c>
      <c r="S304" s="1025">
        <v>0</v>
      </c>
      <c r="T304" s="1025">
        <v>0</v>
      </c>
      <c r="U304" s="1025">
        <v>0</v>
      </c>
      <c r="V304" s="1011">
        <v>0</v>
      </c>
      <c r="W304" s="1018"/>
      <c r="X304" s="1018"/>
      <c r="Y304" s="1018"/>
    </row>
    <row r="305" spans="1:25" s="509" customFormat="1">
      <c r="A305" s="1030" t="s">
        <v>103</v>
      </c>
      <c r="B305" s="1031"/>
      <c r="C305" s="1031"/>
      <c r="D305" s="1031"/>
      <c r="E305" s="1031"/>
      <c r="F305" s="1031"/>
      <c r="G305" s="1031"/>
      <c r="H305" s="1031"/>
      <c r="I305" s="1031"/>
      <c r="J305" s="1031"/>
      <c r="K305" s="1031"/>
      <c r="L305" s="1019" t="s">
        <v>121</v>
      </c>
      <c r="M305" s="1027" t="s">
        <v>1007</v>
      </c>
      <c r="N305" s="1028" t="s">
        <v>355</v>
      </c>
      <c r="O305" s="1022">
        <v>0</v>
      </c>
      <c r="P305" s="1022">
        <v>0</v>
      </c>
      <c r="Q305" s="1022">
        <v>0</v>
      </c>
      <c r="R305" s="1012">
        <v>0</v>
      </c>
      <c r="S305" s="1022">
        <v>0</v>
      </c>
      <c r="T305" s="1022">
        <v>0</v>
      </c>
      <c r="U305" s="1022">
        <v>0</v>
      </c>
      <c r="V305" s="1012">
        <v>0</v>
      </c>
      <c r="W305" s="821"/>
      <c r="X305" s="821"/>
      <c r="Y305" s="821"/>
    </row>
    <row r="306" spans="1:25" s="479" customFormat="1" ht="22.5">
      <c r="A306" s="1013" t="s">
        <v>103</v>
      </c>
      <c r="B306" s="1014"/>
      <c r="C306" s="1014"/>
      <c r="D306" s="1014"/>
      <c r="E306" s="1014"/>
      <c r="F306" s="1014"/>
      <c r="G306" s="1014"/>
      <c r="H306" s="1014"/>
      <c r="I306" s="1014"/>
      <c r="J306" s="1014"/>
      <c r="K306" s="1014"/>
      <c r="L306" s="1015" t="s">
        <v>123</v>
      </c>
      <c r="M306" s="1029" t="s">
        <v>1161</v>
      </c>
      <c r="N306" s="1026" t="s">
        <v>355</v>
      </c>
      <c r="O306" s="1025">
        <v>0</v>
      </c>
      <c r="P306" s="1025">
        <v>0</v>
      </c>
      <c r="Q306" s="1025">
        <v>0</v>
      </c>
      <c r="R306" s="1011">
        <v>0</v>
      </c>
      <c r="S306" s="1025">
        <v>0</v>
      </c>
      <c r="T306" s="1025">
        <v>0</v>
      </c>
      <c r="U306" s="1025">
        <v>0</v>
      </c>
      <c r="V306" s="1011">
        <v>0</v>
      </c>
      <c r="W306" s="1018"/>
      <c r="X306" s="1018"/>
      <c r="Y306" s="1018"/>
    </row>
    <row r="307" spans="1:25" s="479" customFormat="1">
      <c r="A307" s="1013" t="s">
        <v>103</v>
      </c>
      <c r="B307" s="1014"/>
      <c r="C307" s="1014"/>
      <c r="D307" s="1014"/>
      <c r="E307" s="1014"/>
      <c r="F307" s="1014"/>
      <c r="G307" s="1014"/>
      <c r="H307" s="1014"/>
      <c r="I307" s="1014"/>
      <c r="J307" s="1014"/>
      <c r="K307" s="1014"/>
      <c r="L307" s="1015" t="s">
        <v>124</v>
      </c>
      <c r="M307" s="1029" t="s">
        <v>1162</v>
      </c>
      <c r="N307" s="1026" t="s">
        <v>355</v>
      </c>
      <c r="O307" s="1025">
        <v>77.97</v>
      </c>
      <c r="P307" s="1025">
        <v>77.97</v>
      </c>
      <c r="Q307" s="1025">
        <v>77.97</v>
      </c>
      <c r="R307" s="1011">
        <v>0</v>
      </c>
      <c r="S307" s="1025">
        <v>7.2</v>
      </c>
      <c r="T307" s="1025">
        <v>7.3</v>
      </c>
      <c r="U307" s="1025">
        <v>7.3</v>
      </c>
      <c r="V307" s="1011">
        <v>1.388888888888884</v>
      </c>
      <c r="W307" s="1018"/>
      <c r="X307" s="1018"/>
      <c r="Y307" s="1018"/>
    </row>
    <row r="308" spans="1:25" s="479" customFormat="1">
      <c r="A308" s="1013" t="s">
        <v>103</v>
      </c>
      <c r="B308" s="1014"/>
      <c r="C308" s="1014"/>
      <c r="D308" s="1014"/>
      <c r="E308" s="1014"/>
      <c r="F308" s="1014"/>
      <c r="G308" s="1014"/>
      <c r="H308" s="1014"/>
      <c r="I308" s="1014"/>
      <c r="J308" s="1014"/>
      <c r="K308" s="1014"/>
      <c r="L308" s="1015" t="s">
        <v>125</v>
      </c>
      <c r="M308" s="1032" t="s">
        <v>1193</v>
      </c>
      <c r="N308" s="1033" t="s">
        <v>355</v>
      </c>
      <c r="O308" s="1011">
        <v>0</v>
      </c>
      <c r="P308" s="1011">
        <v>0</v>
      </c>
      <c r="Q308" s="1011">
        <v>0</v>
      </c>
      <c r="R308" s="1011">
        <v>0</v>
      </c>
      <c r="S308" s="1011">
        <v>0</v>
      </c>
      <c r="T308" s="1011">
        <v>0</v>
      </c>
      <c r="U308" s="1011">
        <v>0</v>
      </c>
      <c r="V308" s="1011">
        <v>0</v>
      </c>
      <c r="W308" s="1018"/>
      <c r="X308" s="1018"/>
      <c r="Y308" s="1018"/>
    </row>
    <row r="309" spans="1:25" ht="22.5">
      <c r="A309" s="1008" t="s">
        <v>103</v>
      </c>
      <c r="B309" s="994"/>
      <c r="C309" s="994"/>
      <c r="D309" s="994"/>
      <c r="E309" s="994"/>
      <c r="F309" s="994"/>
      <c r="G309" s="994"/>
      <c r="H309" s="994"/>
      <c r="I309" s="994"/>
      <c r="J309" s="994"/>
      <c r="K309" s="994"/>
      <c r="L309" s="1019" t="s">
        <v>146</v>
      </c>
      <c r="M309" s="1027" t="s">
        <v>1163</v>
      </c>
      <c r="N309" s="1028" t="s">
        <v>355</v>
      </c>
      <c r="O309" s="1022">
        <v>0</v>
      </c>
      <c r="P309" s="1022">
        <v>0</v>
      </c>
      <c r="Q309" s="1022">
        <v>0</v>
      </c>
      <c r="R309" s="1012">
        <v>0</v>
      </c>
      <c r="S309" s="1022">
        <v>0</v>
      </c>
      <c r="T309" s="1022">
        <v>0</v>
      </c>
      <c r="U309" s="1022">
        <v>0</v>
      </c>
      <c r="V309" s="1012">
        <v>0</v>
      </c>
      <c r="W309" s="821"/>
      <c r="X309" s="821"/>
      <c r="Y309" s="821"/>
    </row>
    <row r="310" spans="1:25">
      <c r="A310" s="1008" t="s">
        <v>103</v>
      </c>
      <c r="B310" s="994"/>
      <c r="C310" s="994"/>
      <c r="D310" s="994"/>
      <c r="E310" s="994"/>
      <c r="F310" s="994"/>
      <c r="G310" s="994"/>
      <c r="H310" s="994"/>
      <c r="I310" s="994"/>
      <c r="J310" s="994"/>
      <c r="K310" s="994"/>
      <c r="L310" s="1019" t="s">
        <v>187</v>
      </c>
      <c r="M310" s="1027" t="s">
        <v>1164</v>
      </c>
      <c r="N310" s="1028" t="s">
        <v>355</v>
      </c>
      <c r="O310" s="1022">
        <v>0</v>
      </c>
      <c r="P310" s="1022">
        <v>0</v>
      </c>
      <c r="Q310" s="1022">
        <v>0</v>
      </c>
      <c r="R310" s="1012">
        <v>0</v>
      </c>
      <c r="S310" s="1022">
        <v>0</v>
      </c>
      <c r="T310" s="1022">
        <v>0</v>
      </c>
      <c r="U310" s="1022">
        <v>0</v>
      </c>
      <c r="V310" s="1012">
        <v>0</v>
      </c>
      <c r="W310" s="821"/>
      <c r="X310" s="821"/>
      <c r="Y310" s="821"/>
    </row>
    <row r="311" spans="1:25" ht="22.5">
      <c r="A311" s="1008" t="s">
        <v>103</v>
      </c>
      <c r="B311" s="994"/>
      <c r="C311" s="994"/>
      <c r="D311" s="994"/>
      <c r="E311" s="994"/>
      <c r="F311" s="994"/>
      <c r="G311" s="994"/>
      <c r="H311" s="994"/>
      <c r="I311" s="994"/>
      <c r="J311" s="994"/>
      <c r="K311" s="994"/>
      <c r="L311" s="1019" t="s">
        <v>393</v>
      </c>
      <c r="M311" s="1027" t="s">
        <v>1165</v>
      </c>
      <c r="N311" s="1028" t="s">
        <v>355</v>
      </c>
      <c r="O311" s="1022"/>
      <c r="P311" s="1022"/>
      <c r="Q311" s="1022"/>
      <c r="R311" s="1012"/>
      <c r="S311" s="1022"/>
      <c r="T311" s="1022"/>
      <c r="U311" s="1022"/>
      <c r="V311" s="1012">
        <v>0</v>
      </c>
      <c r="W311" s="821"/>
      <c r="X311" s="821"/>
      <c r="Y311" s="821"/>
    </row>
    <row r="312" spans="1:25" s="479" customFormat="1" ht="22.5">
      <c r="A312" s="1013" t="s">
        <v>103</v>
      </c>
      <c r="B312" s="1014"/>
      <c r="C312" s="1014"/>
      <c r="D312" s="1014"/>
      <c r="E312" s="1014"/>
      <c r="F312" s="1014"/>
      <c r="G312" s="1014"/>
      <c r="H312" s="1014"/>
      <c r="I312" s="1014"/>
      <c r="J312" s="1014"/>
      <c r="K312" s="1014"/>
      <c r="L312" s="1015" t="s">
        <v>126</v>
      </c>
      <c r="M312" s="1010" t="s">
        <v>479</v>
      </c>
      <c r="N312" s="1026" t="s">
        <v>355</v>
      </c>
      <c r="O312" s="1024"/>
      <c r="P312" s="1024"/>
      <c r="Q312" s="1024"/>
      <c r="R312" s="1011">
        <v>0</v>
      </c>
      <c r="S312" s="1024"/>
      <c r="T312" s="1024"/>
      <c r="U312" s="1024"/>
      <c r="V312" s="1011">
        <v>0</v>
      </c>
      <c r="W312" s="1018"/>
      <c r="X312" s="1018"/>
      <c r="Y312" s="1018"/>
    </row>
    <row r="313" spans="1:25">
      <c r="A313" s="1008" t="s">
        <v>103</v>
      </c>
      <c r="B313" s="994"/>
      <c r="C313" s="994"/>
      <c r="D313" s="994"/>
      <c r="E313" s="994"/>
      <c r="F313" s="994"/>
      <c r="G313" s="994"/>
      <c r="H313" s="994"/>
      <c r="I313" s="994"/>
      <c r="J313" s="994"/>
      <c r="K313" s="994"/>
      <c r="L313" s="1019" t="s">
        <v>127</v>
      </c>
      <c r="M313" s="1034" t="s">
        <v>478</v>
      </c>
      <c r="N313" s="1028" t="s">
        <v>355</v>
      </c>
      <c r="O313" s="1022"/>
      <c r="P313" s="1022"/>
      <c r="Q313" s="1022"/>
      <c r="R313" s="1012"/>
      <c r="S313" s="1012"/>
      <c r="T313" s="1012"/>
      <c r="U313" s="1012"/>
      <c r="V313" s="1012">
        <v>0</v>
      </c>
      <c r="W313" s="821"/>
      <c r="X313" s="821"/>
      <c r="Y313" s="821"/>
    </row>
    <row r="314" spans="1:25" ht="112.5">
      <c r="A314" s="1008" t="s">
        <v>103</v>
      </c>
      <c r="B314" s="994"/>
      <c r="C314" s="755" t="b">
        <v>0</v>
      </c>
      <c r="D314" s="994"/>
      <c r="E314" s="994"/>
      <c r="F314" s="994"/>
      <c r="G314" s="994"/>
      <c r="H314" s="994"/>
      <c r="I314" s="994"/>
      <c r="J314" s="994"/>
      <c r="K314" s="994"/>
      <c r="L314" s="1019" t="s">
        <v>128</v>
      </c>
      <c r="M314" s="1035" t="s">
        <v>965</v>
      </c>
      <c r="N314" s="1000" t="s">
        <v>355</v>
      </c>
      <c r="O314" s="1022"/>
      <c r="P314" s="1022"/>
      <c r="Q314" s="1022"/>
      <c r="R314" s="1012">
        <v>0</v>
      </c>
      <c r="S314" s="1022"/>
      <c r="T314" s="1022"/>
      <c r="U314" s="861">
        <v>0</v>
      </c>
      <c r="V314" s="1012">
        <v>0</v>
      </c>
      <c r="W314" s="821"/>
      <c r="X314" s="821"/>
      <c r="Y314" s="821"/>
    </row>
    <row r="315" spans="1:25" ht="78.75">
      <c r="A315" s="1008" t="s">
        <v>103</v>
      </c>
      <c r="B315" s="994"/>
      <c r="C315" s="755" t="b">
        <v>0</v>
      </c>
      <c r="D315" s="994"/>
      <c r="E315" s="994"/>
      <c r="F315" s="994"/>
      <c r="G315" s="994"/>
      <c r="H315" s="994"/>
      <c r="I315" s="994"/>
      <c r="J315" s="994"/>
      <c r="K315" s="994"/>
      <c r="L315" s="1019" t="s">
        <v>129</v>
      </c>
      <c r="M315" s="1035" t="s">
        <v>480</v>
      </c>
      <c r="N315" s="1000" t="s">
        <v>355</v>
      </c>
      <c r="O315" s="1022"/>
      <c r="P315" s="1022"/>
      <c r="Q315" s="1022"/>
      <c r="R315" s="1012">
        <v>0</v>
      </c>
      <c r="S315" s="1022"/>
      <c r="T315" s="1022"/>
      <c r="U315" s="861">
        <v>0</v>
      </c>
      <c r="V315" s="1012">
        <v>0</v>
      </c>
      <c r="W315" s="821"/>
      <c r="X315" s="821"/>
      <c r="Y315" s="821"/>
    </row>
    <row r="316" spans="1:25">
      <c r="A316" s="1008" t="s">
        <v>103</v>
      </c>
      <c r="B316" s="994"/>
      <c r="C316" s="994"/>
      <c r="D316" s="994"/>
      <c r="E316" s="994"/>
      <c r="F316" s="994"/>
      <c r="G316" s="994"/>
      <c r="H316" s="994"/>
      <c r="I316" s="994"/>
      <c r="J316" s="994"/>
      <c r="K316" s="994"/>
      <c r="L316" s="1019" t="s">
        <v>130</v>
      </c>
      <c r="M316" s="1035" t="s">
        <v>1166</v>
      </c>
      <c r="N316" s="1028" t="s">
        <v>355</v>
      </c>
      <c r="O316" s="1022"/>
      <c r="P316" s="1022"/>
      <c r="Q316" s="1022"/>
      <c r="R316" s="1012">
        <v>0</v>
      </c>
      <c r="S316" s="1022"/>
      <c r="T316" s="1022"/>
      <c r="U316" s="1022"/>
      <c r="V316" s="1012">
        <v>0</v>
      </c>
      <c r="W316" s="821"/>
      <c r="X316" s="821"/>
      <c r="Y316" s="821"/>
    </row>
    <row r="317" spans="1:25" s="479" customFormat="1" ht="22.5">
      <c r="A317" s="1013" t="s">
        <v>103</v>
      </c>
      <c r="B317" s="1014"/>
      <c r="C317" s="1014"/>
      <c r="D317" s="1014"/>
      <c r="E317" s="1014"/>
      <c r="F317" s="1014"/>
      <c r="G317" s="1014"/>
      <c r="H317" s="1014"/>
      <c r="I317" s="1014"/>
      <c r="J317" s="1014"/>
      <c r="K317" s="1014"/>
      <c r="L317" s="1015" t="s">
        <v>131</v>
      </c>
      <c r="M317" s="1032" t="s">
        <v>1167</v>
      </c>
      <c r="N317" s="1026" t="s">
        <v>355</v>
      </c>
      <c r="O317" s="1011">
        <v>0</v>
      </c>
      <c r="P317" s="1011">
        <v>0</v>
      </c>
      <c r="Q317" s="1011">
        <v>0</v>
      </c>
      <c r="R317" s="1011">
        <v>0</v>
      </c>
      <c r="S317" s="1011">
        <v>0</v>
      </c>
      <c r="T317" s="1011">
        <v>0</v>
      </c>
      <c r="U317" s="1011">
        <v>0</v>
      </c>
      <c r="V317" s="1011">
        <v>0</v>
      </c>
      <c r="W317" s="1018"/>
      <c r="X317" s="1018"/>
      <c r="Y317" s="1018"/>
    </row>
    <row r="318" spans="1:25" ht="22.5">
      <c r="A318" s="1008" t="s">
        <v>103</v>
      </c>
      <c r="B318" s="994"/>
      <c r="C318" s="994"/>
      <c r="D318" s="994"/>
      <c r="E318" s="994"/>
      <c r="F318" s="994"/>
      <c r="G318" s="994"/>
      <c r="H318" s="994"/>
      <c r="I318" s="994"/>
      <c r="J318" s="994"/>
      <c r="K318" s="994"/>
      <c r="L318" s="1019" t="s">
        <v>1168</v>
      </c>
      <c r="M318" s="1027" t="s">
        <v>481</v>
      </c>
      <c r="N318" s="1028" t="s">
        <v>355</v>
      </c>
      <c r="O318" s="1022"/>
      <c r="P318" s="1022"/>
      <c r="Q318" s="1022"/>
      <c r="R318" s="1012">
        <v>0</v>
      </c>
      <c r="S318" s="1022"/>
      <c r="T318" s="1022"/>
      <c r="U318" s="1022"/>
      <c r="V318" s="1012">
        <v>0</v>
      </c>
      <c r="W318" s="821"/>
      <c r="X318" s="821"/>
      <c r="Y318" s="821"/>
    </row>
    <row r="319" spans="1:25" ht="22.5">
      <c r="A319" s="1008" t="s">
        <v>103</v>
      </c>
      <c r="B319" s="994"/>
      <c r="C319" s="994"/>
      <c r="D319" s="994"/>
      <c r="E319" s="994"/>
      <c r="F319" s="994"/>
      <c r="G319" s="994"/>
      <c r="H319" s="994"/>
      <c r="I319" s="994"/>
      <c r="J319" s="994"/>
      <c r="K319" s="994"/>
      <c r="L319" s="1019" t="s">
        <v>1169</v>
      </c>
      <c r="M319" s="1027" t="s">
        <v>482</v>
      </c>
      <c r="N319" s="1028" t="s">
        <v>355</v>
      </c>
      <c r="O319" s="1022"/>
      <c r="P319" s="1022"/>
      <c r="Q319" s="1022"/>
      <c r="R319" s="1012">
        <v>0</v>
      </c>
      <c r="S319" s="1022"/>
      <c r="T319" s="1022"/>
      <c r="U319" s="1022"/>
      <c r="V319" s="1012">
        <v>0</v>
      </c>
      <c r="W319" s="821"/>
      <c r="X319" s="821"/>
      <c r="Y319" s="821"/>
    </row>
    <row r="320" spans="1:25" ht="22.5">
      <c r="A320" s="1008" t="s">
        <v>103</v>
      </c>
      <c r="B320" s="994"/>
      <c r="C320" s="994"/>
      <c r="D320" s="994"/>
      <c r="E320" s="994"/>
      <c r="F320" s="994"/>
      <c r="G320" s="994"/>
      <c r="H320" s="994"/>
      <c r="I320" s="994"/>
      <c r="J320" s="994"/>
      <c r="K320" s="994"/>
      <c r="L320" s="1019" t="s">
        <v>132</v>
      </c>
      <c r="M320" s="1035" t="s">
        <v>483</v>
      </c>
      <c r="N320" s="1028" t="s">
        <v>355</v>
      </c>
      <c r="O320" s="1022"/>
      <c r="P320" s="1022"/>
      <c r="Q320" s="1022"/>
      <c r="R320" s="1012">
        <v>0</v>
      </c>
      <c r="S320" s="1022"/>
      <c r="T320" s="1022"/>
      <c r="U320" s="1022"/>
      <c r="V320" s="1012">
        <v>0</v>
      </c>
      <c r="W320" s="821"/>
      <c r="X320" s="821"/>
      <c r="Y320" s="821"/>
    </row>
    <row r="321" spans="1:25" ht="22.5">
      <c r="A321" s="1008" t="s">
        <v>103</v>
      </c>
      <c r="B321" s="994"/>
      <c r="C321" s="994"/>
      <c r="D321" s="994"/>
      <c r="E321" s="994"/>
      <c r="F321" s="994"/>
      <c r="G321" s="994"/>
      <c r="H321" s="994"/>
      <c r="I321" s="994"/>
      <c r="J321" s="994"/>
      <c r="K321" s="994"/>
      <c r="L321" s="1019" t="s">
        <v>133</v>
      </c>
      <c r="M321" s="1035" t="s">
        <v>484</v>
      </c>
      <c r="N321" s="1028" t="s">
        <v>355</v>
      </c>
      <c r="O321" s="1022"/>
      <c r="P321" s="1022"/>
      <c r="Q321" s="1022"/>
      <c r="R321" s="1012">
        <v>0</v>
      </c>
      <c r="S321" s="1022"/>
      <c r="T321" s="1022"/>
      <c r="U321" s="1022"/>
      <c r="V321" s="1012">
        <v>0</v>
      </c>
      <c r="W321" s="821"/>
      <c r="X321" s="821"/>
      <c r="Y321" s="821"/>
    </row>
    <row r="322" spans="1:25" s="479" customFormat="1">
      <c r="A322" s="1008" t="s">
        <v>103</v>
      </c>
      <c r="B322" s="1014"/>
      <c r="C322" s="1014"/>
      <c r="D322" s="1014"/>
      <c r="E322" s="1014"/>
      <c r="F322" s="1014"/>
      <c r="G322" s="1014"/>
      <c r="H322" s="1014"/>
      <c r="I322" s="1014"/>
      <c r="J322" s="1014"/>
      <c r="K322" s="1014"/>
      <c r="L322" s="1015" t="s">
        <v>134</v>
      </c>
      <c r="M322" s="1036" t="s">
        <v>1211</v>
      </c>
      <c r="N322" s="1026" t="s">
        <v>355</v>
      </c>
      <c r="O322" s="1011">
        <v>1062.6804135865204</v>
      </c>
      <c r="P322" s="1011">
        <v>1174.2207735865206</v>
      </c>
      <c r="Q322" s="1011">
        <v>1232.0883124547302</v>
      </c>
      <c r="R322" s="1011">
        <v>57.867538868209522</v>
      </c>
      <c r="S322" s="1011">
        <v>1175.5643241599998</v>
      </c>
      <c r="T322" s="1011">
        <v>1367.16303528</v>
      </c>
      <c r="U322" s="1011">
        <v>1217.60763952</v>
      </c>
      <c r="V322" s="1011">
        <v>3.5764368223782443</v>
      </c>
      <c r="W322" s="1018"/>
      <c r="X322" s="1018"/>
      <c r="Y322" s="1018"/>
    </row>
    <row r="323" spans="1:25">
      <c r="A323" s="1008" t="s">
        <v>103</v>
      </c>
      <c r="B323" s="994"/>
      <c r="C323" s="994" t="b">
        <v>0</v>
      </c>
      <c r="D323" s="994"/>
      <c r="E323" s="994"/>
      <c r="F323" s="994"/>
      <c r="G323" s="994"/>
      <c r="H323" s="994"/>
      <c r="I323" s="994"/>
      <c r="J323" s="994"/>
      <c r="K323" s="994"/>
      <c r="L323" s="1019" t="s">
        <v>1212</v>
      </c>
      <c r="M323" s="1037" t="s">
        <v>1214</v>
      </c>
      <c r="N323" s="1028" t="s">
        <v>355</v>
      </c>
      <c r="O323" s="1022"/>
      <c r="P323" s="1022"/>
      <c r="Q323" s="1022"/>
      <c r="R323" s="1012">
        <v>0</v>
      </c>
      <c r="S323" s="1022"/>
      <c r="T323" s="1022"/>
      <c r="U323" s="1022"/>
      <c r="V323" s="1012">
        <v>0</v>
      </c>
      <c r="W323" s="821"/>
      <c r="X323" s="821"/>
      <c r="Y323" s="821"/>
    </row>
    <row r="324" spans="1:25">
      <c r="A324" s="1008" t="s">
        <v>103</v>
      </c>
      <c r="B324" s="994"/>
      <c r="C324" s="994" t="b">
        <v>0</v>
      </c>
      <c r="D324" s="994"/>
      <c r="E324" s="994"/>
      <c r="F324" s="994"/>
      <c r="G324" s="994"/>
      <c r="H324" s="994"/>
      <c r="I324" s="994"/>
      <c r="J324" s="994"/>
      <c r="K324" s="994"/>
      <c r="L324" s="1019" t="s">
        <v>1213</v>
      </c>
      <c r="M324" s="1037" t="s">
        <v>1215</v>
      </c>
      <c r="N324" s="1028" t="s">
        <v>355</v>
      </c>
      <c r="O324" s="1022"/>
      <c r="P324" s="1022"/>
      <c r="Q324" s="1022"/>
      <c r="R324" s="1012">
        <v>0</v>
      </c>
      <c r="S324" s="1022"/>
      <c r="T324" s="1022"/>
      <c r="U324" s="1022"/>
      <c r="V324" s="1012">
        <v>0</v>
      </c>
      <c r="W324" s="821"/>
      <c r="X324" s="821"/>
      <c r="Y324" s="821"/>
    </row>
    <row r="325" spans="1:25" s="479" customFormat="1" ht="22.5">
      <c r="A325" s="1008" t="s">
        <v>103</v>
      </c>
      <c r="B325" s="1038" t="s">
        <v>992</v>
      </c>
      <c r="C325" s="1014"/>
      <c r="D325" s="1014"/>
      <c r="E325" s="1014"/>
      <c r="F325" s="1014"/>
      <c r="G325" s="1014"/>
      <c r="H325" s="1014"/>
      <c r="I325" s="1014"/>
      <c r="J325" s="1014"/>
      <c r="K325" s="1014"/>
      <c r="L325" s="1015" t="s">
        <v>137</v>
      </c>
      <c r="M325" s="1032" t="s">
        <v>485</v>
      </c>
      <c r="N325" s="1026" t="s">
        <v>314</v>
      </c>
      <c r="O325" s="1039">
        <v>26.200000000000003</v>
      </c>
      <c r="P325" s="1039">
        <v>26.200000000000003</v>
      </c>
      <c r="Q325" s="1039">
        <v>26.200000000000003</v>
      </c>
      <c r="R325" s="1039">
        <v>0</v>
      </c>
      <c r="S325" s="1039">
        <v>26.200000000000003</v>
      </c>
      <c r="T325" s="1039">
        <v>26.200000000000003</v>
      </c>
      <c r="U325" s="1039">
        <v>26.200000000000003</v>
      </c>
      <c r="V325" s="1011"/>
      <c r="W325" s="1018"/>
      <c r="X325" s="1018"/>
      <c r="Y325" s="1018"/>
    </row>
    <row r="326" spans="1:25">
      <c r="A326" s="1008" t="s">
        <v>103</v>
      </c>
      <c r="B326" s="1038" t="s">
        <v>988</v>
      </c>
      <c r="C326" s="994"/>
      <c r="D326" s="994"/>
      <c r="E326" s="994"/>
      <c r="F326" s="994"/>
      <c r="G326" s="994"/>
      <c r="H326" s="994"/>
      <c r="I326" s="994"/>
      <c r="J326" s="994"/>
      <c r="K326" s="994"/>
      <c r="L326" s="1019" t="s">
        <v>1008</v>
      </c>
      <c r="M326" s="1027" t="s">
        <v>926</v>
      </c>
      <c r="N326" s="1028" t="s">
        <v>314</v>
      </c>
      <c r="O326" s="1040">
        <v>13.100000000000001</v>
      </c>
      <c r="P326" s="1040">
        <v>13.100000000000001</v>
      </c>
      <c r="Q326" s="1040">
        <v>13.100000000000001</v>
      </c>
      <c r="R326" s="1041">
        <v>0</v>
      </c>
      <c r="S326" s="1040">
        <v>13.100000000000001</v>
      </c>
      <c r="T326" s="1040">
        <v>13.100000000000001</v>
      </c>
      <c r="U326" s="1040">
        <v>13.100000000000001</v>
      </c>
      <c r="V326" s="1012"/>
      <c r="W326" s="821"/>
      <c r="X326" s="821"/>
      <c r="Y326" s="821"/>
    </row>
    <row r="327" spans="1:25">
      <c r="A327" s="1008" t="s">
        <v>103</v>
      </c>
      <c r="B327" s="1038" t="s">
        <v>983</v>
      </c>
      <c r="C327" s="994"/>
      <c r="D327" s="994"/>
      <c r="E327" s="994"/>
      <c r="F327" s="994"/>
      <c r="G327" s="994"/>
      <c r="H327" s="994"/>
      <c r="I327" s="994"/>
      <c r="J327" s="994"/>
      <c r="K327" s="994"/>
      <c r="L327" s="1019" t="s">
        <v>1009</v>
      </c>
      <c r="M327" s="1027" t="s">
        <v>925</v>
      </c>
      <c r="N327" s="1028" t="s">
        <v>486</v>
      </c>
      <c r="O327" s="1022">
        <v>40</v>
      </c>
      <c r="P327" s="1022">
        <v>40</v>
      </c>
      <c r="Q327" s="1022">
        <v>40</v>
      </c>
      <c r="R327" s="1012">
        <v>0</v>
      </c>
      <c r="S327" s="1022">
        <v>44.6</v>
      </c>
      <c r="T327" s="1022">
        <v>44.6</v>
      </c>
      <c r="U327" s="1022">
        <v>44.6</v>
      </c>
      <c r="V327" s="1012"/>
      <c r="W327" s="821"/>
      <c r="X327" s="821"/>
      <c r="Y327" s="821"/>
    </row>
    <row r="328" spans="1:25">
      <c r="A328" s="1008" t="s">
        <v>103</v>
      </c>
      <c r="B328" s="1038" t="s">
        <v>989</v>
      </c>
      <c r="C328" s="994"/>
      <c r="D328" s="994"/>
      <c r="E328" s="994"/>
      <c r="F328" s="994"/>
      <c r="G328" s="994"/>
      <c r="H328" s="994"/>
      <c r="I328" s="994"/>
      <c r="J328" s="994"/>
      <c r="K328" s="994"/>
      <c r="L328" s="1019" t="s">
        <v>1170</v>
      </c>
      <c r="M328" s="1027" t="s">
        <v>927</v>
      </c>
      <c r="N328" s="1028" t="s">
        <v>314</v>
      </c>
      <c r="O328" s="1041">
        <v>13.100000000000001</v>
      </c>
      <c r="P328" s="1041">
        <v>13.100000000000001</v>
      </c>
      <c r="Q328" s="1041">
        <v>13.100000000000001</v>
      </c>
      <c r="R328" s="1041">
        <v>0</v>
      </c>
      <c r="S328" s="1041">
        <v>13.100000000000001</v>
      </c>
      <c r="T328" s="1041">
        <v>13.100000000000001</v>
      </c>
      <c r="U328" s="1041">
        <v>13.100000000000001</v>
      </c>
      <c r="V328" s="1012"/>
      <c r="W328" s="821"/>
      <c r="X328" s="821"/>
      <c r="Y328" s="821"/>
    </row>
    <row r="329" spans="1:25">
      <c r="A329" s="1008" t="s">
        <v>103</v>
      </c>
      <c r="B329" s="1038" t="s">
        <v>984</v>
      </c>
      <c r="C329" s="994"/>
      <c r="D329" s="994"/>
      <c r="E329" s="994"/>
      <c r="F329" s="994"/>
      <c r="G329" s="994"/>
      <c r="H329" s="994"/>
      <c r="I329" s="994"/>
      <c r="J329" s="994"/>
      <c r="K329" s="994"/>
      <c r="L329" s="1019" t="s">
        <v>1171</v>
      </c>
      <c r="M329" s="1027" t="s">
        <v>928</v>
      </c>
      <c r="N329" s="1028" t="s">
        <v>486</v>
      </c>
      <c r="O329" s="1022">
        <v>41.120642258513008</v>
      </c>
      <c r="P329" s="1022">
        <v>49.635173556222945</v>
      </c>
      <c r="Q329" s="1022">
        <v>54.052542935475579</v>
      </c>
      <c r="R329" s="1012">
        <v>4.4173693792526336</v>
      </c>
      <c r="S329" s="1022">
        <v>45.137734668702265</v>
      </c>
      <c r="T329" s="1022">
        <v>59.7635904793893</v>
      </c>
      <c r="U329" s="1022">
        <v>48.347148054961821</v>
      </c>
      <c r="V329" s="1012"/>
      <c r="W329" s="821"/>
      <c r="X329" s="821"/>
      <c r="Y329" s="821"/>
    </row>
    <row r="330" spans="1:25">
      <c r="A330" s="1008" t="s">
        <v>103</v>
      </c>
      <c r="B330" s="1038"/>
      <c r="C330" s="994"/>
      <c r="D330" s="994"/>
      <c r="E330" s="994"/>
      <c r="F330" s="994"/>
      <c r="G330" s="994"/>
      <c r="H330" s="994"/>
      <c r="I330" s="994"/>
      <c r="J330" s="994"/>
      <c r="K330" s="994"/>
      <c r="L330" s="1019" t="s">
        <v>1172</v>
      </c>
      <c r="M330" s="1027" t="s">
        <v>487</v>
      </c>
      <c r="N330" s="1028" t="s">
        <v>142</v>
      </c>
      <c r="O330" s="1012">
        <v>102.80160564628251</v>
      </c>
      <c r="P330" s="1012">
        <v>124.08793389055737</v>
      </c>
      <c r="Q330" s="1012">
        <v>135.13135733868896</v>
      </c>
      <c r="R330" s="1012"/>
      <c r="S330" s="1012">
        <v>101.20568311368221</v>
      </c>
      <c r="T330" s="1012">
        <v>133.99908179235268</v>
      </c>
      <c r="U330" s="1012">
        <v>108.40167725327763</v>
      </c>
      <c r="V330" s="1012"/>
      <c r="W330" s="821"/>
      <c r="X330" s="821"/>
      <c r="Y330" s="821"/>
    </row>
    <row r="331" spans="1:25">
      <c r="A331" s="1008" t="s">
        <v>103</v>
      </c>
      <c r="B331" s="1038"/>
      <c r="C331" s="994"/>
      <c r="D331" s="994"/>
      <c r="E331" s="994"/>
      <c r="F331" s="994"/>
      <c r="G331" s="994"/>
      <c r="H331" s="994"/>
      <c r="I331" s="994"/>
      <c r="J331" s="994"/>
      <c r="K331" s="994"/>
      <c r="L331" s="1019" t="s">
        <v>1173</v>
      </c>
      <c r="M331" s="1027" t="s">
        <v>488</v>
      </c>
      <c r="N331" s="1028" t="s">
        <v>486</v>
      </c>
      <c r="O331" s="1022">
        <v>40.560321129256501</v>
      </c>
      <c r="P331" s="1022">
        <v>44.817586778111469</v>
      </c>
      <c r="Q331" s="1022">
        <v>47.026271467737786</v>
      </c>
      <c r="R331" s="1012">
        <v>2.2086846896263168</v>
      </c>
      <c r="S331" s="1022">
        <v>44.868867334351137</v>
      </c>
      <c r="T331" s="1022">
        <v>52.181795239694651</v>
      </c>
      <c r="U331" s="1022">
        <v>46.473574027480915</v>
      </c>
      <c r="V331" s="1012"/>
      <c r="W331" s="821"/>
      <c r="X331" s="821"/>
      <c r="Y331" s="821"/>
    </row>
    <row r="332" spans="1:25" s="479" customFormat="1">
      <c r="A332" s="1013" t="s">
        <v>103</v>
      </c>
      <c r="B332" s="1042"/>
      <c r="C332" s="1014"/>
      <c r="D332" s="1014"/>
      <c r="E332" s="1014"/>
      <c r="F332" s="1014"/>
      <c r="G332" s="1014"/>
      <c r="H332" s="1014"/>
      <c r="I332" s="1014"/>
      <c r="J332" s="1014"/>
      <c r="K332" s="1014"/>
      <c r="L332" s="1015" t="s">
        <v>138</v>
      </c>
      <c r="M332" s="1032" t="s">
        <v>1227</v>
      </c>
      <c r="N332" s="1026" t="s">
        <v>355</v>
      </c>
      <c r="O332" s="1011">
        <v>835.54261526268397</v>
      </c>
      <c r="P332" s="1011">
        <v>923.24228762909627</v>
      </c>
      <c r="Q332" s="1011">
        <v>968.74119223539844</v>
      </c>
      <c r="R332" s="1011">
        <v>0</v>
      </c>
      <c r="S332" s="1011">
        <v>924.29866708763348</v>
      </c>
      <c r="T332" s="1011">
        <v>1074.9449819377098</v>
      </c>
      <c r="U332" s="1011">
        <v>957.35562496610692</v>
      </c>
      <c r="V332" s="1011">
        <v>3.5764368223782457</v>
      </c>
      <c r="W332" s="1018"/>
      <c r="X332" s="1018"/>
      <c r="Y332" s="1018"/>
    </row>
    <row r="333" spans="1:25" s="479" customFormat="1">
      <c r="A333" s="1013" t="s">
        <v>103</v>
      </c>
      <c r="B333" s="1038" t="s">
        <v>993</v>
      </c>
      <c r="C333" s="1014"/>
      <c r="D333" s="1014"/>
      <c r="E333" s="1014"/>
      <c r="F333" s="1014"/>
      <c r="G333" s="1014"/>
      <c r="H333" s="1014"/>
      <c r="I333" s="1014"/>
      <c r="J333" s="1014"/>
      <c r="K333" s="1014"/>
      <c r="L333" s="1015" t="s">
        <v>139</v>
      </c>
      <c r="M333" s="1032" t="s">
        <v>489</v>
      </c>
      <c r="N333" s="1026" t="s">
        <v>314</v>
      </c>
      <c r="O333" s="1039">
        <v>20.6</v>
      </c>
      <c r="P333" s="1039">
        <v>20.6</v>
      </c>
      <c r="Q333" s="1039">
        <v>20.6</v>
      </c>
      <c r="R333" s="1039">
        <v>0</v>
      </c>
      <c r="S333" s="1039">
        <v>20.6</v>
      </c>
      <c r="T333" s="1039">
        <v>20.6</v>
      </c>
      <c r="U333" s="1039">
        <v>20.6</v>
      </c>
      <c r="V333" s="1011"/>
      <c r="W333" s="1018"/>
      <c r="X333" s="1018"/>
      <c r="Y333" s="1018"/>
    </row>
    <row r="334" spans="1:25">
      <c r="A334" s="1008" t="s">
        <v>103</v>
      </c>
      <c r="B334" s="1038" t="s">
        <v>990</v>
      </c>
      <c r="C334" s="994"/>
      <c r="D334" s="994"/>
      <c r="E334" s="994"/>
      <c r="F334" s="994"/>
      <c r="G334" s="994"/>
      <c r="H334" s="994"/>
      <c r="I334" s="994"/>
      <c r="J334" s="994"/>
      <c r="K334" s="994"/>
      <c r="L334" s="1019" t="s">
        <v>1174</v>
      </c>
      <c r="M334" s="1027" t="s">
        <v>976</v>
      </c>
      <c r="N334" s="1028" t="s">
        <v>314</v>
      </c>
      <c r="O334" s="1040">
        <v>10.3</v>
      </c>
      <c r="P334" s="1040">
        <v>10.3</v>
      </c>
      <c r="Q334" s="1040">
        <v>10.3</v>
      </c>
      <c r="R334" s="1041">
        <v>0</v>
      </c>
      <c r="S334" s="1040">
        <v>10.3</v>
      </c>
      <c r="T334" s="1040">
        <v>10.3</v>
      </c>
      <c r="U334" s="1040">
        <v>10.3</v>
      </c>
      <c r="V334" s="1012"/>
      <c r="W334" s="821"/>
      <c r="X334" s="821"/>
      <c r="Y334" s="821"/>
    </row>
    <row r="335" spans="1:25">
      <c r="A335" s="1008" t="s">
        <v>103</v>
      </c>
      <c r="B335" s="1038" t="s">
        <v>986</v>
      </c>
      <c r="C335" s="994"/>
      <c r="D335" s="994"/>
      <c r="E335" s="994"/>
      <c r="F335" s="994"/>
      <c r="G335" s="994"/>
      <c r="H335" s="994"/>
      <c r="I335" s="994"/>
      <c r="J335" s="994"/>
      <c r="K335" s="994"/>
      <c r="L335" s="1019" t="s">
        <v>1175</v>
      </c>
      <c r="M335" s="1027" t="s">
        <v>977</v>
      </c>
      <c r="N335" s="1028" t="s">
        <v>486</v>
      </c>
      <c r="O335" s="1022">
        <v>40</v>
      </c>
      <c r="P335" s="1022">
        <v>40</v>
      </c>
      <c r="Q335" s="1022">
        <v>40</v>
      </c>
      <c r="R335" s="1012">
        <v>0</v>
      </c>
      <c r="S335" s="1022">
        <v>44.6</v>
      </c>
      <c r="T335" s="1022">
        <v>44.6</v>
      </c>
      <c r="U335" s="1022">
        <v>44.6</v>
      </c>
      <c r="V335" s="1012"/>
      <c r="W335" s="821"/>
      <c r="X335" s="821"/>
      <c r="Y335" s="821"/>
    </row>
    <row r="336" spans="1:25">
      <c r="A336" s="1008" t="s">
        <v>103</v>
      </c>
      <c r="B336" s="1038" t="s">
        <v>991</v>
      </c>
      <c r="C336" s="994"/>
      <c r="D336" s="994"/>
      <c r="E336" s="994"/>
      <c r="F336" s="994"/>
      <c r="G336" s="994"/>
      <c r="H336" s="994"/>
      <c r="I336" s="994"/>
      <c r="J336" s="994"/>
      <c r="K336" s="994"/>
      <c r="L336" s="1019" t="s">
        <v>1176</v>
      </c>
      <c r="M336" s="1027" t="s">
        <v>978</v>
      </c>
      <c r="N336" s="1028" t="s">
        <v>314</v>
      </c>
      <c r="O336" s="1041">
        <v>10.3</v>
      </c>
      <c r="P336" s="1041">
        <v>10.3</v>
      </c>
      <c r="Q336" s="1041">
        <v>10.3</v>
      </c>
      <c r="R336" s="1041">
        <v>0</v>
      </c>
      <c r="S336" s="1041">
        <v>10.3</v>
      </c>
      <c r="T336" s="1041">
        <v>10.3</v>
      </c>
      <c r="U336" s="1041">
        <v>10.3</v>
      </c>
      <c r="V336" s="1012"/>
      <c r="W336" s="821"/>
      <c r="X336" s="821"/>
      <c r="Y336" s="821"/>
    </row>
    <row r="337" spans="1:25">
      <c r="A337" s="1008" t="s">
        <v>103</v>
      </c>
      <c r="B337" s="1038" t="s">
        <v>985</v>
      </c>
      <c r="C337" s="994"/>
      <c r="D337" s="994"/>
      <c r="E337" s="994"/>
      <c r="F337" s="994"/>
      <c r="G337" s="994"/>
      <c r="H337" s="994"/>
      <c r="I337" s="994"/>
      <c r="J337" s="994"/>
      <c r="K337" s="994"/>
      <c r="L337" s="1019" t="s">
        <v>1177</v>
      </c>
      <c r="M337" s="1027" t="s">
        <v>979</v>
      </c>
      <c r="N337" s="1028" t="s">
        <v>486</v>
      </c>
      <c r="O337" s="1022">
        <v>41.120642258513008</v>
      </c>
      <c r="P337" s="1022">
        <v>49.635173556222945</v>
      </c>
      <c r="Q337" s="1022">
        <v>54.052542935475579</v>
      </c>
      <c r="R337" s="1012">
        <v>4.4173693792526336</v>
      </c>
      <c r="S337" s="1022">
        <v>45.137734668702265</v>
      </c>
      <c r="T337" s="1022">
        <v>59.7635904793893</v>
      </c>
      <c r="U337" s="1022">
        <v>48.347148054961821</v>
      </c>
      <c r="V337" s="1012"/>
      <c r="W337" s="821"/>
      <c r="X337" s="821"/>
      <c r="Y337" s="821"/>
    </row>
    <row r="338" spans="1:25">
      <c r="A338" s="1044"/>
      <c r="B338" s="994"/>
      <c r="C338" s="994"/>
      <c r="D338" s="994"/>
      <c r="E338" s="994"/>
      <c r="F338" s="994"/>
      <c r="G338" s="994"/>
      <c r="H338" s="994"/>
      <c r="I338" s="994"/>
      <c r="J338" s="994"/>
      <c r="K338" s="994"/>
      <c r="L338" s="1045"/>
      <c r="M338" s="1046"/>
      <c r="N338" s="1045"/>
      <c r="O338" s="995"/>
      <c r="P338" s="995"/>
      <c r="Q338" s="995"/>
      <c r="R338" s="995"/>
      <c r="S338" s="995"/>
      <c r="T338" s="995"/>
      <c r="U338" s="995"/>
      <c r="V338" s="995"/>
      <c r="W338" s="995"/>
      <c r="X338" s="995"/>
      <c r="Y338" s="995"/>
    </row>
    <row r="339" spans="1:25">
      <c r="A339" s="994"/>
      <c r="B339" s="994"/>
      <c r="C339" s="994"/>
      <c r="D339" s="994"/>
      <c r="E339" s="994"/>
      <c r="F339" s="994"/>
      <c r="G339" s="994"/>
      <c r="H339" s="994"/>
      <c r="I339" s="994"/>
      <c r="J339" s="994"/>
      <c r="K339" s="994"/>
      <c r="L339" s="999" t="s">
        <v>1274</v>
      </c>
      <c r="M339" s="999"/>
      <c r="N339" s="999"/>
      <c r="O339" s="999"/>
      <c r="P339" s="999"/>
      <c r="Q339" s="999"/>
      <c r="R339" s="999"/>
      <c r="S339" s="999"/>
      <c r="T339" s="999"/>
      <c r="U339" s="999"/>
      <c r="V339" s="999"/>
      <c r="W339" s="999"/>
      <c r="X339" s="999"/>
      <c r="Y339" s="999"/>
    </row>
    <row r="340" spans="1:25" ht="53.25" customHeight="1">
      <c r="A340" s="994"/>
      <c r="B340" s="994"/>
      <c r="C340" s="994"/>
      <c r="D340" s="994"/>
      <c r="E340" s="994"/>
      <c r="F340" s="994"/>
      <c r="G340" s="994"/>
      <c r="H340" s="994"/>
      <c r="I340" s="994"/>
      <c r="J340" s="994"/>
      <c r="K340" s="994"/>
      <c r="L340" s="1047" t="s">
        <v>2439</v>
      </c>
      <c r="M340" s="1048"/>
      <c r="N340" s="1048"/>
      <c r="O340" s="1048"/>
      <c r="P340" s="1048"/>
      <c r="Q340" s="1048"/>
      <c r="R340" s="1048"/>
      <c r="S340" s="1048"/>
      <c r="T340" s="1048"/>
      <c r="U340" s="1048"/>
      <c r="V340" s="1048"/>
      <c r="W340" s="1048"/>
      <c r="X340" s="1048"/>
      <c r="Y340" s="1048"/>
    </row>
    <row r="341" spans="1:25" ht="63.75" customHeight="1">
      <c r="A341" s="994"/>
      <c r="B341" s="994"/>
      <c r="C341" s="994"/>
      <c r="D341" s="994"/>
      <c r="E341" s="994"/>
      <c r="F341" s="994"/>
      <c r="G341" s="994"/>
      <c r="H341" s="994"/>
      <c r="I341" s="994"/>
      <c r="J341" s="994"/>
      <c r="K341" s="994" t="s">
        <v>2401</v>
      </c>
      <c r="L341" s="1047" t="s">
        <v>2426</v>
      </c>
      <c r="M341" s="1048"/>
      <c r="N341" s="1048"/>
      <c r="O341" s="1048"/>
      <c r="P341" s="1048"/>
      <c r="Q341" s="1048"/>
      <c r="R341" s="1048"/>
      <c r="S341" s="1048"/>
      <c r="T341" s="1048"/>
      <c r="U341" s="1048"/>
      <c r="V341" s="1048"/>
      <c r="W341" s="1048"/>
      <c r="X341" s="1048"/>
      <c r="Y341" s="1048"/>
    </row>
    <row r="342" spans="1:25" ht="63.75" customHeight="1">
      <c r="A342" s="994"/>
      <c r="B342" s="994"/>
      <c r="C342" s="994"/>
      <c r="D342" s="994"/>
      <c r="E342" s="994"/>
      <c r="F342" s="994"/>
      <c r="G342" s="994"/>
      <c r="H342" s="994"/>
      <c r="I342" s="994"/>
      <c r="J342" s="994"/>
      <c r="K342" s="994" t="s">
        <v>2401</v>
      </c>
      <c r="L342" s="1047" t="s">
        <v>2427</v>
      </c>
      <c r="M342" s="1048"/>
      <c r="N342" s="1048"/>
      <c r="O342" s="1048"/>
      <c r="P342" s="1048"/>
      <c r="Q342" s="1048"/>
      <c r="R342" s="1048"/>
      <c r="S342" s="1048"/>
      <c r="T342" s="1048"/>
      <c r="U342" s="1048"/>
      <c r="V342" s="1048"/>
      <c r="W342" s="1048"/>
      <c r="X342" s="1048"/>
      <c r="Y342" s="1048"/>
    </row>
    <row r="343" spans="1:25" ht="63.75" customHeight="1">
      <c r="A343" s="994"/>
      <c r="B343" s="994"/>
      <c r="C343" s="994"/>
      <c r="D343" s="994"/>
      <c r="E343" s="994"/>
      <c r="F343" s="994"/>
      <c r="G343" s="994"/>
      <c r="H343" s="994"/>
      <c r="I343" s="994"/>
      <c r="J343" s="994"/>
      <c r="K343" s="994" t="s">
        <v>2401</v>
      </c>
      <c r="L343" s="1047" t="s">
        <v>2428</v>
      </c>
      <c r="M343" s="1048"/>
      <c r="N343" s="1048"/>
      <c r="O343" s="1048"/>
      <c r="P343" s="1048"/>
      <c r="Q343" s="1048"/>
      <c r="R343" s="1048"/>
      <c r="S343" s="1048"/>
      <c r="T343" s="1048"/>
      <c r="U343" s="1048"/>
      <c r="V343" s="1048"/>
      <c r="W343" s="1048"/>
      <c r="X343" s="1048"/>
      <c r="Y343" s="1048"/>
    </row>
  </sheetData>
  <sheetProtection formatColumns="0" formatRows="0" autoFilter="0"/>
  <mergeCells count="12">
    <mergeCell ref="L14:L15"/>
    <mergeCell ref="M14:M15"/>
    <mergeCell ref="N14:N15"/>
    <mergeCell ref="W14:W15"/>
    <mergeCell ref="L341:Y341"/>
    <mergeCell ref="L342:Y342"/>
    <mergeCell ref="L343:Y343"/>
    <mergeCell ref="X14:X15"/>
    <mergeCell ref="Y14:Y15"/>
    <mergeCell ref="L339:Y339"/>
    <mergeCell ref="L340:Y340"/>
    <mergeCell ref="V14:V15"/>
  </mergeCells>
  <dataValidations count="2">
    <dataValidation type="textLength" operator="lessThanOrEqual" allowBlank="1" showInputMessage="1" showErrorMessage="1" errorTitle="Ошибка" error="Допускается ввод не более 900 символов!" sqref="W17:Y42 W43:Y95 W285:Y337 W124:Y176 W97:Y123 W205:Y257 W259:Y284 W178:Y204">
      <formula1>900</formula1>
    </dataValidation>
    <dataValidation type="decimal" allowBlank="1" showErrorMessage="1" errorTitle="Ошибка" error="Допускается ввод только действительных чисел!" sqref="S84:U89 S32:U33 O69:Q79 S45:U45 S50:U50 O45:Q45 O32:Q33 S92:U95 O20:Q22 O26:Q26 S26:U26 O84:Q89 S20:U22 O81:Q82 S81:U82 O50:Q50 S69:U79 O92:Q95 S165:U170 S112:U113 O150:Q160 S126:U126 S131:U131 O126:Q126 O112:Q113 S173:U176 O100:Q102 O106:Q106 S106:U106 O165:Q170 S100:U102 O162:Q163 S162:U163 O131:Q131 S150:U160 O173:Q176 S246:U251 S193:U194 O231:Q241 S207:U207 S212:U212 O207:Q207 O193:Q194 S254:U257 O181:Q183 O187:Q187 S187:U187 O246:Q251 S181:U183 O243:Q244 S243:U244 O212:Q212 S231:U241 O254:Q257 S326:U331 S274:U275 O311:Q321 S287:U287 S292:U292 O287:Q287 O274:Q275 O334:Q337 O262:Q264 O268:Q268 S268:U268 O326:Q331 S262:U264 O323:Q324 S323:U324 O292:Q292 S311:U321 S334:U337">
      <formula1>-9.99999999999999E+23</formula1>
      <formula2>9.99999999999999E+23</formula2>
    </dataValidation>
  </dataValidations>
  <pageMargins left="0.70866141732283472" right="0.70866141732283472" top="0.74803149606299213" bottom="0.47222222222222221" header="0.31496062992125984" footer="0.31496062992125984"/>
  <pageSetup paperSize="9" scale="54"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178"/>
  <sheetViews>
    <sheetView showGridLines="0" view="pageBreakPreview" topLeftCell="K103" zoomScale="70" zoomScaleNormal="100" zoomScaleSheetLayoutView="70" workbookViewId="0">
      <selection activeCell="U190" sqref="U190"/>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1006"/>
      <c r="B1" s="1006"/>
      <c r="C1" s="1006"/>
      <c r="D1" s="1006"/>
      <c r="E1" s="1006"/>
      <c r="F1" s="1006"/>
      <c r="G1" s="1006"/>
      <c r="H1" s="1006"/>
      <c r="I1" s="1006"/>
      <c r="J1" s="1006"/>
      <c r="K1" s="1006"/>
      <c r="L1" s="1049"/>
      <c r="M1" s="1050"/>
      <c r="N1" s="1006">
        <v>2024</v>
      </c>
      <c r="O1" s="1006">
        <v>2024</v>
      </c>
      <c r="P1" s="1006">
        <v>2024</v>
      </c>
      <c r="Q1" s="1006"/>
      <c r="R1" s="1006"/>
      <c r="S1" s="1006"/>
      <c r="T1" s="1006"/>
      <c r="U1" s="1006"/>
      <c r="V1" s="1006"/>
      <c r="W1" s="1006"/>
      <c r="X1" s="1006"/>
      <c r="Y1" s="1006"/>
      <c r="Z1" s="1006"/>
      <c r="AA1" s="1006"/>
      <c r="AB1" s="1006"/>
      <c r="AC1" s="1006"/>
      <c r="AD1" s="1006"/>
      <c r="AE1" s="1006"/>
    </row>
    <row r="2" spans="1:31" hidden="1">
      <c r="A2" s="1006"/>
      <c r="B2" s="1006"/>
      <c r="C2" s="1006"/>
      <c r="D2" s="1006"/>
      <c r="E2" s="1006"/>
      <c r="F2" s="1006"/>
      <c r="G2" s="1006"/>
      <c r="H2" s="1006"/>
      <c r="I2" s="1006"/>
      <c r="J2" s="1006"/>
      <c r="K2" s="1006"/>
      <c r="L2" s="1049"/>
      <c r="M2" s="1050"/>
      <c r="N2" s="1006" t="s">
        <v>272</v>
      </c>
      <c r="O2" s="1006" t="s">
        <v>271</v>
      </c>
      <c r="P2" s="1006" t="s">
        <v>1220</v>
      </c>
      <c r="Q2" s="1006"/>
      <c r="R2" s="1006"/>
      <c r="S2" s="1006"/>
      <c r="T2" s="1006"/>
      <c r="U2" s="1006"/>
      <c r="V2" s="1006"/>
      <c r="W2" s="1006"/>
      <c r="X2" s="1006"/>
      <c r="Y2" s="1006"/>
      <c r="Z2" s="1006"/>
      <c r="AA2" s="1006"/>
      <c r="AB2" s="1006"/>
      <c r="AC2" s="1006"/>
      <c r="AD2" s="1006"/>
      <c r="AE2" s="1006"/>
    </row>
    <row r="3" spans="1:31" hidden="1">
      <c r="A3" s="1006"/>
      <c r="B3" s="1006"/>
      <c r="C3" s="1006"/>
      <c r="D3" s="1006"/>
      <c r="E3" s="1006"/>
      <c r="F3" s="1006"/>
      <c r="G3" s="1006"/>
      <c r="H3" s="1006"/>
      <c r="I3" s="1006"/>
      <c r="J3" s="1006"/>
      <c r="K3" s="1006"/>
      <c r="L3" s="1049"/>
      <c r="M3" s="1050"/>
      <c r="N3" s="1006" t="s">
        <v>2463</v>
      </c>
      <c r="O3" s="1006" t="s">
        <v>2464</v>
      </c>
      <c r="P3" s="1006" t="s">
        <v>2472</v>
      </c>
      <c r="Q3" s="1006"/>
      <c r="R3" s="1006"/>
      <c r="S3" s="1006"/>
      <c r="T3" s="1006"/>
      <c r="U3" s="1006"/>
      <c r="V3" s="1006"/>
      <c r="W3" s="1006"/>
      <c r="X3" s="1006"/>
      <c r="Y3" s="1006"/>
      <c r="Z3" s="1006"/>
      <c r="AA3" s="1006"/>
      <c r="AB3" s="1006"/>
      <c r="AC3" s="1006"/>
      <c r="AD3" s="1006"/>
      <c r="AE3" s="1006"/>
    </row>
    <row r="4" spans="1:31" hidden="1">
      <c r="A4" s="1006"/>
      <c r="B4" s="1006"/>
      <c r="C4" s="1006"/>
      <c r="D4" s="1006"/>
      <c r="E4" s="1006"/>
      <c r="F4" s="1006"/>
      <c r="G4" s="1006"/>
      <c r="H4" s="1006"/>
      <c r="I4" s="1006"/>
      <c r="J4" s="1006"/>
      <c r="K4" s="1006"/>
      <c r="L4" s="1049"/>
      <c r="M4" s="1050"/>
      <c r="N4" s="1006"/>
      <c r="O4" s="1006"/>
      <c r="P4" s="1006"/>
      <c r="Q4" s="1006"/>
      <c r="R4" s="1006"/>
      <c r="S4" s="1006"/>
      <c r="T4" s="1006"/>
      <c r="U4" s="1006"/>
      <c r="V4" s="1006"/>
      <c r="W4" s="1006"/>
      <c r="X4" s="1006"/>
      <c r="Y4" s="1006"/>
      <c r="Z4" s="1006"/>
      <c r="AA4" s="1006"/>
      <c r="AB4" s="1006"/>
      <c r="AC4" s="1006"/>
      <c r="AD4" s="1006"/>
      <c r="AE4" s="1006"/>
    </row>
    <row r="5" spans="1:31" hidden="1">
      <c r="A5" s="1006"/>
      <c r="B5" s="1006"/>
      <c r="C5" s="1006"/>
      <c r="D5" s="1006"/>
      <c r="E5" s="1006"/>
      <c r="F5" s="1006"/>
      <c r="G5" s="1006"/>
      <c r="H5" s="1006"/>
      <c r="I5" s="1006"/>
      <c r="J5" s="1006"/>
      <c r="K5" s="1006"/>
      <c r="L5" s="1049"/>
      <c r="M5" s="1050"/>
      <c r="N5" s="1006"/>
      <c r="O5" s="1006"/>
      <c r="P5" s="1006"/>
      <c r="Q5" s="1006"/>
      <c r="R5" s="1006"/>
      <c r="S5" s="1006"/>
      <c r="T5" s="1006"/>
      <c r="U5" s="1006"/>
      <c r="V5" s="1006"/>
      <c r="W5" s="1006"/>
      <c r="X5" s="1006"/>
      <c r="Y5" s="1006"/>
      <c r="Z5" s="1006"/>
      <c r="AA5" s="1006"/>
      <c r="AB5" s="1006"/>
      <c r="AC5" s="1006"/>
      <c r="AD5" s="1006"/>
      <c r="AE5" s="1006"/>
    </row>
    <row r="6" spans="1:31" hidden="1">
      <c r="A6" s="1006"/>
      <c r="B6" s="1006"/>
      <c r="C6" s="1006"/>
      <c r="D6" s="1006"/>
      <c r="E6" s="1006"/>
      <c r="F6" s="1006"/>
      <c r="G6" s="1006"/>
      <c r="H6" s="1006"/>
      <c r="I6" s="1006"/>
      <c r="J6" s="1006"/>
      <c r="K6" s="1006"/>
      <c r="L6" s="1049"/>
      <c r="M6" s="1050"/>
      <c r="N6" s="1006"/>
      <c r="O6" s="1006"/>
      <c r="P6" s="1006"/>
      <c r="Q6" s="1006"/>
      <c r="R6" s="1006"/>
      <c r="S6" s="1006"/>
      <c r="T6" s="1006"/>
      <c r="U6" s="1006"/>
      <c r="V6" s="1006"/>
      <c r="W6" s="1006"/>
      <c r="X6" s="1006"/>
      <c r="Y6" s="1006"/>
      <c r="Z6" s="1006"/>
      <c r="AA6" s="1006"/>
      <c r="AB6" s="1006"/>
      <c r="AC6" s="1006"/>
      <c r="AD6" s="1006"/>
      <c r="AE6" s="1006"/>
    </row>
    <row r="7" spans="1:31" hidden="1">
      <c r="A7" s="1006"/>
      <c r="B7" s="1006"/>
      <c r="C7" s="1006"/>
      <c r="D7" s="1006"/>
      <c r="E7" s="1006"/>
      <c r="F7" s="1006"/>
      <c r="G7" s="1006"/>
      <c r="H7" s="1006"/>
      <c r="I7" s="1006"/>
      <c r="J7" s="1006"/>
      <c r="K7" s="1006"/>
      <c r="L7" s="1049"/>
      <c r="M7" s="1050"/>
      <c r="N7" s="1006"/>
      <c r="O7" s="1006"/>
      <c r="P7" s="1006"/>
      <c r="Q7" s="1006"/>
      <c r="R7" s="1006"/>
      <c r="S7" s="1006"/>
      <c r="T7" s="1006"/>
      <c r="U7" s="1006"/>
      <c r="V7" s="1006"/>
      <c r="W7" s="1006"/>
      <c r="X7" s="1006"/>
      <c r="Y7" s="1006"/>
      <c r="Z7" s="1006"/>
      <c r="AA7" s="1006"/>
      <c r="AB7" s="1006"/>
      <c r="AC7" s="1006"/>
      <c r="AD7" s="1006"/>
      <c r="AE7" s="1006"/>
    </row>
    <row r="8" spans="1:31" hidden="1">
      <c r="A8" s="1006"/>
      <c r="B8" s="1006"/>
      <c r="C8" s="1006"/>
      <c r="D8" s="1006"/>
      <c r="E8" s="1006"/>
      <c r="F8" s="1006"/>
      <c r="G8" s="1006"/>
      <c r="H8" s="1006"/>
      <c r="I8" s="1006"/>
      <c r="J8" s="1006"/>
      <c r="K8" s="1006"/>
      <c r="L8" s="1049"/>
      <c r="M8" s="1050"/>
      <c r="N8" s="1006"/>
      <c r="O8" s="1006"/>
      <c r="P8" s="1006"/>
      <c r="Q8" s="1006"/>
      <c r="R8" s="1006"/>
      <c r="S8" s="1006"/>
      <c r="T8" s="1006"/>
      <c r="U8" s="1006"/>
      <c r="V8" s="1006"/>
      <c r="W8" s="1006"/>
      <c r="X8" s="1006"/>
      <c r="Y8" s="1006"/>
      <c r="Z8" s="1006"/>
      <c r="AA8" s="1006"/>
      <c r="AB8" s="1006"/>
      <c r="AC8" s="1006"/>
      <c r="AD8" s="1006"/>
      <c r="AE8" s="1006"/>
    </row>
    <row r="9" spans="1:31" hidden="1">
      <c r="A9" s="1006"/>
      <c r="B9" s="1006"/>
      <c r="C9" s="1006"/>
      <c r="D9" s="1006"/>
      <c r="E9" s="1006"/>
      <c r="F9" s="1006"/>
      <c r="G9" s="1006"/>
      <c r="H9" s="1006"/>
      <c r="I9" s="1006"/>
      <c r="J9" s="1006"/>
      <c r="K9" s="1006"/>
      <c r="L9" s="1049"/>
      <c r="M9" s="1050"/>
      <c r="N9" s="1006"/>
      <c r="O9" s="1006"/>
      <c r="P9" s="1006"/>
      <c r="Q9" s="1006"/>
      <c r="R9" s="1006"/>
      <c r="S9" s="1006"/>
      <c r="T9" s="1006"/>
      <c r="U9" s="1006"/>
      <c r="V9" s="1006"/>
      <c r="W9" s="1006"/>
      <c r="X9" s="1006"/>
      <c r="Y9" s="1006"/>
      <c r="Z9" s="1006"/>
      <c r="AA9" s="1006"/>
      <c r="AB9" s="1006"/>
      <c r="AC9" s="1006"/>
      <c r="AD9" s="1006"/>
      <c r="AE9" s="1006"/>
    </row>
    <row r="10" spans="1:31" hidden="1">
      <c r="A10" s="1006"/>
      <c r="B10" s="1006"/>
      <c r="C10" s="1006"/>
      <c r="D10" s="1006"/>
      <c r="E10" s="1006"/>
      <c r="F10" s="1006"/>
      <c r="G10" s="1006"/>
      <c r="H10" s="1006"/>
      <c r="I10" s="1006"/>
      <c r="J10" s="1006"/>
      <c r="K10" s="1006"/>
      <c r="L10" s="1049"/>
      <c r="M10" s="1050"/>
      <c r="N10" s="1006"/>
      <c r="O10" s="1006"/>
      <c r="P10" s="1006"/>
      <c r="Q10" s="1006"/>
      <c r="R10" s="1006"/>
      <c r="S10" s="1006"/>
      <c r="T10" s="1006"/>
      <c r="U10" s="1006"/>
      <c r="V10" s="1006"/>
      <c r="W10" s="1006"/>
      <c r="X10" s="1006"/>
      <c r="Y10" s="1006"/>
      <c r="Z10" s="1006"/>
      <c r="AA10" s="1006"/>
      <c r="AB10" s="1006"/>
      <c r="AC10" s="1006"/>
      <c r="AD10" s="1006"/>
      <c r="AE10" s="1006"/>
    </row>
    <row r="11" spans="1:31" ht="15" hidden="1" customHeight="1">
      <c r="A11" s="1006"/>
      <c r="B11" s="1006"/>
      <c r="C11" s="1006"/>
      <c r="D11" s="1006"/>
      <c r="E11" s="1006"/>
      <c r="F11" s="1006"/>
      <c r="G11" s="1006"/>
      <c r="H11" s="1006"/>
      <c r="I11" s="1006"/>
      <c r="J11" s="1006"/>
      <c r="K11" s="1006"/>
      <c r="L11" s="1051"/>
      <c r="M11" s="1050"/>
      <c r="N11" s="1006"/>
      <c r="O11" s="1006"/>
      <c r="P11" s="1006"/>
      <c r="Q11" s="1006"/>
      <c r="R11" s="1006"/>
      <c r="S11" s="1006"/>
      <c r="T11" s="1006"/>
      <c r="U11" s="1006"/>
      <c r="V11" s="1006"/>
      <c r="W11" s="1006"/>
      <c r="X11" s="1006"/>
      <c r="Y11" s="1006"/>
      <c r="Z11" s="1006"/>
      <c r="AA11" s="1006"/>
      <c r="AB11" s="1006"/>
      <c r="AC11" s="1006"/>
      <c r="AD11" s="1006"/>
      <c r="AE11" s="1006"/>
    </row>
    <row r="12" spans="1:31" s="282" customFormat="1" ht="24" customHeight="1">
      <c r="A12" s="901"/>
      <c r="B12" s="901"/>
      <c r="C12" s="901"/>
      <c r="D12" s="901"/>
      <c r="E12" s="901"/>
      <c r="F12" s="901"/>
      <c r="G12" s="901"/>
      <c r="H12" s="901"/>
      <c r="I12" s="901"/>
      <c r="J12" s="901"/>
      <c r="K12" s="901"/>
      <c r="L12" s="373" t="s">
        <v>1195</v>
      </c>
      <c r="M12" s="333"/>
      <c r="N12" s="333"/>
      <c r="O12" s="333"/>
      <c r="P12" s="333"/>
      <c r="Q12" s="901"/>
      <c r="R12" s="901"/>
      <c r="S12" s="901"/>
      <c r="T12" s="901"/>
      <c r="U12" s="901"/>
      <c r="V12" s="901"/>
      <c r="W12" s="901"/>
      <c r="X12" s="901"/>
      <c r="Y12" s="901"/>
      <c r="Z12" s="901"/>
      <c r="AA12" s="901"/>
      <c r="AB12" s="901"/>
      <c r="AC12" s="901"/>
      <c r="AD12" s="901"/>
      <c r="AE12" s="901"/>
    </row>
    <row r="13" spans="1:31">
      <c r="A13" s="1006"/>
      <c r="B13" s="1006"/>
      <c r="C13" s="1006"/>
      <c r="D13" s="1006"/>
      <c r="E13" s="1006"/>
      <c r="F13" s="1006"/>
      <c r="G13" s="1006"/>
      <c r="H13" s="1006"/>
      <c r="I13" s="1006"/>
      <c r="J13" s="1006"/>
      <c r="K13" s="1006"/>
      <c r="L13" s="1050"/>
      <c r="M13" s="1050"/>
      <c r="N13" s="1050"/>
      <c r="O13" s="1006"/>
      <c r="P13" s="1006"/>
      <c r="Q13" s="1006"/>
      <c r="R13" s="1006"/>
      <c r="S13" s="1006"/>
      <c r="T13" s="1006"/>
      <c r="U13" s="1006"/>
      <c r="V13" s="1006"/>
      <c r="W13" s="1006"/>
      <c r="X13" s="1006"/>
      <c r="Y13" s="1006"/>
      <c r="Z13" s="1006"/>
      <c r="AA13" s="1006"/>
      <c r="AB13" s="1006"/>
      <c r="AC13" s="1006"/>
      <c r="AD13" s="1006"/>
      <c r="AE13" s="1050"/>
    </row>
    <row r="14" spans="1:31" s="282" customFormat="1">
      <c r="A14" s="901"/>
      <c r="B14" s="901"/>
      <c r="C14" s="901"/>
      <c r="D14" s="901"/>
      <c r="E14" s="901"/>
      <c r="F14" s="901"/>
      <c r="G14" s="901" t="b">
        <v>1</v>
      </c>
      <c r="H14" s="901"/>
      <c r="I14" s="901"/>
      <c r="J14" s="901"/>
      <c r="K14" s="901"/>
      <c r="L14" s="1052" t="s">
        <v>1196</v>
      </c>
      <c r="M14" s="1053"/>
      <c r="N14" s="1053"/>
      <c r="O14" s="1053"/>
      <c r="P14" s="1053"/>
      <c r="Q14" s="901"/>
      <c r="R14" s="901"/>
      <c r="S14" s="901"/>
      <c r="T14" s="901"/>
      <c r="U14" s="901"/>
      <c r="V14" s="901"/>
      <c r="W14" s="901"/>
      <c r="X14" s="901"/>
      <c r="Y14" s="901"/>
      <c r="Z14" s="901"/>
      <c r="AA14" s="901"/>
      <c r="AB14" s="901"/>
      <c r="AC14" s="901"/>
      <c r="AD14" s="901"/>
      <c r="AE14" s="901"/>
    </row>
    <row r="15" spans="1:31">
      <c r="A15" s="1006"/>
      <c r="B15" s="1006"/>
      <c r="C15" s="1006"/>
      <c r="D15" s="1006"/>
      <c r="E15" s="1006"/>
      <c r="F15" s="1006"/>
      <c r="G15" s="901" t="b">
        <v>1</v>
      </c>
      <c r="H15" s="1006"/>
      <c r="I15" s="1006"/>
      <c r="J15" s="1006"/>
      <c r="K15" s="1006"/>
      <c r="L15" s="1054" t="s">
        <v>120</v>
      </c>
      <c r="M15" s="1054" t="s">
        <v>141</v>
      </c>
      <c r="N15" s="1055" t="s">
        <v>2457</v>
      </c>
      <c r="O15" s="1056"/>
      <c r="P15" s="1057"/>
      <c r="Q15" s="1006"/>
      <c r="R15" s="1006"/>
      <c r="S15" s="1006"/>
      <c r="T15" s="1006"/>
      <c r="U15" s="1006"/>
      <c r="V15" s="1006"/>
      <c r="W15" s="1006"/>
      <c r="X15" s="1006"/>
      <c r="Y15" s="1006"/>
      <c r="Z15" s="1006"/>
      <c r="AA15" s="1006"/>
      <c r="AB15" s="1006"/>
      <c r="AC15" s="1006"/>
      <c r="AD15" s="1006"/>
      <c r="AE15" s="1006"/>
    </row>
    <row r="16" spans="1:31" ht="33.75">
      <c r="A16" s="1006"/>
      <c r="B16" s="1006"/>
      <c r="C16" s="1006"/>
      <c r="D16" s="1006"/>
      <c r="E16" s="1006"/>
      <c r="F16" s="1006"/>
      <c r="G16" s="901" t="b">
        <v>1</v>
      </c>
      <c r="H16" s="1006"/>
      <c r="I16" s="1006"/>
      <c r="J16" s="1006"/>
      <c r="K16" s="1006"/>
      <c r="L16" s="1054"/>
      <c r="M16" s="1054"/>
      <c r="N16" s="1058" t="s">
        <v>272</v>
      </c>
      <c r="O16" s="1058" t="s">
        <v>271</v>
      </c>
      <c r="P16" s="1058" t="s">
        <v>1220</v>
      </c>
      <c r="Q16" s="1006"/>
      <c r="R16" s="1006"/>
      <c r="S16" s="1006"/>
      <c r="T16" s="1006"/>
      <c r="U16" s="1006"/>
      <c r="V16" s="1006"/>
      <c r="W16" s="1006"/>
      <c r="X16" s="1006"/>
      <c r="Y16" s="1006"/>
      <c r="Z16" s="1006"/>
      <c r="AA16" s="1006"/>
      <c r="AB16" s="1006"/>
      <c r="AC16" s="1006"/>
      <c r="AD16" s="1006"/>
      <c r="AE16" s="1006"/>
    </row>
    <row r="17" spans="1:31" s="558" customFormat="1">
      <c r="A17" s="814" t="s">
        <v>17</v>
      </c>
      <c r="B17" s="1006"/>
      <c r="C17" s="1006"/>
      <c r="D17" s="1006"/>
      <c r="E17" s="1006"/>
      <c r="F17" s="1006" t="s">
        <v>824</v>
      </c>
      <c r="G17" s="901"/>
      <c r="H17" s="1006"/>
      <c r="I17" s="1006"/>
      <c r="J17" s="1006"/>
      <c r="K17" s="1006"/>
      <c r="L17" s="1059" t="s">
        <v>15</v>
      </c>
      <c r="M17" s="1060"/>
      <c r="N17" s="1061" t="s">
        <v>2447</v>
      </c>
      <c r="O17" s="1062"/>
      <c r="P17" s="1063"/>
      <c r="Q17" s="1006"/>
      <c r="R17" s="1006"/>
      <c r="S17" s="1006"/>
      <c r="T17" s="1006"/>
      <c r="U17" s="1006"/>
      <c r="V17" s="1006"/>
      <c r="W17" s="1006"/>
      <c r="X17" s="1006"/>
      <c r="Y17" s="1006"/>
      <c r="Z17" s="1006"/>
      <c r="AA17" s="1006"/>
      <c r="AB17" s="1006"/>
      <c r="AC17" s="1006"/>
      <c r="AD17" s="1006"/>
      <c r="AE17" s="1006"/>
    </row>
    <row r="18" spans="1:31" s="558" customFormat="1">
      <c r="A18" s="1006">
        <v>1</v>
      </c>
      <c r="B18" s="1006"/>
      <c r="C18" s="1006"/>
      <c r="D18" s="1006"/>
      <c r="E18" s="1006"/>
      <c r="F18" s="1006"/>
      <c r="G18" s="1006"/>
      <c r="H18" s="1006"/>
      <c r="I18" s="1006"/>
      <c r="J18" s="1006"/>
      <c r="K18" s="1006"/>
      <c r="L18" s="1064" t="s">
        <v>491</v>
      </c>
      <c r="M18" s="1065"/>
      <c r="N18" s="1061" t="s">
        <v>826</v>
      </c>
      <c r="O18" s="1066"/>
      <c r="P18" s="1067"/>
      <c r="Q18" s="1006"/>
      <c r="R18" s="1006"/>
      <c r="S18" s="1006"/>
      <c r="T18" s="1006"/>
      <c r="U18" s="1006"/>
      <c r="V18" s="1006"/>
      <c r="W18" s="1006"/>
      <c r="X18" s="1006"/>
      <c r="Y18" s="1006"/>
      <c r="Z18" s="1006"/>
      <c r="AA18" s="1006"/>
      <c r="AB18" s="1006"/>
      <c r="AC18" s="1006"/>
      <c r="AD18" s="1006"/>
      <c r="AE18" s="1006"/>
    </row>
    <row r="19" spans="1:31" s="558" customFormat="1">
      <c r="A19" s="1006">
        <v>1</v>
      </c>
      <c r="B19" s="1006"/>
      <c r="C19" s="1006"/>
      <c r="D19" s="1006"/>
      <c r="E19" s="1006"/>
      <c r="F19" s="1006"/>
      <c r="G19" s="1006"/>
      <c r="H19" s="1006"/>
      <c r="I19" s="1006"/>
      <c r="J19" s="1006"/>
      <c r="K19" s="1006"/>
      <c r="L19" s="1064" t="s">
        <v>492</v>
      </c>
      <c r="M19" s="1065"/>
      <c r="N19" s="1061" t="s">
        <v>921</v>
      </c>
      <c r="O19" s="1066"/>
      <c r="P19" s="1067"/>
      <c r="Q19" s="1006"/>
      <c r="R19" s="1006"/>
      <c r="S19" s="1006"/>
      <c r="T19" s="1006"/>
      <c r="U19" s="1006"/>
      <c r="V19" s="1006"/>
      <c r="W19" s="1006"/>
      <c r="X19" s="1006"/>
      <c r="Y19" s="1006"/>
      <c r="Z19" s="1006"/>
      <c r="AA19" s="1006"/>
      <c r="AB19" s="1006"/>
      <c r="AC19" s="1006"/>
      <c r="AD19" s="1006"/>
      <c r="AE19" s="1006"/>
    </row>
    <row r="20" spans="1:31" s="558" customFormat="1">
      <c r="A20" s="1006">
        <v>1</v>
      </c>
      <c r="B20" s="1006"/>
      <c r="C20" s="1006"/>
      <c r="D20" s="1006"/>
      <c r="E20" s="1006"/>
      <c r="F20" s="1006"/>
      <c r="G20" s="1006"/>
      <c r="H20" s="1006"/>
      <c r="I20" s="1006"/>
      <c r="J20" s="1006"/>
      <c r="K20" s="1006"/>
      <c r="L20" s="1064" t="s">
        <v>267</v>
      </c>
      <c r="M20" s="1065"/>
      <c r="N20" s="1061" t="s">
        <v>2022</v>
      </c>
      <c r="O20" s="1066"/>
      <c r="P20" s="1067"/>
      <c r="Q20" s="1006"/>
      <c r="R20" s="1006"/>
      <c r="S20" s="1006"/>
      <c r="T20" s="1006"/>
      <c r="U20" s="1006"/>
      <c r="V20" s="1006"/>
      <c r="W20" s="1006"/>
      <c r="X20" s="1006"/>
      <c r="Y20" s="1006"/>
      <c r="Z20" s="1006"/>
      <c r="AA20" s="1006"/>
      <c r="AB20" s="1006"/>
      <c r="AC20" s="1006"/>
      <c r="AD20" s="1006"/>
      <c r="AE20" s="1006"/>
    </row>
    <row r="21" spans="1:31" s="558" customFormat="1">
      <c r="A21" s="1006">
        <v>1</v>
      </c>
      <c r="B21" s="1006"/>
      <c r="C21" s="1006"/>
      <c r="D21" s="1006"/>
      <c r="E21" s="1006"/>
      <c r="F21" s="1006"/>
      <c r="G21" s="1006" t="b">
        <v>1</v>
      </c>
      <c r="H21" s="1006"/>
      <c r="I21" s="1006"/>
      <c r="J21" s="1006"/>
      <c r="K21" s="1006"/>
      <c r="L21" s="1068" t="s">
        <v>493</v>
      </c>
      <c r="M21" s="1069"/>
      <c r="N21" s="1070"/>
      <c r="O21" s="1070"/>
      <c r="P21" s="1071"/>
      <c r="Q21" s="1006"/>
      <c r="R21" s="1006"/>
      <c r="S21" s="1006"/>
      <c r="T21" s="1006"/>
      <c r="U21" s="1006"/>
      <c r="V21" s="1006"/>
      <c r="W21" s="1006"/>
      <c r="X21" s="1006"/>
      <c r="Y21" s="1006"/>
      <c r="Z21" s="1006"/>
      <c r="AA21" s="1006"/>
      <c r="AB21" s="1006"/>
      <c r="AC21" s="1006"/>
      <c r="AD21" s="1006"/>
      <c r="AE21" s="1006"/>
    </row>
    <row r="22" spans="1:31" s="340" customFormat="1">
      <c r="A22" s="1006">
        <v>1</v>
      </c>
      <c r="B22" s="1006" t="s">
        <v>983</v>
      </c>
      <c r="C22" s="1072"/>
      <c r="D22" s="1072"/>
      <c r="E22" s="1072"/>
      <c r="F22" s="1072"/>
      <c r="G22" s="1006" t="b">
        <v>1</v>
      </c>
      <c r="H22" s="1072"/>
      <c r="I22" s="1072"/>
      <c r="J22" s="1072"/>
      <c r="K22" s="1072"/>
      <c r="L22" s="1073" t="s">
        <v>929</v>
      </c>
      <c r="M22" s="1074" t="s">
        <v>486</v>
      </c>
      <c r="N22" s="1075">
        <v>41.18</v>
      </c>
      <c r="O22" s="1075">
        <v>41.18</v>
      </c>
      <c r="P22" s="1076">
        <v>0</v>
      </c>
      <c r="Q22" s="1072"/>
      <c r="R22" s="1072"/>
      <c r="S22" s="1072"/>
      <c r="T22" s="1072"/>
      <c r="U22" s="1072"/>
      <c r="V22" s="1072"/>
      <c r="W22" s="1072"/>
      <c r="X22" s="1072"/>
      <c r="Y22" s="1072"/>
      <c r="Z22" s="1072"/>
      <c r="AA22" s="1072"/>
      <c r="AB22" s="1072"/>
      <c r="AC22" s="1072"/>
      <c r="AD22" s="1072"/>
      <c r="AE22" s="1072"/>
    </row>
    <row r="23" spans="1:31" s="340" customFormat="1">
      <c r="A23" s="1006">
        <v>1</v>
      </c>
      <c r="B23" s="1006" t="s">
        <v>984</v>
      </c>
      <c r="C23" s="1072"/>
      <c r="D23" s="1072"/>
      <c r="E23" s="1072"/>
      <c r="F23" s="1072"/>
      <c r="G23" s="1006" t="b">
        <v>1</v>
      </c>
      <c r="H23" s="1072"/>
      <c r="I23" s="1072"/>
      <c r="J23" s="1072"/>
      <c r="K23" s="1072"/>
      <c r="L23" s="1073" t="s">
        <v>930</v>
      </c>
      <c r="M23" s="1074" t="s">
        <v>486</v>
      </c>
      <c r="N23" s="1075">
        <v>51.933482920734804</v>
      </c>
      <c r="O23" s="1075">
        <v>44.657244966154536</v>
      </c>
      <c r="P23" s="1076">
        <v>-14.010687412754248</v>
      </c>
      <c r="Q23" s="1072"/>
      <c r="R23" s="1072"/>
      <c r="S23" s="1072"/>
      <c r="T23" s="1072"/>
      <c r="U23" s="1072"/>
      <c r="V23" s="1072"/>
      <c r="W23" s="1072"/>
      <c r="X23" s="1072"/>
      <c r="Y23" s="1072"/>
      <c r="Z23" s="1072"/>
      <c r="AA23" s="1072"/>
      <c r="AB23" s="1072"/>
      <c r="AC23" s="1072"/>
      <c r="AD23" s="1072"/>
      <c r="AE23" s="1072"/>
    </row>
    <row r="24" spans="1:31" s="558" customFormat="1">
      <c r="A24" s="1006">
        <v>1</v>
      </c>
      <c r="B24" s="1006"/>
      <c r="C24" s="1006"/>
      <c r="D24" s="1006"/>
      <c r="E24" s="1006"/>
      <c r="F24" s="1006"/>
      <c r="G24" s="1006" t="b">
        <v>1</v>
      </c>
      <c r="H24" s="1006"/>
      <c r="I24" s="1006"/>
      <c r="J24" s="1006"/>
      <c r="K24" s="1006"/>
      <c r="L24" s="1077" t="s">
        <v>494</v>
      </c>
      <c r="M24" s="1078" t="s">
        <v>142</v>
      </c>
      <c r="N24" s="1079">
        <v>126.11336309066247</v>
      </c>
      <c r="O24" s="1079">
        <v>108.44401400231796</v>
      </c>
      <c r="P24" s="1080"/>
      <c r="Q24" s="1006"/>
      <c r="R24" s="1006"/>
      <c r="S24" s="1006"/>
      <c r="T24" s="1006"/>
      <c r="U24" s="1006"/>
      <c r="V24" s="1006"/>
      <c r="W24" s="1006"/>
      <c r="X24" s="1006"/>
      <c r="Y24" s="1006"/>
      <c r="Z24" s="1006"/>
      <c r="AA24" s="1006"/>
      <c r="AB24" s="1006"/>
      <c r="AC24" s="1006"/>
      <c r="AD24" s="1006"/>
      <c r="AE24" s="1006"/>
    </row>
    <row r="25" spans="1:31" s="558" customFormat="1">
      <c r="A25" s="1006">
        <v>1</v>
      </c>
      <c r="B25" s="1038" t="s">
        <v>992</v>
      </c>
      <c r="C25" s="1006"/>
      <c r="D25" s="1006"/>
      <c r="E25" s="1006"/>
      <c r="F25" s="1006"/>
      <c r="G25" s="1006" t="b">
        <v>1</v>
      </c>
      <c r="H25" s="1006"/>
      <c r="I25" s="1006"/>
      <c r="J25" s="1006"/>
      <c r="K25" s="1006"/>
      <c r="L25" s="1077" t="s">
        <v>495</v>
      </c>
      <c r="M25" s="1078" t="s">
        <v>314</v>
      </c>
      <c r="N25" s="1081">
        <v>46.7</v>
      </c>
      <c r="O25" s="1081">
        <v>46.7</v>
      </c>
      <c r="P25" s="1082">
        <v>0</v>
      </c>
      <c r="Q25" s="1006"/>
      <c r="R25" s="1006"/>
      <c r="S25" s="1006"/>
      <c r="T25" s="1006"/>
      <c r="U25" s="1006"/>
      <c r="V25" s="1006"/>
      <c r="W25" s="1006"/>
      <c r="X25" s="1006"/>
      <c r="Y25" s="1006"/>
      <c r="Z25" s="1006"/>
      <c r="AA25" s="1006"/>
      <c r="AB25" s="1006"/>
      <c r="AC25" s="1006"/>
      <c r="AD25" s="1006"/>
      <c r="AE25" s="1006"/>
    </row>
    <row r="26" spans="1:31" s="340" customFormat="1">
      <c r="A26" s="1006">
        <v>1</v>
      </c>
      <c r="B26" s="1038" t="s">
        <v>986</v>
      </c>
      <c r="C26" s="1072"/>
      <c r="D26" s="1072"/>
      <c r="E26" s="1072"/>
      <c r="F26" s="1072"/>
      <c r="G26" s="1006" t="b">
        <v>1</v>
      </c>
      <c r="H26" s="1072"/>
      <c r="I26" s="1072"/>
      <c r="J26" s="1072"/>
      <c r="K26" s="1072"/>
      <c r="L26" s="1073" t="s">
        <v>496</v>
      </c>
      <c r="M26" s="1074" t="s">
        <v>486</v>
      </c>
      <c r="N26" s="1075">
        <v>41.18</v>
      </c>
      <c r="O26" s="1075">
        <v>41.18</v>
      </c>
      <c r="P26" s="1076">
        <v>0</v>
      </c>
      <c r="Q26" s="1072"/>
      <c r="R26" s="1072"/>
      <c r="S26" s="1072"/>
      <c r="T26" s="1072"/>
      <c r="U26" s="1072"/>
      <c r="V26" s="1072"/>
      <c r="W26" s="1072"/>
      <c r="X26" s="1072"/>
      <c r="Y26" s="1072"/>
      <c r="Z26" s="1072"/>
      <c r="AA26" s="1072"/>
      <c r="AB26" s="1072"/>
      <c r="AC26" s="1072"/>
      <c r="AD26" s="1072"/>
      <c r="AE26" s="1072"/>
    </row>
    <row r="27" spans="1:31" s="340" customFormat="1">
      <c r="A27" s="1006">
        <v>1</v>
      </c>
      <c r="B27" s="1038" t="s">
        <v>985</v>
      </c>
      <c r="C27" s="1072"/>
      <c r="D27" s="1072"/>
      <c r="E27" s="1072"/>
      <c r="F27" s="1072"/>
      <c r="G27" s="1006" t="b">
        <v>1</v>
      </c>
      <c r="H27" s="1072"/>
      <c r="I27" s="1072"/>
      <c r="J27" s="1072"/>
      <c r="K27" s="1072"/>
      <c r="L27" s="1073" t="s">
        <v>497</v>
      </c>
      <c r="M27" s="1074" t="s">
        <v>486</v>
      </c>
      <c r="N27" s="1075">
        <v>51.933482920734804</v>
      </c>
      <c r="O27" s="1075">
        <v>44.657244966154536</v>
      </c>
      <c r="P27" s="1076">
        <v>-14.010687412754248</v>
      </c>
      <c r="Q27" s="1072"/>
      <c r="R27" s="1072"/>
      <c r="S27" s="1072"/>
      <c r="T27" s="1072"/>
      <c r="U27" s="1072"/>
      <c r="V27" s="1072"/>
      <c r="W27" s="1072"/>
      <c r="X27" s="1072"/>
      <c r="Y27" s="1072"/>
      <c r="Z27" s="1072"/>
      <c r="AA27" s="1072"/>
      <c r="AB27" s="1072"/>
      <c r="AC27" s="1072"/>
      <c r="AD27" s="1072"/>
      <c r="AE27" s="1072"/>
    </row>
    <row r="28" spans="1:31" s="558" customFormat="1">
      <c r="A28" s="1006">
        <v>1</v>
      </c>
      <c r="B28" s="1038"/>
      <c r="C28" s="1006"/>
      <c r="D28" s="1006"/>
      <c r="E28" s="1006"/>
      <c r="F28" s="1006"/>
      <c r="G28" s="1006" t="b">
        <v>1</v>
      </c>
      <c r="H28" s="1006"/>
      <c r="I28" s="1006"/>
      <c r="J28" s="1006"/>
      <c r="K28" s="1006"/>
      <c r="L28" s="1077" t="s">
        <v>494</v>
      </c>
      <c r="M28" s="1078" t="s">
        <v>142</v>
      </c>
      <c r="N28" s="1079">
        <v>126.11336309066247</v>
      </c>
      <c r="O28" s="1079">
        <v>108.44401400231796</v>
      </c>
      <c r="P28" s="1080"/>
      <c r="Q28" s="1006"/>
      <c r="R28" s="1006"/>
      <c r="S28" s="1006"/>
      <c r="T28" s="1006"/>
      <c r="U28" s="1006"/>
      <c r="V28" s="1006"/>
      <c r="W28" s="1006"/>
      <c r="X28" s="1006"/>
      <c r="Y28" s="1006"/>
      <c r="Z28" s="1006"/>
      <c r="AA28" s="1006"/>
      <c r="AB28" s="1006"/>
      <c r="AC28" s="1006"/>
      <c r="AD28" s="1006"/>
      <c r="AE28" s="1006"/>
    </row>
    <row r="29" spans="1:31" s="558" customFormat="1">
      <c r="A29" s="1006">
        <v>1</v>
      </c>
      <c r="B29" s="1038" t="s">
        <v>993</v>
      </c>
      <c r="C29" s="1006"/>
      <c r="D29" s="1006"/>
      <c r="E29" s="1006"/>
      <c r="F29" s="1006"/>
      <c r="G29" s="1006" t="b">
        <v>1</v>
      </c>
      <c r="H29" s="1006"/>
      <c r="I29" s="1006"/>
      <c r="J29" s="1006"/>
      <c r="K29" s="1006"/>
      <c r="L29" s="1077" t="s">
        <v>987</v>
      </c>
      <c r="M29" s="1028" t="s">
        <v>314</v>
      </c>
      <c r="N29" s="1081">
        <v>43.7</v>
      </c>
      <c r="O29" s="1081">
        <v>43.7</v>
      </c>
      <c r="P29" s="1082">
        <v>0</v>
      </c>
      <c r="Q29" s="1006"/>
      <c r="R29" s="1006"/>
      <c r="S29" s="1006"/>
      <c r="T29" s="1006"/>
      <c r="U29" s="1006"/>
      <c r="V29" s="1006"/>
      <c r="W29" s="1006"/>
      <c r="X29" s="1006"/>
      <c r="Y29" s="1006"/>
      <c r="Z29" s="1006"/>
      <c r="AA29" s="1006"/>
      <c r="AB29" s="1006"/>
      <c r="AC29" s="1006"/>
      <c r="AD29" s="1006"/>
      <c r="AE29" s="1006"/>
    </row>
    <row r="30" spans="1:31" s="558" customFormat="1" ht="0.2" customHeight="1">
      <c r="A30" s="1006">
        <v>1</v>
      </c>
      <c r="B30" s="1006"/>
      <c r="C30" s="1006"/>
      <c r="D30" s="1006"/>
      <c r="E30" s="1006"/>
      <c r="F30" s="1006"/>
      <c r="G30" s="1006" t="b">
        <v>0</v>
      </c>
      <c r="H30" s="1006"/>
      <c r="I30" s="1006"/>
      <c r="J30" s="1006"/>
      <c r="K30" s="1006"/>
      <c r="L30" s="1068" t="s">
        <v>498</v>
      </c>
      <c r="M30" s="1069"/>
      <c r="N30" s="1070"/>
      <c r="O30" s="1070"/>
      <c r="P30" s="1071"/>
      <c r="Q30" s="1006"/>
      <c r="R30" s="1006"/>
      <c r="S30" s="1006"/>
      <c r="T30" s="1006"/>
      <c r="U30" s="1006"/>
      <c r="V30" s="1006"/>
      <c r="W30" s="1006"/>
      <c r="X30" s="1006"/>
      <c r="Y30" s="1006"/>
      <c r="Z30" s="1006"/>
      <c r="AA30" s="1006"/>
      <c r="AB30" s="1006"/>
      <c r="AC30" s="1006"/>
      <c r="AD30" s="1006"/>
      <c r="AE30" s="1006"/>
    </row>
    <row r="31" spans="1:31" s="558" customFormat="1" ht="0.2" customHeight="1">
      <c r="A31" s="1006">
        <v>1</v>
      </c>
      <c r="B31" s="1006"/>
      <c r="C31" s="1006"/>
      <c r="D31" s="1006"/>
      <c r="E31" s="1006"/>
      <c r="F31" s="1006"/>
      <c r="G31" s="1006" t="b">
        <v>0</v>
      </c>
      <c r="H31" s="1006"/>
      <c r="I31" s="1006"/>
      <c r="J31" s="1006"/>
      <c r="K31" s="1006"/>
      <c r="L31" s="351" t="s">
        <v>994</v>
      </c>
      <c r="M31" s="352"/>
      <c r="N31" s="353"/>
      <c r="O31" s="353"/>
      <c r="P31" s="532"/>
      <c r="Q31" s="1006"/>
      <c r="R31" s="1006"/>
      <c r="S31" s="1006"/>
      <c r="T31" s="1006"/>
      <c r="U31" s="1006"/>
      <c r="V31" s="1006"/>
      <c r="W31" s="1006"/>
      <c r="X31" s="1006"/>
      <c r="Y31" s="1006"/>
      <c r="Z31" s="1006"/>
      <c r="AA31" s="1006"/>
      <c r="AB31" s="1006"/>
      <c r="AC31" s="1006"/>
      <c r="AD31" s="1006"/>
      <c r="AE31" s="1006"/>
    </row>
    <row r="32" spans="1:31" s="558" customFormat="1" ht="0.2" customHeight="1">
      <c r="A32" s="1006">
        <v>1</v>
      </c>
      <c r="B32" s="1006"/>
      <c r="C32" s="1006"/>
      <c r="D32" s="1006"/>
      <c r="E32" s="1006"/>
      <c r="F32" s="1006"/>
      <c r="G32" s="1006" t="b">
        <v>0</v>
      </c>
      <c r="H32" s="1006"/>
      <c r="I32" s="1006"/>
      <c r="J32" s="1006"/>
      <c r="K32" s="1006"/>
      <c r="L32" s="1083" t="s">
        <v>499</v>
      </c>
      <c r="M32" s="1078" t="s">
        <v>486</v>
      </c>
      <c r="N32" s="1084">
        <v>0</v>
      </c>
      <c r="O32" s="1084">
        <v>0</v>
      </c>
      <c r="P32" s="1080">
        <v>0</v>
      </c>
      <c r="Q32" s="1006"/>
      <c r="R32" s="1006"/>
      <c r="S32" s="1006"/>
      <c r="T32" s="1006"/>
      <c r="U32" s="1006"/>
      <c r="V32" s="1006"/>
      <c r="W32" s="1006"/>
      <c r="X32" s="1006"/>
      <c r="Y32" s="1006"/>
      <c r="Z32" s="1006"/>
      <c r="AA32" s="1006"/>
      <c r="AB32" s="1006"/>
      <c r="AC32" s="1006"/>
      <c r="AD32" s="1006"/>
      <c r="AE32" s="1006"/>
    </row>
    <row r="33" spans="1:31" s="558" customFormat="1" ht="0.2" customHeight="1">
      <c r="A33" s="1006">
        <v>1</v>
      </c>
      <c r="B33" s="1006"/>
      <c r="C33" s="1006"/>
      <c r="D33" s="1006"/>
      <c r="E33" s="1006"/>
      <c r="F33" s="1006"/>
      <c r="G33" s="1006" t="b">
        <v>0</v>
      </c>
      <c r="H33" s="1006"/>
      <c r="I33" s="1006"/>
      <c r="J33" s="1006"/>
      <c r="K33" s="1006"/>
      <c r="L33" s="1083" t="s">
        <v>500</v>
      </c>
      <c r="M33" s="1078" t="s">
        <v>486</v>
      </c>
      <c r="N33" s="1084"/>
      <c r="O33" s="1084"/>
      <c r="P33" s="1080">
        <v>0</v>
      </c>
      <c r="Q33" s="1006"/>
      <c r="R33" s="1006"/>
      <c r="S33" s="1006"/>
      <c r="T33" s="1006"/>
      <c r="U33" s="1006"/>
      <c r="V33" s="1006"/>
      <c r="W33" s="1006"/>
      <c r="X33" s="1006"/>
      <c r="Y33" s="1006"/>
      <c r="Z33" s="1006"/>
      <c r="AA33" s="1006"/>
      <c r="AB33" s="1006"/>
      <c r="AC33" s="1006"/>
      <c r="AD33" s="1006"/>
      <c r="AE33" s="1006"/>
    </row>
    <row r="34" spans="1:31" s="558" customFormat="1" ht="0.2" customHeight="1">
      <c r="A34" s="1006">
        <v>1</v>
      </c>
      <c r="B34" s="1038" t="s">
        <v>988</v>
      </c>
      <c r="C34" s="1006"/>
      <c r="D34" s="1006"/>
      <c r="E34" s="1006"/>
      <c r="F34" s="1006"/>
      <c r="G34" s="1006" t="b">
        <v>0</v>
      </c>
      <c r="H34" s="1006"/>
      <c r="I34" s="1006"/>
      <c r="J34" s="1006"/>
      <c r="K34" s="1006"/>
      <c r="L34" s="1083" t="s">
        <v>501</v>
      </c>
      <c r="M34" s="1028" t="s">
        <v>314</v>
      </c>
      <c r="N34" s="1081">
        <v>23.35</v>
      </c>
      <c r="O34" s="1081">
        <v>23.35</v>
      </c>
      <c r="P34" s="1082">
        <v>0</v>
      </c>
      <c r="Q34" s="1006"/>
      <c r="R34" s="1006"/>
      <c r="S34" s="1006"/>
      <c r="T34" s="1006"/>
      <c r="U34" s="1006"/>
      <c r="V34" s="1006"/>
      <c r="W34" s="1006"/>
      <c r="X34" s="1006"/>
      <c r="Y34" s="1006"/>
      <c r="Z34" s="1006"/>
      <c r="AA34" s="1006"/>
      <c r="AB34" s="1006"/>
      <c r="AC34" s="1006"/>
      <c r="AD34" s="1006"/>
      <c r="AE34" s="1006"/>
    </row>
    <row r="35" spans="1:31" s="558" customFormat="1" ht="0.2" customHeight="1">
      <c r="A35" s="1006">
        <v>1</v>
      </c>
      <c r="B35" s="1006"/>
      <c r="C35" s="1006"/>
      <c r="D35" s="1006"/>
      <c r="E35" s="1006"/>
      <c r="F35" s="1006"/>
      <c r="G35" s="1006" t="b">
        <v>0</v>
      </c>
      <c r="H35" s="1006"/>
      <c r="I35" s="1006"/>
      <c r="J35" s="1006"/>
      <c r="K35" s="1006"/>
      <c r="L35" s="1083" t="s">
        <v>502</v>
      </c>
      <c r="M35" s="1078" t="s">
        <v>503</v>
      </c>
      <c r="N35" s="1084"/>
      <c r="O35" s="1084"/>
      <c r="P35" s="1080">
        <v>0</v>
      </c>
      <c r="Q35" s="1006"/>
      <c r="R35" s="1006"/>
      <c r="S35" s="1006"/>
      <c r="T35" s="1006"/>
      <c r="U35" s="1006"/>
      <c r="V35" s="1006"/>
      <c r="W35" s="1006"/>
      <c r="X35" s="1006"/>
      <c r="Y35" s="1006"/>
      <c r="Z35" s="1006"/>
      <c r="AA35" s="1006"/>
      <c r="AB35" s="1006"/>
      <c r="AC35" s="1006"/>
      <c r="AD35" s="1006"/>
      <c r="AE35" s="1006"/>
    </row>
    <row r="36" spans="1:31" s="558" customFormat="1" ht="0.2" customHeight="1">
      <c r="A36" s="1006">
        <v>1</v>
      </c>
      <c r="B36" s="1006"/>
      <c r="C36" s="1006"/>
      <c r="D36" s="1006"/>
      <c r="E36" s="1006"/>
      <c r="F36" s="1006"/>
      <c r="G36" s="1006" t="b">
        <v>0</v>
      </c>
      <c r="H36" s="1006"/>
      <c r="I36" s="1006"/>
      <c r="J36" s="1006"/>
      <c r="K36" s="1006"/>
      <c r="L36" s="1083" t="s">
        <v>504</v>
      </c>
      <c r="M36" s="1078" t="s">
        <v>505</v>
      </c>
      <c r="N36" s="1084"/>
      <c r="O36" s="1084"/>
      <c r="P36" s="1080">
        <v>0</v>
      </c>
      <c r="Q36" s="1006"/>
      <c r="R36" s="1006"/>
      <c r="S36" s="1006"/>
      <c r="T36" s="1006"/>
      <c r="U36" s="1006"/>
      <c r="V36" s="1006"/>
      <c r="W36" s="1006"/>
      <c r="X36" s="1006"/>
      <c r="Y36" s="1006"/>
      <c r="Z36" s="1006"/>
      <c r="AA36" s="1006"/>
      <c r="AB36" s="1006"/>
      <c r="AC36" s="1006"/>
      <c r="AD36" s="1006"/>
      <c r="AE36" s="1006"/>
    </row>
    <row r="37" spans="1:31" s="558" customFormat="1" ht="0.2" customHeight="1">
      <c r="A37" s="1006">
        <v>1</v>
      </c>
      <c r="B37" s="1006"/>
      <c r="C37" s="1006"/>
      <c r="D37" s="1006"/>
      <c r="E37" s="1006"/>
      <c r="F37" s="1006"/>
      <c r="G37" s="1006" t="b">
        <v>0</v>
      </c>
      <c r="H37" s="1006"/>
      <c r="I37" s="1006"/>
      <c r="J37" s="1006"/>
      <c r="K37" s="1006"/>
      <c r="L37" s="1073" t="s">
        <v>995</v>
      </c>
      <c r="M37" s="352"/>
      <c r="N37" s="353"/>
      <c r="O37" s="353"/>
      <c r="P37" s="532"/>
      <c r="Q37" s="1006"/>
      <c r="R37" s="1006"/>
      <c r="S37" s="1006"/>
      <c r="T37" s="1006"/>
      <c r="U37" s="1006"/>
      <c r="V37" s="1006"/>
      <c r="W37" s="1006"/>
      <c r="X37" s="1006"/>
      <c r="Y37" s="1006"/>
      <c r="Z37" s="1006"/>
      <c r="AA37" s="1006"/>
      <c r="AB37" s="1006"/>
      <c r="AC37" s="1006"/>
      <c r="AD37" s="1006"/>
      <c r="AE37" s="1006"/>
    </row>
    <row r="38" spans="1:31" s="558" customFormat="1" ht="0.2" customHeight="1">
      <c r="A38" s="1006">
        <v>1</v>
      </c>
      <c r="B38" s="1006"/>
      <c r="C38" s="1006"/>
      <c r="D38" s="1006"/>
      <c r="E38" s="1006"/>
      <c r="F38" s="1006"/>
      <c r="G38" s="1006" t="b">
        <v>0</v>
      </c>
      <c r="H38" s="1006"/>
      <c r="I38" s="1006"/>
      <c r="J38" s="1006"/>
      <c r="K38" s="1006"/>
      <c r="L38" s="1083" t="s">
        <v>499</v>
      </c>
      <c r="M38" s="1078" t="s">
        <v>486</v>
      </c>
      <c r="N38" s="1084">
        <v>0</v>
      </c>
      <c r="O38" s="1084">
        <v>0</v>
      </c>
      <c r="P38" s="1080">
        <v>0</v>
      </c>
      <c r="Q38" s="1006"/>
      <c r="R38" s="1006"/>
      <c r="S38" s="1006"/>
      <c r="T38" s="1006"/>
      <c r="U38" s="1006"/>
      <c r="V38" s="1006"/>
      <c r="W38" s="1006"/>
      <c r="X38" s="1006"/>
      <c r="Y38" s="1006"/>
      <c r="Z38" s="1006"/>
      <c r="AA38" s="1006"/>
      <c r="AB38" s="1006"/>
      <c r="AC38" s="1006"/>
      <c r="AD38" s="1006"/>
      <c r="AE38" s="1006"/>
    </row>
    <row r="39" spans="1:31" s="558" customFormat="1" ht="0.2" customHeight="1">
      <c r="A39" s="1006">
        <v>1</v>
      </c>
      <c r="B39" s="1006"/>
      <c r="C39" s="1006"/>
      <c r="D39" s="1006"/>
      <c r="E39" s="1006"/>
      <c r="F39" s="1006"/>
      <c r="G39" s="1006" t="b">
        <v>0</v>
      </c>
      <c r="H39" s="1006"/>
      <c r="I39" s="1006"/>
      <c r="J39" s="1006"/>
      <c r="K39" s="1006"/>
      <c r="L39" s="1083" t="s">
        <v>500</v>
      </c>
      <c r="M39" s="1078" t="s">
        <v>486</v>
      </c>
      <c r="N39" s="1084"/>
      <c r="O39" s="1084"/>
      <c r="P39" s="1080">
        <v>0</v>
      </c>
      <c r="Q39" s="1006"/>
      <c r="R39" s="1006"/>
      <c r="S39" s="1006"/>
      <c r="T39" s="1006"/>
      <c r="U39" s="1006"/>
      <c r="V39" s="1006"/>
      <c r="W39" s="1006"/>
      <c r="X39" s="1006"/>
      <c r="Y39" s="1006"/>
      <c r="Z39" s="1006"/>
      <c r="AA39" s="1006"/>
      <c r="AB39" s="1006"/>
      <c r="AC39" s="1006"/>
      <c r="AD39" s="1006"/>
      <c r="AE39" s="1006"/>
    </row>
    <row r="40" spans="1:31" s="558" customFormat="1" ht="0.2" customHeight="1">
      <c r="A40" s="1006">
        <v>1</v>
      </c>
      <c r="B40" s="1038" t="s">
        <v>989</v>
      </c>
      <c r="C40" s="1006"/>
      <c r="D40" s="1006"/>
      <c r="E40" s="1006"/>
      <c r="F40" s="1006"/>
      <c r="G40" s="1006" t="b">
        <v>0</v>
      </c>
      <c r="H40" s="1006"/>
      <c r="I40" s="1006"/>
      <c r="J40" s="1006"/>
      <c r="K40" s="1006"/>
      <c r="L40" s="1083" t="s">
        <v>501</v>
      </c>
      <c r="M40" s="1078" t="s">
        <v>314</v>
      </c>
      <c r="N40" s="1081">
        <v>23.35</v>
      </c>
      <c r="O40" s="1081">
        <v>23.35</v>
      </c>
      <c r="P40" s="1082">
        <v>0</v>
      </c>
      <c r="Q40" s="1006"/>
      <c r="R40" s="1006"/>
      <c r="S40" s="1006"/>
      <c r="T40" s="1006"/>
      <c r="U40" s="1006"/>
      <c r="V40" s="1006"/>
      <c r="W40" s="1006"/>
      <c r="X40" s="1006"/>
      <c r="Y40" s="1006"/>
      <c r="Z40" s="1006"/>
      <c r="AA40" s="1006"/>
      <c r="AB40" s="1006"/>
      <c r="AC40" s="1006"/>
      <c r="AD40" s="1006"/>
      <c r="AE40" s="1006"/>
    </row>
    <row r="41" spans="1:31" s="558" customFormat="1" ht="0.2" customHeight="1">
      <c r="A41" s="1006">
        <v>1</v>
      </c>
      <c r="B41" s="1006"/>
      <c r="C41" s="1006"/>
      <c r="D41" s="1006"/>
      <c r="E41" s="1006"/>
      <c r="F41" s="1006"/>
      <c r="G41" s="1006" t="b">
        <v>0</v>
      </c>
      <c r="H41" s="1006"/>
      <c r="I41" s="1006"/>
      <c r="J41" s="1006"/>
      <c r="K41" s="1006"/>
      <c r="L41" s="1083" t="s">
        <v>502</v>
      </c>
      <c r="M41" s="1078" t="s">
        <v>503</v>
      </c>
      <c r="N41" s="1084"/>
      <c r="O41" s="1084"/>
      <c r="P41" s="1080">
        <v>0</v>
      </c>
      <c r="Q41" s="1006"/>
      <c r="R41" s="1006"/>
      <c r="S41" s="1006"/>
      <c r="T41" s="1006"/>
      <c r="U41" s="1006"/>
      <c r="V41" s="1006"/>
      <c r="W41" s="1006"/>
      <c r="X41" s="1006"/>
      <c r="Y41" s="1006"/>
      <c r="Z41" s="1006"/>
      <c r="AA41" s="1006"/>
      <c r="AB41" s="1006"/>
      <c r="AC41" s="1006"/>
      <c r="AD41" s="1006"/>
      <c r="AE41" s="1006"/>
    </row>
    <row r="42" spans="1:31" s="558" customFormat="1" ht="0.2" customHeight="1">
      <c r="A42" s="1006">
        <v>1</v>
      </c>
      <c r="B42" s="1006"/>
      <c r="C42" s="1006"/>
      <c r="D42" s="1006"/>
      <c r="E42" s="1006"/>
      <c r="F42" s="1006"/>
      <c r="G42" s="1006" t="b">
        <v>0</v>
      </c>
      <c r="H42" s="1006"/>
      <c r="I42" s="1006"/>
      <c r="J42" s="1006"/>
      <c r="K42" s="1006"/>
      <c r="L42" s="1083" t="s">
        <v>504</v>
      </c>
      <c r="M42" s="1078" t="s">
        <v>505</v>
      </c>
      <c r="N42" s="1084"/>
      <c r="O42" s="1084"/>
      <c r="P42" s="1080">
        <v>0</v>
      </c>
      <c r="Q42" s="1006"/>
      <c r="R42" s="1006"/>
      <c r="S42" s="1006"/>
      <c r="T42" s="1006"/>
      <c r="U42" s="1006"/>
      <c r="V42" s="1006"/>
      <c r="W42" s="1006"/>
      <c r="X42" s="1006"/>
      <c r="Y42" s="1006"/>
      <c r="Z42" s="1006"/>
      <c r="AA42" s="1006"/>
      <c r="AB42" s="1006"/>
      <c r="AC42" s="1006"/>
      <c r="AD42" s="1006"/>
      <c r="AE42" s="1006"/>
    </row>
    <row r="43" spans="1:31" s="558" customFormat="1" ht="0.2" customHeight="1">
      <c r="A43" s="1006">
        <v>1</v>
      </c>
      <c r="B43" s="1006"/>
      <c r="C43" s="1006"/>
      <c r="D43" s="1006"/>
      <c r="E43" s="1006"/>
      <c r="F43" s="1006"/>
      <c r="G43" s="1006" t="b">
        <v>0</v>
      </c>
      <c r="H43" s="1006"/>
      <c r="I43" s="1006"/>
      <c r="J43" s="1006"/>
      <c r="K43" s="1006"/>
      <c r="L43" s="1073" t="s">
        <v>996</v>
      </c>
      <c r="M43" s="352"/>
      <c r="N43" s="353"/>
      <c r="O43" s="353"/>
      <c r="P43" s="532"/>
      <c r="Q43" s="1006"/>
      <c r="R43" s="1006"/>
      <c r="S43" s="1006"/>
      <c r="T43" s="1006"/>
      <c r="U43" s="1006"/>
      <c r="V43" s="1006"/>
      <c r="W43" s="1006"/>
      <c r="X43" s="1006"/>
      <c r="Y43" s="1006"/>
      <c r="Z43" s="1006"/>
      <c r="AA43" s="1006"/>
      <c r="AB43" s="1006"/>
      <c r="AC43" s="1006"/>
      <c r="AD43" s="1006"/>
      <c r="AE43" s="1006"/>
    </row>
    <row r="44" spans="1:31" s="558" customFormat="1" ht="0.2" customHeight="1">
      <c r="A44" s="1006">
        <v>1</v>
      </c>
      <c r="B44" s="1006"/>
      <c r="C44" s="1006"/>
      <c r="D44" s="1006"/>
      <c r="E44" s="1006"/>
      <c r="F44" s="1006"/>
      <c r="G44" s="1006" t="b">
        <v>0</v>
      </c>
      <c r="H44" s="1006"/>
      <c r="I44" s="1006"/>
      <c r="J44" s="1006"/>
      <c r="K44" s="1006"/>
      <c r="L44" s="1083" t="s">
        <v>499</v>
      </c>
      <c r="M44" s="1078" t="s">
        <v>486</v>
      </c>
      <c r="N44" s="1084">
        <v>0</v>
      </c>
      <c r="O44" s="1084">
        <v>0</v>
      </c>
      <c r="P44" s="1080">
        <v>0</v>
      </c>
      <c r="Q44" s="1006"/>
      <c r="R44" s="1006"/>
      <c r="S44" s="1006"/>
      <c r="T44" s="1006"/>
      <c r="U44" s="1006"/>
      <c r="V44" s="1006"/>
      <c r="W44" s="1006"/>
      <c r="X44" s="1006"/>
      <c r="Y44" s="1006"/>
      <c r="Z44" s="1006"/>
      <c r="AA44" s="1006"/>
      <c r="AB44" s="1006"/>
      <c r="AC44" s="1006"/>
      <c r="AD44" s="1006"/>
      <c r="AE44" s="1006"/>
    </row>
    <row r="45" spans="1:31" s="558" customFormat="1" ht="0.2" customHeight="1">
      <c r="A45" s="1006">
        <v>1</v>
      </c>
      <c r="B45" s="1006"/>
      <c r="C45" s="1006"/>
      <c r="D45" s="1006"/>
      <c r="E45" s="1006"/>
      <c r="F45" s="1006"/>
      <c r="G45" s="1006" t="b">
        <v>0</v>
      </c>
      <c r="H45" s="1006"/>
      <c r="I45" s="1006"/>
      <c r="J45" s="1006"/>
      <c r="K45" s="1006"/>
      <c r="L45" s="1083" t="s">
        <v>500</v>
      </c>
      <c r="M45" s="1078" t="s">
        <v>486</v>
      </c>
      <c r="N45" s="1084"/>
      <c r="O45" s="1084"/>
      <c r="P45" s="1080">
        <v>0</v>
      </c>
      <c r="Q45" s="1006"/>
      <c r="R45" s="1006"/>
      <c r="S45" s="1006"/>
      <c r="T45" s="1006"/>
      <c r="U45" s="1006"/>
      <c r="V45" s="1006"/>
      <c r="W45" s="1006"/>
      <c r="X45" s="1006"/>
      <c r="Y45" s="1006"/>
      <c r="Z45" s="1006"/>
      <c r="AA45" s="1006"/>
      <c r="AB45" s="1006"/>
      <c r="AC45" s="1006"/>
      <c r="AD45" s="1006"/>
      <c r="AE45" s="1006"/>
    </row>
    <row r="46" spans="1:31" s="558" customFormat="1" ht="0.2" customHeight="1">
      <c r="A46" s="1006">
        <v>1</v>
      </c>
      <c r="B46" s="1038" t="s">
        <v>990</v>
      </c>
      <c r="C46" s="1006"/>
      <c r="D46" s="1006"/>
      <c r="E46" s="1006"/>
      <c r="F46" s="1006"/>
      <c r="G46" s="1006" t="b">
        <v>0</v>
      </c>
      <c r="H46" s="1006"/>
      <c r="I46" s="1006"/>
      <c r="J46" s="1006"/>
      <c r="K46" s="1006"/>
      <c r="L46" s="1083" t="s">
        <v>501</v>
      </c>
      <c r="M46" s="1078" t="s">
        <v>314</v>
      </c>
      <c r="N46" s="1081">
        <v>21.85</v>
      </c>
      <c r="O46" s="1081">
        <v>21.85</v>
      </c>
      <c r="P46" s="1082">
        <v>0</v>
      </c>
      <c r="Q46" s="1006"/>
      <c r="R46" s="1006"/>
      <c r="S46" s="1006"/>
      <c r="T46" s="1006"/>
      <c r="U46" s="1006"/>
      <c r="V46" s="1006"/>
      <c r="W46" s="1006"/>
      <c r="X46" s="1006"/>
      <c r="Y46" s="1006"/>
      <c r="Z46" s="1006"/>
      <c r="AA46" s="1006"/>
      <c r="AB46" s="1006"/>
      <c r="AC46" s="1006"/>
      <c r="AD46" s="1006"/>
      <c r="AE46" s="1006"/>
    </row>
    <row r="47" spans="1:31" s="558" customFormat="1" ht="0.2" customHeight="1">
      <c r="A47" s="1006">
        <v>1</v>
      </c>
      <c r="B47" s="1006"/>
      <c r="C47" s="1006"/>
      <c r="D47" s="1006"/>
      <c r="E47" s="1006"/>
      <c r="F47" s="1006"/>
      <c r="G47" s="1006" t="b">
        <v>0</v>
      </c>
      <c r="H47" s="1006"/>
      <c r="I47" s="1006"/>
      <c r="J47" s="1006"/>
      <c r="K47" s="1006"/>
      <c r="L47" s="1083" t="s">
        <v>502</v>
      </c>
      <c r="M47" s="1078" t="s">
        <v>503</v>
      </c>
      <c r="N47" s="1084"/>
      <c r="O47" s="1084"/>
      <c r="P47" s="1080">
        <v>0</v>
      </c>
      <c r="Q47" s="1006"/>
      <c r="R47" s="1006"/>
      <c r="S47" s="1006"/>
      <c r="T47" s="1006"/>
      <c r="U47" s="1006"/>
      <c r="V47" s="1006"/>
      <c r="W47" s="1006"/>
      <c r="X47" s="1006"/>
      <c r="Y47" s="1006"/>
      <c r="Z47" s="1006"/>
      <c r="AA47" s="1006"/>
      <c r="AB47" s="1006"/>
      <c r="AC47" s="1006"/>
      <c r="AD47" s="1006"/>
      <c r="AE47" s="1006"/>
    </row>
    <row r="48" spans="1:31" s="558" customFormat="1" ht="0.2" customHeight="1">
      <c r="A48" s="1006">
        <v>1</v>
      </c>
      <c r="B48" s="1006"/>
      <c r="C48" s="1006"/>
      <c r="D48" s="1006"/>
      <c r="E48" s="1006"/>
      <c r="F48" s="1006"/>
      <c r="G48" s="1006" t="b">
        <v>0</v>
      </c>
      <c r="H48" s="1006"/>
      <c r="I48" s="1006"/>
      <c r="J48" s="1006"/>
      <c r="K48" s="1006"/>
      <c r="L48" s="1083" t="s">
        <v>504</v>
      </c>
      <c r="M48" s="1078" t="s">
        <v>505</v>
      </c>
      <c r="N48" s="1084"/>
      <c r="O48" s="1084"/>
      <c r="P48" s="1080">
        <v>0</v>
      </c>
      <c r="Q48" s="1006"/>
      <c r="R48" s="1006"/>
      <c r="S48" s="1006"/>
      <c r="T48" s="1006"/>
      <c r="U48" s="1006"/>
      <c r="V48" s="1006"/>
      <c r="W48" s="1006"/>
      <c r="X48" s="1006"/>
      <c r="Y48" s="1006"/>
      <c r="Z48" s="1006"/>
      <c r="AA48" s="1006"/>
      <c r="AB48" s="1006"/>
      <c r="AC48" s="1006"/>
      <c r="AD48" s="1006"/>
      <c r="AE48" s="1006"/>
    </row>
    <row r="49" spans="1:31" s="558" customFormat="1" ht="0.2" customHeight="1">
      <c r="A49" s="1006">
        <v>1</v>
      </c>
      <c r="B49" s="1006"/>
      <c r="C49" s="1006"/>
      <c r="D49" s="1006"/>
      <c r="E49" s="1006"/>
      <c r="F49" s="1006"/>
      <c r="G49" s="1006" t="b">
        <v>0</v>
      </c>
      <c r="H49" s="1006"/>
      <c r="I49" s="1006"/>
      <c r="J49" s="1006"/>
      <c r="K49" s="1006"/>
      <c r="L49" s="1073" t="s">
        <v>996</v>
      </c>
      <c r="M49" s="352"/>
      <c r="N49" s="353"/>
      <c r="O49" s="353"/>
      <c r="P49" s="532"/>
      <c r="Q49" s="1006"/>
      <c r="R49" s="1006"/>
      <c r="S49" s="1006"/>
      <c r="T49" s="1006"/>
      <c r="U49" s="1006"/>
      <c r="V49" s="1006"/>
      <c r="W49" s="1006"/>
      <c r="X49" s="1006"/>
      <c r="Y49" s="1006"/>
      <c r="Z49" s="1006"/>
      <c r="AA49" s="1006"/>
      <c r="AB49" s="1006"/>
      <c r="AC49" s="1006"/>
      <c r="AD49" s="1006"/>
      <c r="AE49" s="1006"/>
    </row>
    <row r="50" spans="1:31" s="558" customFormat="1" ht="0.2" customHeight="1">
      <c r="A50" s="1006">
        <v>1</v>
      </c>
      <c r="B50" s="1006"/>
      <c r="C50" s="1006"/>
      <c r="D50" s="1006"/>
      <c r="E50" s="1006"/>
      <c r="F50" s="1006"/>
      <c r="G50" s="1006" t="b">
        <v>0</v>
      </c>
      <c r="H50" s="1006"/>
      <c r="I50" s="1006"/>
      <c r="J50" s="1006"/>
      <c r="K50" s="1006"/>
      <c r="L50" s="1083" t="s">
        <v>499</v>
      </c>
      <c r="M50" s="1078" t="s">
        <v>486</v>
      </c>
      <c r="N50" s="1084">
        <v>0</v>
      </c>
      <c r="O50" s="1084">
        <v>0</v>
      </c>
      <c r="P50" s="1080">
        <v>0</v>
      </c>
      <c r="Q50" s="1006"/>
      <c r="R50" s="1006"/>
      <c r="S50" s="1006"/>
      <c r="T50" s="1006"/>
      <c r="U50" s="1006"/>
      <c r="V50" s="1006"/>
      <c r="W50" s="1006"/>
      <c r="X50" s="1006"/>
      <c r="Y50" s="1006"/>
      <c r="Z50" s="1006"/>
      <c r="AA50" s="1006"/>
      <c r="AB50" s="1006"/>
      <c r="AC50" s="1006"/>
      <c r="AD50" s="1006"/>
      <c r="AE50" s="1006"/>
    </row>
    <row r="51" spans="1:31" s="558" customFormat="1" ht="0.2" customHeight="1">
      <c r="A51" s="1006">
        <v>1</v>
      </c>
      <c r="B51" s="1006"/>
      <c r="C51" s="1006"/>
      <c r="D51" s="1006"/>
      <c r="E51" s="1006"/>
      <c r="F51" s="1006"/>
      <c r="G51" s="1006" t="b">
        <v>0</v>
      </c>
      <c r="H51" s="1006"/>
      <c r="I51" s="1006"/>
      <c r="J51" s="1006"/>
      <c r="K51" s="1006"/>
      <c r="L51" s="1083" t="s">
        <v>500</v>
      </c>
      <c r="M51" s="1078" t="s">
        <v>486</v>
      </c>
      <c r="N51" s="1084"/>
      <c r="O51" s="1084"/>
      <c r="P51" s="1080">
        <v>0</v>
      </c>
      <c r="Q51" s="1006"/>
      <c r="R51" s="1006"/>
      <c r="S51" s="1006"/>
      <c r="T51" s="1006"/>
      <c r="U51" s="1006"/>
      <c r="V51" s="1006"/>
      <c r="W51" s="1006"/>
      <c r="X51" s="1006"/>
      <c r="Y51" s="1006"/>
      <c r="Z51" s="1006"/>
      <c r="AA51" s="1006"/>
      <c r="AB51" s="1006"/>
      <c r="AC51" s="1006"/>
      <c r="AD51" s="1006"/>
      <c r="AE51" s="1006"/>
    </row>
    <row r="52" spans="1:31" s="558" customFormat="1" ht="0.2" customHeight="1">
      <c r="A52" s="1006">
        <v>1</v>
      </c>
      <c r="B52" s="1038" t="s">
        <v>991</v>
      </c>
      <c r="C52" s="1006"/>
      <c r="D52" s="1006"/>
      <c r="E52" s="1006"/>
      <c r="F52" s="1006"/>
      <c r="G52" s="1006" t="b">
        <v>0</v>
      </c>
      <c r="H52" s="1006"/>
      <c r="I52" s="1006"/>
      <c r="J52" s="1006"/>
      <c r="K52" s="1006"/>
      <c r="L52" s="1083" t="s">
        <v>501</v>
      </c>
      <c r="M52" s="1078" t="s">
        <v>314</v>
      </c>
      <c r="N52" s="1081">
        <v>21.85</v>
      </c>
      <c r="O52" s="1081">
        <v>21.85</v>
      </c>
      <c r="P52" s="1082">
        <v>0</v>
      </c>
      <c r="Q52" s="1006"/>
      <c r="R52" s="1006"/>
      <c r="S52" s="1006"/>
      <c r="T52" s="1006"/>
      <c r="U52" s="1006"/>
      <c r="V52" s="1006"/>
      <c r="W52" s="1006"/>
      <c r="X52" s="1006"/>
      <c r="Y52" s="1006"/>
      <c r="Z52" s="1006"/>
      <c r="AA52" s="1006"/>
      <c r="AB52" s="1006"/>
      <c r="AC52" s="1006"/>
      <c r="AD52" s="1006"/>
      <c r="AE52" s="1006"/>
    </row>
    <row r="53" spans="1:31" s="558" customFormat="1" ht="0.2" customHeight="1">
      <c r="A53" s="1006">
        <v>1</v>
      </c>
      <c r="B53" s="1006"/>
      <c r="C53" s="1006"/>
      <c r="D53" s="1006"/>
      <c r="E53" s="1006"/>
      <c r="F53" s="1006"/>
      <c r="G53" s="1006" t="b">
        <v>0</v>
      </c>
      <c r="H53" s="1006"/>
      <c r="I53" s="1006"/>
      <c r="J53" s="1006"/>
      <c r="K53" s="1006"/>
      <c r="L53" s="1083" t="s">
        <v>502</v>
      </c>
      <c r="M53" s="1078" t="s">
        <v>503</v>
      </c>
      <c r="N53" s="1084"/>
      <c r="O53" s="1084"/>
      <c r="P53" s="1080">
        <v>0</v>
      </c>
      <c r="Q53" s="1006"/>
      <c r="R53" s="1006"/>
      <c r="S53" s="1006"/>
      <c r="T53" s="1006"/>
      <c r="U53" s="1006"/>
      <c r="V53" s="1006"/>
      <c r="W53" s="1006"/>
      <c r="X53" s="1006"/>
      <c r="Y53" s="1006"/>
      <c r="Z53" s="1006"/>
      <c r="AA53" s="1006"/>
      <c r="AB53" s="1006"/>
      <c r="AC53" s="1006"/>
      <c r="AD53" s="1006"/>
      <c r="AE53" s="1006"/>
    </row>
    <row r="54" spans="1:31" s="558" customFormat="1" ht="0.2" customHeight="1">
      <c r="A54" s="1006">
        <v>1</v>
      </c>
      <c r="B54" s="1006"/>
      <c r="C54" s="1006"/>
      <c r="D54" s="1006"/>
      <c r="E54" s="1006"/>
      <c r="F54" s="1006"/>
      <c r="G54" s="1006" t="b">
        <v>0</v>
      </c>
      <c r="H54" s="1006"/>
      <c r="I54" s="1006"/>
      <c r="J54" s="1006"/>
      <c r="K54" s="1006"/>
      <c r="L54" s="1083" t="s">
        <v>504</v>
      </c>
      <c r="M54" s="1078" t="s">
        <v>505</v>
      </c>
      <c r="N54" s="1084"/>
      <c r="O54" s="1084"/>
      <c r="P54" s="1080">
        <v>0</v>
      </c>
      <c r="Q54" s="1006"/>
      <c r="R54" s="1006"/>
      <c r="S54" s="1006"/>
      <c r="T54" s="1006"/>
      <c r="U54" s="1006"/>
      <c r="V54" s="1006"/>
      <c r="W54" s="1006"/>
      <c r="X54" s="1006"/>
      <c r="Y54" s="1006"/>
      <c r="Z54" s="1006"/>
      <c r="AA54" s="1006"/>
      <c r="AB54" s="1006"/>
      <c r="AC54" s="1006"/>
      <c r="AD54" s="1006"/>
      <c r="AE54" s="1006"/>
    </row>
    <row r="55" spans="1:31" s="558" customFormat="1">
      <c r="A55" s="814" t="s">
        <v>101</v>
      </c>
      <c r="B55" s="1006"/>
      <c r="C55" s="1006"/>
      <c r="D55" s="1006"/>
      <c r="E55" s="1006"/>
      <c r="F55" s="1006" t="s">
        <v>824</v>
      </c>
      <c r="G55" s="901"/>
      <c r="H55" s="1006"/>
      <c r="I55" s="1006"/>
      <c r="J55" s="1006"/>
      <c r="K55" s="1006"/>
      <c r="L55" s="1085" t="s">
        <v>15</v>
      </c>
      <c r="M55" s="1086"/>
      <c r="N55" s="1061" t="s">
        <v>2449</v>
      </c>
      <c r="O55" s="1062"/>
      <c r="P55" s="1063"/>
      <c r="Q55" s="1006"/>
      <c r="R55" s="1006"/>
      <c r="S55" s="1006"/>
      <c r="T55" s="1006"/>
      <c r="U55" s="1006"/>
      <c r="V55" s="1006"/>
      <c r="W55" s="1006"/>
      <c r="X55" s="1006"/>
      <c r="Y55" s="1006"/>
      <c r="Z55" s="1006"/>
      <c r="AA55" s="1006"/>
      <c r="AB55" s="1006"/>
      <c r="AC55" s="1006"/>
      <c r="AD55" s="1006"/>
      <c r="AE55" s="1006"/>
    </row>
    <row r="56" spans="1:31" s="558" customFormat="1">
      <c r="A56" s="1006">
        <v>2</v>
      </c>
      <c r="B56" s="1006"/>
      <c r="C56" s="1006"/>
      <c r="D56" s="1006"/>
      <c r="E56" s="1006"/>
      <c r="F56" s="1006"/>
      <c r="G56" s="1006"/>
      <c r="H56" s="1006"/>
      <c r="I56" s="1006"/>
      <c r="J56" s="1006"/>
      <c r="K56" s="1006"/>
      <c r="L56" s="1064" t="s">
        <v>491</v>
      </c>
      <c r="M56" s="1065"/>
      <c r="N56" s="1061" t="s">
        <v>826</v>
      </c>
      <c r="O56" s="1066"/>
      <c r="P56" s="1067"/>
      <c r="Q56" s="1006"/>
      <c r="R56" s="1006"/>
      <c r="S56" s="1006"/>
      <c r="T56" s="1006"/>
      <c r="U56" s="1006"/>
      <c r="V56" s="1006"/>
      <c r="W56" s="1006"/>
      <c r="X56" s="1006"/>
      <c r="Y56" s="1006"/>
      <c r="Z56" s="1006"/>
      <c r="AA56" s="1006"/>
      <c r="AB56" s="1006"/>
      <c r="AC56" s="1006"/>
      <c r="AD56" s="1006"/>
      <c r="AE56" s="1006"/>
    </row>
    <row r="57" spans="1:31" s="558" customFormat="1">
      <c r="A57" s="1006">
        <v>2</v>
      </c>
      <c r="B57" s="1006"/>
      <c r="C57" s="1006"/>
      <c r="D57" s="1006"/>
      <c r="E57" s="1006"/>
      <c r="F57" s="1006"/>
      <c r="G57" s="1006"/>
      <c r="H57" s="1006"/>
      <c r="I57" s="1006"/>
      <c r="J57" s="1006"/>
      <c r="K57" s="1006"/>
      <c r="L57" s="1064" t="s">
        <v>492</v>
      </c>
      <c r="M57" s="1065"/>
      <c r="N57" s="1061" t="s">
        <v>921</v>
      </c>
      <c r="O57" s="1066"/>
      <c r="P57" s="1067"/>
      <c r="Q57" s="1006"/>
      <c r="R57" s="1006"/>
      <c r="S57" s="1006"/>
      <c r="T57" s="1006"/>
      <c r="U57" s="1006"/>
      <c r="V57" s="1006"/>
      <c r="W57" s="1006"/>
      <c r="X57" s="1006"/>
      <c r="Y57" s="1006"/>
      <c r="Z57" s="1006"/>
      <c r="AA57" s="1006"/>
      <c r="AB57" s="1006"/>
      <c r="AC57" s="1006"/>
      <c r="AD57" s="1006"/>
      <c r="AE57" s="1006"/>
    </row>
    <row r="58" spans="1:31" s="558" customFormat="1">
      <c r="A58" s="1006">
        <v>2</v>
      </c>
      <c r="B58" s="1006"/>
      <c r="C58" s="1006"/>
      <c r="D58" s="1006"/>
      <c r="E58" s="1006"/>
      <c r="F58" s="1006"/>
      <c r="G58" s="1006"/>
      <c r="H58" s="1006"/>
      <c r="I58" s="1006"/>
      <c r="J58" s="1006"/>
      <c r="K58" s="1006"/>
      <c r="L58" s="1064" t="s">
        <v>267</v>
      </c>
      <c r="M58" s="1065"/>
      <c r="N58" s="1061" t="s">
        <v>2036</v>
      </c>
      <c r="O58" s="1066"/>
      <c r="P58" s="1067"/>
      <c r="Q58" s="1006"/>
      <c r="R58" s="1006"/>
      <c r="S58" s="1006"/>
      <c r="T58" s="1006"/>
      <c r="U58" s="1006"/>
      <c r="V58" s="1006"/>
      <c r="W58" s="1006"/>
      <c r="X58" s="1006"/>
      <c r="Y58" s="1006"/>
      <c r="Z58" s="1006"/>
      <c r="AA58" s="1006"/>
      <c r="AB58" s="1006"/>
      <c r="AC58" s="1006"/>
      <c r="AD58" s="1006"/>
      <c r="AE58" s="1006"/>
    </row>
    <row r="59" spans="1:31" s="558" customFormat="1">
      <c r="A59" s="1006">
        <v>2</v>
      </c>
      <c r="B59" s="1006"/>
      <c r="C59" s="1006"/>
      <c r="D59" s="1006"/>
      <c r="E59" s="1006"/>
      <c r="F59" s="1006"/>
      <c r="G59" s="1006" t="b">
        <v>1</v>
      </c>
      <c r="H59" s="1006"/>
      <c r="I59" s="1006"/>
      <c r="J59" s="1006"/>
      <c r="K59" s="1006"/>
      <c r="L59" s="1068" t="s">
        <v>493</v>
      </c>
      <c r="M59" s="1069"/>
      <c r="N59" s="1070"/>
      <c r="O59" s="1070"/>
      <c r="P59" s="1071"/>
      <c r="Q59" s="1006"/>
      <c r="R59" s="1006"/>
      <c r="S59" s="1006"/>
      <c r="T59" s="1006"/>
      <c r="U59" s="1006"/>
      <c r="V59" s="1006"/>
      <c r="W59" s="1006"/>
      <c r="X59" s="1006"/>
      <c r="Y59" s="1006"/>
      <c r="Z59" s="1006"/>
      <c r="AA59" s="1006"/>
      <c r="AB59" s="1006"/>
      <c r="AC59" s="1006"/>
      <c r="AD59" s="1006"/>
      <c r="AE59" s="1006"/>
    </row>
    <row r="60" spans="1:31" s="340" customFormat="1">
      <c r="A60" s="1006">
        <v>2</v>
      </c>
      <c r="B60" s="1006" t="s">
        <v>983</v>
      </c>
      <c r="C60" s="1072"/>
      <c r="D60" s="1072"/>
      <c r="E60" s="1072"/>
      <c r="F60" s="1072"/>
      <c r="G60" s="1006" t="b">
        <v>1</v>
      </c>
      <c r="H60" s="1072"/>
      <c r="I60" s="1072"/>
      <c r="J60" s="1072"/>
      <c r="K60" s="1072"/>
      <c r="L60" s="1073" t="s">
        <v>929</v>
      </c>
      <c r="M60" s="1074" t="s">
        <v>486</v>
      </c>
      <c r="N60" s="1075">
        <v>44.6</v>
      </c>
      <c r="O60" s="1075">
        <v>44.6</v>
      </c>
      <c r="P60" s="1076">
        <v>0</v>
      </c>
      <c r="Q60" s="1072"/>
      <c r="R60" s="1072"/>
      <c r="S60" s="1072"/>
      <c r="T60" s="1072"/>
      <c r="U60" s="1072"/>
      <c r="V60" s="1072"/>
      <c r="W60" s="1072"/>
      <c r="X60" s="1072"/>
      <c r="Y60" s="1072"/>
      <c r="Z60" s="1072"/>
      <c r="AA60" s="1072"/>
      <c r="AB60" s="1072"/>
      <c r="AC60" s="1072"/>
      <c r="AD60" s="1072"/>
      <c r="AE60" s="1072"/>
    </row>
    <row r="61" spans="1:31" s="340" customFormat="1">
      <c r="A61" s="1006">
        <v>2</v>
      </c>
      <c r="B61" s="1006" t="s">
        <v>984</v>
      </c>
      <c r="C61" s="1072"/>
      <c r="D61" s="1072"/>
      <c r="E61" s="1072"/>
      <c r="F61" s="1072"/>
      <c r="G61" s="1006" t="b">
        <v>1</v>
      </c>
      <c r="H61" s="1072"/>
      <c r="I61" s="1072"/>
      <c r="J61" s="1072"/>
      <c r="K61" s="1072"/>
      <c r="L61" s="1073" t="s">
        <v>930</v>
      </c>
      <c r="M61" s="1074" t="s">
        <v>486</v>
      </c>
      <c r="N61" s="1075">
        <v>59.757784640832256</v>
      </c>
      <c r="O61" s="1075">
        <v>48.353277603120922</v>
      </c>
      <c r="P61" s="1076">
        <v>-19.08455460030337</v>
      </c>
      <c r="Q61" s="1072"/>
      <c r="R61" s="1072"/>
      <c r="S61" s="1072"/>
      <c r="T61" s="1072"/>
      <c r="U61" s="1072"/>
      <c r="V61" s="1072"/>
      <c r="W61" s="1072"/>
      <c r="X61" s="1072"/>
      <c r="Y61" s="1072"/>
      <c r="Z61" s="1072"/>
      <c r="AA61" s="1072"/>
      <c r="AB61" s="1072"/>
      <c r="AC61" s="1072"/>
      <c r="AD61" s="1072"/>
      <c r="AE61" s="1072"/>
    </row>
    <row r="62" spans="1:31" s="558" customFormat="1">
      <c r="A62" s="1006">
        <v>2</v>
      </c>
      <c r="B62" s="1006"/>
      <c r="C62" s="1006"/>
      <c r="D62" s="1006"/>
      <c r="E62" s="1006"/>
      <c r="F62" s="1006"/>
      <c r="G62" s="1006" t="b">
        <v>1</v>
      </c>
      <c r="H62" s="1006"/>
      <c r="I62" s="1006"/>
      <c r="J62" s="1006"/>
      <c r="K62" s="1006"/>
      <c r="L62" s="1077" t="s">
        <v>494</v>
      </c>
      <c r="M62" s="1078" t="s">
        <v>142</v>
      </c>
      <c r="N62" s="1079">
        <v>133.98606421711267</v>
      </c>
      <c r="O62" s="1079">
        <v>108.41542063480027</v>
      </c>
      <c r="P62" s="1080"/>
      <c r="Q62" s="1006"/>
      <c r="R62" s="1006"/>
      <c r="S62" s="1006"/>
      <c r="T62" s="1006"/>
      <c r="U62" s="1006"/>
      <c r="V62" s="1006"/>
      <c r="W62" s="1006"/>
      <c r="X62" s="1006"/>
      <c r="Y62" s="1006"/>
      <c r="Z62" s="1006"/>
      <c r="AA62" s="1006"/>
      <c r="AB62" s="1006"/>
      <c r="AC62" s="1006"/>
      <c r="AD62" s="1006"/>
      <c r="AE62" s="1006"/>
    </row>
    <row r="63" spans="1:31" s="558" customFormat="1">
      <c r="A63" s="1006">
        <v>2</v>
      </c>
      <c r="B63" s="1038" t="s">
        <v>992</v>
      </c>
      <c r="C63" s="1006"/>
      <c r="D63" s="1006"/>
      <c r="E63" s="1006"/>
      <c r="F63" s="1006"/>
      <c r="G63" s="1006" t="b">
        <v>1</v>
      </c>
      <c r="H63" s="1006"/>
      <c r="I63" s="1006"/>
      <c r="J63" s="1006"/>
      <c r="K63" s="1006"/>
      <c r="L63" s="1077" t="s">
        <v>495</v>
      </c>
      <c r="M63" s="1078" t="s">
        <v>314</v>
      </c>
      <c r="N63" s="1081">
        <v>76.900000000000006</v>
      </c>
      <c r="O63" s="1081">
        <v>76.900000000000006</v>
      </c>
      <c r="P63" s="1082">
        <v>0</v>
      </c>
      <c r="Q63" s="1006"/>
      <c r="R63" s="1006"/>
      <c r="S63" s="1006"/>
      <c r="T63" s="1006"/>
      <c r="U63" s="1006"/>
      <c r="V63" s="1006"/>
      <c r="W63" s="1006"/>
      <c r="X63" s="1006"/>
      <c r="Y63" s="1006"/>
      <c r="Z63" s="1006"/>
      <c r="AA63" s="1006"/>
      <c r="AB63" s="1006"/>
      <c r="AC63" s="1006"/>
      <c r="AD63" s="1006"/>
      <c r="AE63" s="1006"/>
    </row>
    <row r="64" spans="1:31" s="340" customFormat="1">
      <c r="A64" s="1006">
        <v>2</v>
      </c>
      <c r="B64" s="1038" t="s">
        <v>986</v>
      </c>
      <c r="C64" s="1072"/>
      <c r="D64" s="1072"/>
      <c r="E64" s="1072"/>
      <c r="F64" s="1072"/>
      <c r="G64" s="1006" t="b">
        <v>1</v>
      </c>
      <c r="H64" s="1072"/>
      <c r="I64" s="1072"/>
      <c r="J64" s="1072"/>
      <c r="K64" s="1072"/>
      <c r="L64" s="1073" t="s">
        <v>496</v>
      </c>
      <c r="M64" s="1074" t="s">
        <v>486</v>
      </c>
      <c r="N64" s="1075">
        <v>44.6</v>
      </c>
      <c r="O64" s="1075">
        <v>44.6</v>
      </c>
      <c r="P64" s="1076">
        <v>0</v>
      </c>
      <c r="Q64" s="1072"/>
      <c r="R64" s="1072"/>
      <c r="S64" s="1072"/>
      <c r="T64" s="1072"/>
      <c r="U64" s="1072"/>
      <c r="V64" s="1072"/>
      <c r="W64" s="1072"/>
      <c r="X64" s="1072"/>
      <c r="Y64" s="1072"/>
      <c r="Z64" s="1072"/>
      <c r="AA64" s="1072"/>
      <c r="AB64" s="1072"/>
      <c r="AC64" s="1072"/>
      <c r="AD64" s="1072"/>
      <c r="AE64" s="1072"/>
    </row>
    <row r="65" spans="1:31" s="340" customFormat="1">
      <c r="A65" s="1006">
        <v>2</v>
      </c>
      <c r="B65" s="1038" t="s">
        <v>985</v>
      </c>
      <c r="C65" s="1072"/>
      <c r="D65" s="1072"/>
      <c r="E65" s="1072"/>
      <c r="F65" s="1072"/>
      <c r="G65" s="1006" t="b">
        <v>1</v>
      </c>
      <c r="H65" s="1072"/>
      <c r="I65" s="1072"/>
      <c r="J65" s="1072"/>
      <c r="K65" s="1072"/>
      <c r="L65" s="1073" t="s">
        <v>497</v>
      </c>
      <c r="M65" s="1074" t="s">
        <v>486</v>
      </c>
      <c r="N65" s="1075">
        <v>59.757784640832256</v>
      </c>
      <c r="O65" s="1075">
        <v>48.353277603120922</v>
      </c>
      <c r="P65" s="1076">
        <v>-19.08455460030337</v>
      </c>
      <c r="Q65" s="1072"/>
      <c r="R65" s="1072"/>
      <c r="S65" s="1072"/>
      <c r="T65" s="1072"/>
      <c r="U65" s="1072"/>
      <c r="V65" s="1072"/>
      <c r="W65" s="1072"/>
      <c r="X65" s="1072"/>
      <c r="Y65" s="1072"/>
      <c r="Z65" s="1072"/>
      <c r="AA65" s="1072"/>
      <c r="AB65" s="1072"/>
      <c r="AC65" s="1072"/>
      <c r="AD65" s="1072"/>
      <c r="AE65" s="1072"/>
    </row>
    <row r="66" spans="1:31" s="558" customFormat="1">
      <c r="A66" s="1006">
        <v>2</v>
      </c>
      <c r="B66" s="1038"/>
      <c r="C66" s="1006"/>
      <c r="D66" s="1006"/>
      <c r="E66" s="1006"/>
      <c r="F66" s="1006"/>
      <c r="G66" s="1006" t="b">
        <v>1</v>
      </c>
      <c r="H66" s="1006"/>
      <c r="I66" s="1006"/>
      <c r="J66" s="1006"/>
      <c r="K66" s="1006"/>
      <c r="L66" s="1077" t="s">
        <v>494</v>
      </c>
      <c r="M66" s="1078" t="s">
        <v>142</v>
      </c>
      <c r="N66" s="1079">
        <v>133.98606421711267</v>
      </c>
      <c r="O66" s="1079">
        <v>108.41542063480027</v>
      </c>
      <c r="P66" s="1080"/>
      <c r="Q66" s="1006"/>
      <c r="R66" s="1006"/>
      <c r="S66" s="1006"/>
      <c r="T66" s="1006"/>
      <c r="U66" s="1006"/>
      <c r="V66" s="1006"/>
      <c r="W66" s="1006"/>
      <c r="X66" s="1006"/>
      <c r="Y66" s="1006"/>
      <c r="Z66" s="1006"/>
      <c r="AA66" s="1006"/>
      <c r="AB66" s="1006"/>
      <c r="AC66" s="1006"/>
      <c r="AD66" s="1006"/>
      <c r="AE66" s="1006"/>
    </row>
    <row r="67" spans="1:31" s="558" customFormat="1">
      <c r="A67" s="1006">
        <v>2</v>
      </c>
      <c r="B67" s="1038" t="s">
        <v>993</v>
      </c>
      <c r="C67" s="1006"/>
      <c r="D67" s="1006"/>
      <c r="E67" s="1006"/>
      <c r="F67" s="1006"/>
      <c r="G67" s="1006" t="b">
        <v>1</v>
      </c>
      <c r="H67" s="1006"/>
      <c r="I67" s="1006"/>
      <c r="J67" s="1006"/>
      <c r="K67" s="1006"/>
      <c r="L67" s="1077" t="s">
        <v>987</v>
      </c>
      <c r="M67" s="1028" t="s">
        <v>314</v>
      </c>
      <c r="N67" s="1081">
        <v>73.2</v>
      </c>
      <c r="O67" s="1081">
        <v>73.2</v>
      </c>
      <c r="P67" s="1082">
        <v>0</v>
      </c>
      <c r="Q67" s="1006"/>
      <c r="R67" s="1006"/>
      <c r="S67" s="1006"/>
      <c r="T67" s="1006"/>
      <c r="U67" s="1006"/>
      <c r="V67" s="1006"/>
      <c r="W67" s="1006"/>
      <c r="X67" s="1006"/>
      <c r="Y67" s="1006"/>
      <c r="Z67" s="1006"/>
      <c r="AA67" s="1006"/>
      <c r="AB67" s="1006"/>
      <c r="AC67" s="1006"/>
      <c r="AD67" s="1006"/>
      <c r="AE67" s="1006"/>
    </row>
    <row r="68" spans="1:31" s="558" customFormat="1" ht="0.2" customHeight="1">
      <c r="A68" s="1006">
        <v>2</v>
      </c>
      <c r="B68" s="1006"/>
      <c r="C68" s="1006"/>
      <c r="D68" s="1006"/>
      <c r="E68" s="1006"/>
      <c r="F68" s="1006"/>
      <c r="G68" s="1006" t="b">
        <v>0</v>
      </c>
      <c r="H68" s="1006"/>
      <c r="I68" s="1006"/>
      <c r="J68" s="1006"/>
      <c r="K68" s="1006"/>
      <c r="L68" s="1068" t="s">
        <v>498</v>
      </c>
      <c r="M68" s="1069"/>
      <c r="N68" s="1070"/>
      <c r="O68" s="1070"/>
      <c r="P68" s="1071"/>
      <c r="Q68" s="1006"/>
      <c r="R68" s="1006"/>
      <c r="S68" s="1006"/>
      <c r="T68" s="1006"/>
      <c r="U68" s="1006"/>
      <c r="V68" s="1006"/>
      <c r="W68" s="1006"/>
      <c r="X68" s="1006"/>
      <c r="Y68" s="1006"/>
      <c r="Z68" s="1006"/>
      <c r="AA68" s="1006"/>
      <c r="AB68" s="1006"/>
      <c r="AC68" s="1006"/>
      <c r="AD68" s="1006"/>
      <c r="AE68" s="1006"/>
    </row>
    <row r="69" spans="1:31" s="558" customFormat="1" ht="0.2" customHeight="1">
      <c r="A69" s="1006">
        <v>2</v>
      </c>
      <c r="B69" s="1006"/>
      <c r="C69" s="1006"/>
      <c r="D69" s="1006"/>
      <c r="E69" s="1006"/>
      <c r="F69" s="1006"/>
      <c r="G69" s="1006" t="b">
        <v>0</v>
      </c>
      <c r="H69" s="1006"/>
      <c r="I69" s="1006"/>
      <c r="J69" s="1006"/>
      <c r="K69" s="1006"/>
      <c r="L69" s="351" t="s">
        <v>994</v>
      </c>
      <c r="M69" s="352"/>
      <c r="N69" s="353"/>
      <c r="O69" s="353"/>
      <c r="P69" s="532"/>
      <c r="Q69" s="1006"/>
      <c r="R69" s="1006"/>
      <c r="S69" s="1006"/>
      <c r="T69" s="1006"/>
      <c r="U69" s="1006"/>
      <c r="V69" s="1006"/>
      <c r="W69" s="1006"/>
      <c r="X69" s="1006"/>
      <c r="Y69" s="1006"/>
      <c r="Z69" s="1006"/>
      <c r="AA69" s="1006"/>
      <c r="AB69" s="1006"/>
      <c r="AC69" s="1006"/>
      <c r="AD69" s="1006"/>
      <c r="AE69" s="1006"/>
    </row>
    <row r="70" spans="1:31" s="558" customFormat="1" ht="0.2" customHeight="1">
      <c r="A70" s="1006">
        <v>2</v>
      </c>
      <c r="B70" s="1006"/>
      <c r="C70" s="1006"/>
      <c r="D70" s="1006"/>
      <c r="E70" s="1006"/>
      <c r="F70" s="1006"/>
      <c r="G70" s="1006" t="b">
        <v>0</v>
      </c>
      <c r="H70" s="1006"/>
      <c r="I70" s="1006"/>
      <c r="J70" s="1006"/>
      <c r="K70" s="1006"/>
      <c r="L70" s="1083" t="s">
        <v>499</v>
      </c>
      <c r="M70" s="1078" t="s">
        <v>486</v>
      </c>
      <c r="N70" s="1084">
        <v>0</v>
      </c>
      <c r="O70" s="1084">
        <v>0</v>
      </c>
      <c r="P70" s="1080">
        <v>0</v>
      </c>
      <c r="Q70" s="1006"/>
      <c r="R70" s="1006"/>
      <c r="S70" s="1006"/>
      <c r="T70" s="1006"/>
      <c r="U70" s="1006"/>
      <c r="V70" s="1006"/>
      <c r="W70" s="1006"/>
      <c r="X70" s="1006"/>
      <c r="Y70" s="1006"/>
      <c r="Z70" s="1006"/>
      <c r="AA70" s="1006"/>
      <c r="AB70" s="1006"/>
      <c r="AC70" s="1006"/>
      <c r="AD70" s="1006"/>
      <c r="AE70" s="1006"/>
    </row>
    <row r="71" spans="1:31" s="558" customFormat="1" ht="0.2" customHeight="1">
      <c r="A71" s="1006">
        <v>2</v>
      </c>
      <c r="B71" s="1006"/>
      <c r="C71" s="1006"/>
      <c r="D71" s="1006"/>
      <c r="E71" s="1006"/>
      <c r="F71" s="1006"/>
      <c r="G71" s="1006" t="b">
        <v>0</v>
      </c>
      <c r="H71" s="1006"/>
      <c r="I71" s="1006"/>
      <c r="J71" s="1006"/>
      <c r="K71" s="1006"/>
      <c r="L71" s="1083" t="s">
        <v>500</v>
      </c>
      <c r="M71" s="1078" t="s">
        <v>486</v>
      </c>
      <c r="N71" s="1084"/>
      <c r="O71" s="1084"/>
      <c r="P71" s="1080">
        <v>0</v>
      </c>
      <c r="Q71" s="1006"/>
      <c r="R71" s="1006"/>
      <c r="S71" s="1006"/>
      <c r="T71" s="1006"/>
      <c r="U71" s="1006"/>
      <c r="V71" s="1006"/>
      <c r="W71" s="1006"/>
      <c r="X71" s="1006"/>
      <c r="Y71" s="1006"/>
      <c r="Z71" s="1006"/>
      <c r="AA71" s="1006"/>
      <c r="AB71" s="1006"/>
      <c r="AC71" s="1006"/>
      <c r="AD71" s="1006"/>
      <c r="AE71" s="1006"/>
    </row>
    <row r="72" spans="1:31" s="558" customFormat="1" ht="0.2" customHeight="1">
      <c r="A72" s="1006">
        <v>2</v>
      </c>
      <c r="B72" s="1038" t="s">
        <v>988</v>
      </c>
      <c r="C72" s="1006"/>
      <c r="D72" s="1006"/>
      <c r="E72" s="1006"/>
      <c r="F72" s="1006"/>
      <c r="G72" s="1006" t="b">
        <v>0</v>
      </c>
      <c r="H72" s="1006"/>
      <c r="I72" s="1006"/>
      <c r="J72" s="1006"/>
      <c r="K72" s="1006"/>
      <c r="L72" s="1083" t="s">
        <v>501</v>
      </c>
      <c r="M72" s="1028" t="s">
        <v>314</v>
      </c>
      <c r="N72" s="1081">
        <v>38.450000000000003</v>
      </c>
      <c r="O72" s="1081">
        <v>38.450000000000003</v>
      </c>
      <c r="P72" s="1082">
        <v>0</v>
      </c>
      <c r="Q72" s="1006"/>
      <c r="R72" s="1006"/>
      <c r="S72" s="1006"/>
      <c r="T72" s="1006"/>
      <c r="U72" s="1006"/>
      <c r="V72" s="1006"/>
      <c r="W72" s="1006"/>
      <c r="X72" s="1006"/>
      <c r="Y72" s="1006"/>
      <c r="Z72" s="1006"/>
      <c r="AA72" s="1006"/>
      <c r="AB72" s="1006"/>
      <c r="AC72" s="1006"/>
      <c r="AD72" s="1006"/>
      <c r="AE72" s="1006"/>
    </row>
    <row r="73" spans="1:31" s="558" customFormat="1" ht="0.2" customHeight="1">
      <c r="A73" s="1006">
        <v>2</v>
      </c>
      <c r="B73" s="1006"/>
      <c r="C73" s="1006"/>
      <c r="D73" s="1006"/>
      <c r="E73" s="1006"/>
      <c r="F73" s="1006"/>
      <c r="G73" s="1006" t="b">
        <v>0</v>
      </c>
      <c r="H73" s="1006"/>
      <c r="I73" s="1006"/>
      <c r="J73" s="1006"/>
      <c r="K73" s="1006"/>
      <c r="L73" s="1083" t="s">
        <v>502</v>
      </c>
      <c r="M73" s="1078" t="s">
        <v>503</v>
      </c>
      <c r="N73" s="1084"/>
      <c r="O73" s="1084"/>
      <c r="P73" s="1080">
        <v>0</v>
      </c>
      <c r="Q73" s="1006"/>
      <c r="R73" s="1006"/>
      <c r="S73" s="1006"/>
      <c r="T73" s="1006"/>
      <c r="U73" s="1006"/>
      <c r="V73" s="1006"/>
      <c r="W73" s="1006"/>
      <c r="X73" s="1006"/>
      <c r="Y73" s="1006"/>
      <c r="Z73" s="1006"/>
      <c r="AA73" s="1006"/>
      <c r="AB73" s="1006"/>
      <c r="AC73" s="1006"/>
      <c r="AD73" s="1006"/>
      <c r="AE73" s="1006"/>
    </row>
    <row r="74" spans="1:31" s="558" customFormat="1" ht="0.2" customHeight="1">
      <c r="A74" s="1006">
        <v>2</v>
      </c>
      <c r="B74" s="1006"/>
      <c r="C74" s="1006"/>
      <c r="D74" s="1006"/>
      <c r="E74" s="1006"/>
      <c r="F74" s="1006"/>
      <c r="G74" s="1006" t="b">
        <v>0</v>
      </c>
      <c r="H74" s="1006"/>
      <c r="I74" s="1006"/>
      <c r="J74" s="1006"/>
      <c r="K74" s="1006"/>
      <c r="L74" s="1083" t="s">
        <v>504</v>
      </c>
      <c r="M74" s="1078" t="s">
        <v>505</v>
      </c>
      <c r="N74" s="1084"/>
      <c r="O74" s="1084"/>
      <c r="P74" s="1080">
        <v>0</v>
      </c>
      <c r="Q74" s="1006"/>
      <c r="R74" s="1006"/>
      <c r="S74" s="1006"/>
      <c r="T74" s="1006"/>
      <c r="U74" s="1006"/>
      <c r="V74" s="1006"/>
      <c r="W74" s="1006"/>
      <c r="X74" s="1006"/>
      <c r="Y74" s="1006"/>
      <c r="Z74" s="1006"/>
      <c r="AA74" s="1006"/>
      <c r="AB74" s="1006"/>
      <c r="AC74" s="1006"/>
      <c r="AD74" s="1006"/>
      <c r="AE74" s="1006"/>
    </row>
    <row r="75" spans="1:31" s="558" customFormat="1" ht="0.2" customHeight="1">
      <c r="A75" s="1006">
        <v>2</v>
      </c>
      <c r="B75" s="1006"/>
      <c r="C75" s="1006"/>
      <c r="D75" s="1006"/>
      <c r="E75" s="1006"/>
      <c r="F75" s="1006"/>
      <c r="G75" s="1006" t="b">
        <v>0</v>
      </c>
      <c r="H75" s="1006"/>
      <c r="I75" s="1006"/>
      <c r="J75" s="1006"/>
      <c r="K75" s="1006"/>
      <c r="L75" s="1073" t="s">
        <v>995</v>
      </c>
      <c r="M75" s="352"/>
      <c r="N75" s="353"/>
      <c r="O75" s="353"/>
      <c r="P75" s="532"/>
      <c r="Q75" s="1006"/>
      <c r="R75" s="1006"/>
      <c r="S75" s="1006"/>
      <c r="T75" s="1006"/>
      <c r="U75" s="1006"/>
      <c r="V75" s="1006"/>
      <c r="W75" s="1006"/>
      <c r="X75" s="1006"/>
      <c r="Y75" s="1006"/>
      <c r="Z75" s="1006"/>
      <c r="AA75" s="1006"/>
      <c r="AB75" s="1006"/>
      <c r="AC75" s="1006"/>
      <c r="AD75" s="1006"/>
      <c r="AE75" s="1006"/>
    </row>
    <row r="76" spans="1:31" s="558" customFormat="1" ht="0.2" customHeight="1">
      <c r="A76" s="1006">
        <v>2</v>
      </c>
      <c r="B76" s="1006"/>
      <c r="C76" s="1006"/>
      <c r="D76" s="1006"/>
      <c r="E76" s="1006"/>
      <c r="F76" s="1006"/>
      <c r="G76" s="1006" t="b">
        <v>0</v>
      </c>
      <c r="H76" s="1006"/>
      <c r="I76" s="1006"/>
      <c r="J76" s="1006"/>
      <c r="K76" s="1006"/>
      <c r="L76" s="1083" t="s">
        <v>499</v>
      </c>
      <c r="M76" s="1078" t="s">
        <v>486</v>
      </c>
      <c r="N76" s="1084">
        <v>0</v>
      </c>
      <c r="O76" s="1084">
        <v>0</v>
      </c>
      <c r="P76" s="1080">
        <v>0</v>
      </c>
      <c r="Q76" s="1006"/>
      <c r="R76" s="1006"/>
      <c r="S76" s="1006"/>
      <c r="T76" s="1006"/>
      <c r="U76" s="1006"/>
      <c r="V76" s="1006"/>
      <c r="W76" s="1006"/>
      <c r="X76" s="1006"/>
      <c r="Y76" s="1006"/>
      <c r="Z76" s="1006"/>
      <c r="AA76" s="1006"/>
      <c r="AB76" s="1006"/>
      <c r="AC76" s="1006"/>
      <c r="AD76" s="1006"/>
      <c r="AE76" s="1006"/>
    </row>
    <row r="77" spans="1:31" s="558" customFormat="1" ht="0.2" customHeight="1">
      <c r="A77" s="1006">
        <v>2</v>
      </c>
      <c r="B77" s="1006"/>
      <c r="C77" s="1006"/>
      <c r="D77" s="1006"/>
      <c r="E77" s="1006"/>
      <c r="F77" s="1006"/>
      <c r="G77" s="1006" t="b">
        <v>0</v>
      </c>
      <c r="H77" s="1006"/>
      <c r="I77" s="1006"/>
      <c r="J77" s="1006"/>
      <c r="K77" s="1006"/>
      <c r="L77" s="1083" t="s">
        <v>500</v>
      </c>
      <c r="M77" s="1078" t="s">
        <v>486</v>
      </c>
      <c r="N77" s="1084"/>
      <c r="O77" s="1084"/>
      <c r="P77" s="1080">
        <v>0</v>
      </c>
      <c r="Q77" s="1006"/>
      <c r="R77" s="1006"/>
      <c r="S77" s="1006"/>
      <c r="T77" s="1006"/>
      <c r="U77" s="1006"/>
      <c r="V77" s="1006"/>
      <c r="W77" s="1006"/>
      <c r="X77" s="1006"/>
      <c r="Y77" s="1006"/>
      <c r="Z77" s="1006"/>
      <c r="AA77" s="1006"/>
      <c r="AB77" s="1006"/>
      <c r="AC77" s="1006"/>
      <c r="AD77" s="1006"/>
      <c r="AE77" s="1006"/>
    </row>
    <row r="78" spans="1:31" s="558" customFormat="1" ht="0.2" customHeight="1">
      <c r="A78" s="1006">
        <v>2</v>
      </c>
      <c r="B78" s="1038" t="s">
        <v>989</v>
      </c>
      <c r="C78" s="1006"/>
      <c r="D78" s="1006"/>
      <c r="E78" s="1006"/>
      <c r="F78" s="1006"/>
      <c r="G78" s="1006" t="b">
        <v>0</v>
      </c>
      <c r="H78" s="1006"/>
      <c r="I78" s="1006"/>
      <c r="J78" s="1006"/>
      <c r="K78" s="1006"/>
      <c r="L78" s="1083" t="s">
        <v>501</v>
      </c>
      <c r="M78" s="1078" t="s">
        <v>314</v>
      </c>
      <c r="N78" s="1081">
        <v>38.450000000000003</v>
      </c>
      <c r="O78" s="1081">
        <v>38.450000000000003</v>
      </c>
      <c r="P78" s="1082">
        <v>0</v>
      </c>
      <c r="Q78" s="1006"/>
      <c r="R78" s="1006"/>
      <c r="S78" s="1006"/>
      <c r="T78" s="1006"/>
      <c r="U78" s="1006"/>
      <c r="V78" s="1006"/>
      <c r="W78" s="1006"/>
      <c r="X78" s="1006"/>
      <c r="Y78" s="1006"/>
      <c r="Z78" s="1006"/>
      <c r="AA78" s="1006"/>
      <c r="AB78" s="1006"/>
      <c r="AC78" s="1006"/>
      <c r="AD78" s="1006"/>
      <c r="AE78" s="1006"/>
    </row>
    <row r="79" spans="1:31" s="558" customFormat="1" ht="0.2" customHeight="1">
      <c r="A79" s="1006">
        <v>2</v>
      </c>
      <c r="B79" s="1006"/>
      <c r="C79" s="1006"/>
      <c r="D79" s="1006"/>
      <c r="E79" s="1006"/>
      <c r="F79" s="1006"/>
      <c r="G79" s="1006" t="b">
        <v>0</v>
      </c>
      <c r="H79" s="1006"/>
      <c r="I79" s="1006"/>
      <c r="J79" s="1006"/>
      <c r="K79" s="1006"/>
      <c r="L79" s="1083" t="s">
        <v>502</v>
      </c>
      <c r="M79" s="1078" t="s">
        <v>503</v>
      </c>
      <c r="N79" s="1084"/>
      <c r="O79" s="1084"/>
      <c r="P79" s="1080">
        <v>0</v>
      </c>
      <c r="Q79" s="1006"/>
      <c r="R79" s="1006"/>
      <c r="S79" s="1006"/>
      <c r="T79" s="1006"/>
      <c r="U79" s="1006"/>
      <c r="V79" s="1006"/>
      <c r="W79" s="1006"/>
      <c r="X79" s="1006"/>
      <c r="Y79" s="1006"/>
      <c r="Z79" s="1006"/>
      <c r="AA79" s="1006"/>
      <c r="AB79" s="1006"/>
      <c r="AC79" s="1006"/>
      <c r="AD79" s="1006"/>
      <c r="AE79" s="1006"/>
    </row>
    <row r="80" spans="1:31" s="558" customFormat="1" ht="0.2" customHeight="1">
      <c r="A80" s="1006">
        <v>2</v>
      </c>
      <c r="B80" s="1006"/>
      <c r="C80" s="1006"/>
      <c r="D80" s="1006"/>
      <c r="E80" s="1006"/>
      <c r="F80" s="1006"/>
      <c r="G80" s="1006" t="b">
        <v>0</v>
      </c>
      <c r="H80" s="1006"/>
      <c r="I80" s="1006"/>
      <c r="J80" s="1006"/>
      <c r="K80" s="1006"/>
      <c r="L80" s="1083" t="s">
        <v>504</v>
      </c>
      <c r="M80" s="1078" t="s">
        <v>505</v>
      </c>
      <c r="N80" s="1084"/>
      <c r="O80" s="1084"/>
      <c r="P80" s="1080">
        <v>0</v>
      </c>
      <c r="Q80" s="1006"/>
      <c r="R80" s="1006"/>
      <c r="S80" s="1006"/>
      <c r="T80" s="1006"/>
      <c r="U80" s="1006"/>
      <c r="V80" s="1006"/>
      <c r="W80" s="1006"/>
      <c r="X80" s="1006"/>
      <c r="Y80" s="1006"/>
      <c r="Z80" s="1006"/>
      <c r="AA80" s="1006"/>
      <c r="AB80" s="1006"/>
      <c r="AC80" s="1006"/>
      <c r="AD80" s="1006"/>
      <c r="AE80" s="1006"/>
    </row>
    <row r="81" spans="1:31" s="558" customFormat="1" ht="0.2" customHeight="1">
      <c r="A81" s="1006">
        <v>2</v>
      </c>
      <c r="B81" s="1006"/>
      <c r="C81" s="1006"/>
      <c r="D81" s="1006"/>
      <c r="E81" s="1006"/>
      <c r="F81" s="1006"/>
      <c r="G81" s="1006" t="b">
        <v>0</v>
      </c>
      <c r="H81" s="1006"/>
      <c r="I81" s="1006"/>
      <c r="J81" s="1006"/>
      <c r="K81" s="1006"/>
      <c r="L81" s="1073" t="s">
        <v>996</v>
      </c>
      <c r="M81" s="352"/>
      <c r="N81" s="353"/>
      <c r="O81" s="353"/>
      <c r="P81" s="532"/>
      <c r="Q81" s="1006"/>
      <c r="R81" s="1006"/>
      <c r="S81" s="1006"/>
      <c r="T81" s="1006"/>
      <c r="U81" s="1006"/>
      <c r="V81" s="1006"/>
      <c r="W81" s="1006"/>
      <c r="X81" s="1006"/>
      <c r="Y81" s="1006"/>
      <c r="Z81" s="1006"/>
      <c r="AA81" s="1006"/>
      <c r="AB81" s="1006"/>
      <c r="AC81" s="1006"/>
      <c r="AD81" s="1006"/>
      <c r="AE81" s="1006"/>
    </row>
    <row r="82" spans="1:31" s="558" customFormat="1" ht="0.2" customHeight="1">
      <c r="A82" s="1006">
        <v>2</v>
      </c>
      <c r="B82" s="1006"/>
      <c r="C82" s="1006"/>
      <c r="D82" s="1006"/>
      <c r="E82" s="1006"/>
      <c r="F82" s="1006"/>
      <c r="G82" s="1006" t="b">
        <v>0</v>
      </c>
      <c r="H82" s="1006"/>
      <c r="I82" s="1006"/>
      <c r="J82" s="1006"/>
      <c r="K82" s="1006"/>
      <c r="L82" s="1083" t="s">
        <v>499</v>
      </c>
      <c r="M82" s="1078" t="s">
        <v>486</v>
      </c>
      <c r="N82" s="1084">
        <v>0</v>
      </c>
      <c r="O82" s="1084">
        <v>0</v>
      </c>
      <c r="P82" s="1080">
        <v>0</v>
      </c>
      <c r="Q82" s="1006"/>
      <c r="R82" s="1006"/>
      <c r="S82" s="1006"/>
      <c r="T82" s="1006"/>
      <c r="U82" s="1006"/>
      <c r="V82" s="1006"/>
      <c r="W82" s="1006"/>
      <c r="X82" s="1006"/>
      <c r="Y82" s="1006"/>
      <c r="Z82" s="1006"/>
      <c r="AA82" s="1006"/>
      <c r="AB82" s="1006"/>
      <c r="AC82" s="1006"/>
      <c r="AD82" s="1006"/>
      <c r="AE82" s="1006"/>
    </row>
    <row r="83" spans="1:31" s="558" customFormat="1" ht="0.2" customHeight="1">
      <c r="A83" s="1006">
        <v>2</v>
      </c>
      <c r="B83" s="1006"/>
      <c r="C83" s="1006"/>
      <c r="D83" s="1006"/>
      <c r="E83" s="1006"/>
      <c r="F83" s="1006"/>
      <c r="G83" s="1006" t="b">
        <v>0</v>
      </c>
      <c r="H83" s="1006"/>
      <c r="I83" s="1006"/>
      <c r="J83" s="1006"/>
      <c r="K83" s="1006"/>
      <c r="L83" s="1083" t="s">
        <v>500</v>
      </c>
      <c r="M83" s="1078" t="s">
        <v>486</v>
      </c>
      <c r="N83" s="1084"/>
      <c r="O83" s="1084"/>
      <c r="P83" s="1080">
        <v>0</v>
      </c>
      <c r="Q83" s="1006"/>
      <c r="R83" s="1006"/>
      <c r="S83" s="1006"/>
      <c r="T83" s="1006"/>
      <c r="U83" s="1006"/>
      <c r="V83" s="1006"/>
      <c r="W83" s="1006"/>
      <c r="X83" s="1006"/>
      <c r="Y83" s="1006"/>
      <c r="Z83" s="1006"/>
      <c r="AA83" s="1006"/>
      <c r="AB83" s="1006"/>
      <c r="AC83" s="1006"/>
      <c r="AD83" s="1006"/>
      <c r="AE83" s="1006"/>
    </row>
    <row r="84" spans="1:31" s="558" customFormat="1" ht="0.2" customHeight="1">
      <c r="A84" s="1006">
        <v>2</v>
      </c>
      <c r="B84" s="1038" t="s">
        <v>990</v>
      </c>
      <c r="C84" s="1006"/>
      <c r="D84" s="1006"/>
      <c r="E84" s="1006"/>
      <c r="F84" s="1006"/>
      <c r="G84" s="1006" t="b">
        <v>0</v>
      </c>
      <c r="H84" s="1006"/>
      <c r="I84" s="1006"/>
      <c r="J84" s="1006"/>
      <c r="K84" s="1006"/>
      <c r="L84" s="1083" t="s">
        <v>501</v>
      </c>
      <c r="M84" s="1078" t="s">
        <v>314</v>
      </c>
      <c r="N84" s="1081">
        <v>36.6</v>
      </c>
      <c r="O84" s="1081">
        <v>36.6</v>
      </c>
      <c r="P84" s="1082">
        <v>0</v>
      </c>
      <c r="Q84" s="1006"/>
      <c r="R84" s="1006"/>
      <c r="S84" s="1006"/>
      <c r="T84" s="1006"/>
      <c r="U84" s="1006"/>
      <c r="V84" s="1006"/>
      <c r="W84" s="1006"/>
      <c r="X84" s="1006"/>
      <c r="Y84" s="1006"/>
      <c r="Z84" s="1006"/>
      <c r="AA84" s="1006"/>
      <c r="AB84" s="1006"/>
      <c r="AC84" s="1006"/>
      <c r="AD84" s="1006"/>
      <c r="AE84" s="1006"/>
    </row>
    <row r="85" spans="1:31" s="558" customFormat="1" ht="0.2" customHeight="1">
      <c r="A85" s="1006">
        <v>2</v>
      </c>
      <c r="B85" s="1006"/>
      <c r="C85" s="1006"/>
      <c r="D85" s="1006"/>
      <c r="E85" s="1006"/>
      <c r="F85" s="1006"/>
      <c r="G85" s="1006" t="b">
        <v>0</v>
      </c>
      <c r="H85" s="1006"/>
      <c r="I85" s="1006"/>
      <c r="J85" s="1006"/>
      <c r="K85" s="1006"/>
      <c r="L85" s="1083" t="s">
        <v>502</v>
      </c>
      <c r="M85" s="1078" t="s">
        <v>503</v>
      </c>
      <c r="N85" s="1084"/>
      <c r="O85" s="1084"/>
      <c r="P85" s="1080">
        <v>0</v>
      </c>
      <c r="Q85" s="1006"/>
      <c r="R85" s="1006"/>
      <c r="S85" s="1006"/>
      <c r="T85" s="1006"/>
      <c r="U85" s="1006"/>
      <c r="V85" s="1006"/>
      <c r="W85" s="1006"/>
      <c r="X85" s="1006"/>
      <c r="Y85" s="1006"/>
      <c r="Z85" s="1006"/>
      <c r="AA85" s="1006"/>
      <c r="AB85" s="1006"/>
      <c r="AC85" s="1006"/>
      <c r="AD85" s="1006"/>
      <c r="AE85" s="1006"/>
    </row>
    <row r="86" spans="1:31" s="558" customFormat="1" ht="0.2" customHeight="1">
      <c r="A86" s="1006">
        <v>2</v>
      </c>
      <c r="B86" s="1006"/>
      <c r="C86" s="1006"/>
      <c r="D86" s="1006"/>
      <c r="E86" s="1006"/>
      <c r="F86" s="1006"/>
      <c r="G86" s="1006" t="b">
        <v>0</v>
      </c>
      <c r="H86" s="1006"/>
      <c r="I86" s="1006"/>
      <c r="J86" s="1006"/>
      <c r="K86" s="1006"/>
      <c r="L86" s="1083" t="s">
        <v>504</v>
      </c>
      <c r="M86" s="1078" t="s">
        <v>505</v>
      </c>
      <c r="N86" s="1084"/>
      <c r="O86" s="1084"/>
      <c r="P86" s="1080">
        <v>0</v>
      </c>
      <c r="Q86" s="1006"/>
      <c r="R86" s="1006"/>
      <c r="S86" s="1006"/>
      <c r="T86" s="1006"/>
      <c r="U86" s="1006"/>
      <c r="V86" s="1006"/>
      <c r="W86" s="1006"/>
      <c r="X86" s="1006"/>
      <c r="Y86" s="1006"/>
      <c r="Z86" s="1006"/>
      <c r="AA86" s="1006"/>
      <c r="AB86" s="1006"/>
      <c r="AC86" s="1006"/>
      <c r="AD86" s="1006"/>
      <c r="AE86" s="1006"/>
    </row>
    <row r="87" spans="1:31" s="558" customFormat="1" ht="0.2" customHeight="1">
      <c r="A87" s="1006">
        <v>2</v>
      </c>
      <c r="B87" s="1006"/>
      <c r="C87" s="1006"/>
      <c r="D87" s="1006"/>
      <c r="E87" s="1006"/>
      <c r="F87" s="1006"/>
      <c r="G87" s="1006" t="b">
        <v>0</v>
      </c>
      <c r="H87" s="1006"/>
      <c r="I87" s="1006"/>
      <c r="J87" s="1006"/>
      <c r="K87" s="1006"/>
      <c r="L87" s="1073" t="s">
        <v>996</v>
      </c>
      <c r="M87" s="352"/>
      <c r="N87" s="353"/>
      <c r="O87" s="353"/>
      <c r="P87" s="532"/>
      <c r="Q87" s="1006"/>
      <c r="R87" s="1006"/>
      <c r="S87" s="1006"/>
      <c r="T87" s="1006"/>
      <c r="U87" s="1006"/>
      <c r="V87" s="1006"/>
      <c r="W87" s="1006"/>
      <c r="X87" s="1006"/>
      <c r="Y87" s="1006"/>
      <c r="Z87" s="1006"/>
      <c r="AA87" s="1006"/>
      <c r="AB87" s="1006"/>
      <c r="AC87" s="1006"/>
      <c r="AD87" s="1006"/>
      <c r="AE87" s="1006"/>
    </row>
    <row r="88" spans="1:31" s="558" customFormat="1" ht="0.2" customHeight="1">
      <c r="A88" s="1006">
        <v>2</v>
      </c>
      <c r="B88" s="1006"/>
      <c r="C88" s="1006"/>
      <c r="D88" s="1006"/>
      <c r="E88" s="1006"/>
      <c r="F88" s="1006"/>
      <c r="G88" s="1006" t="b">
        <v>0</v>
      </c>
      <c r="H88" s="1006"/>
      <c r="I88" s="1006"/>
      <c r="J88" s="1006"/>
      <c r="K88" s="1006"/>
      <c r="L88" s="1083" t="s">
        <v>499</v>
      </c>
      <c r="M88" s="1078" t="s">
        <v>486</v>
      </c>
      <c r="N88" s="1084">
        <v>0</v>
      </c>
      <c r="O88" s="1084">
        <v>0</v>
      </c>
      <c r="P88" s="1080">
        <v>0</v>
      </c>
      <c r="Q88" s="1006"/>
      <c r="R88" s="1006"/>
      <c r="S88" s="1006"/>
      <c r="T88" s="1006"/>
      <c r="U88" s="1006"/>
      <c r="V88" s="1006"/>
      <c r="W88" s="1006"/>
      <c r="X88" s="1006"/>
      <c r="Y88" s="1006"/>
      <c r="Z88" s="1006"/>
      <c r="AA88" s="1006"/>
      <c r="AB88" s="1006"/>
      <c r="AC88" s="1006"/>
      <c r="AD88" s="1006"/>
      <c r="AE88" s="1006"/>
    </row>
    <row r="89" spans="1:31" s="558" customFormat="1" ht="0.2" customHeight="1">
      <c r="A89" s="1006">
        <v>2</v>
      </c>
      <c r="B89" s="1006"/>
      <c r="C89" s="1006"/>
      <c r="D89" s="1006"/>
      <c r="E89" s="1006"/>
      <c r="F89" s="1006"/>
      <c r="G89" s="1006" t="b">
        <v>0</v>
      </c>
      <c r="H89" s="1006"/>
      <c r="I89" s="1006"/>
      <c r="J89" s="1006"/>
      <c r="K89" s="1006"/>
      <c r="L89" s="1083" t="s">
        <v>500</v>
      </c>
      <c r="M89" s="1078" t="s">
        <v>486</v>
      </c>
      <c r="N89" s="1084"/>
      <c r="O89" s="1084"/>
      <c r="P89" s="1080">
        <v>0</v>
      </c>
      <c r="Q89" s="1006"/>
      <c r="R89" s="1006"/>
      <c r="S89" s="1006"/>
      <c r="T89" s="1006"/>
      <c r="U89" s="1006"/>
      <c r="V89" s="1006"/>
      <c r="W89" s="1006"/>
      <c r="X89" s="1006"/>
      <c r="Y89" s="1006"/>
      <c r="Z89" s="1006"/>
      <c r="AA89" s="1006"/>
      <c r="AB89" s="1006"/>
      <c r="AC89" s="1006"/>
      <c r="AD89" s="1006"/>
      <c r="AE89" s="1006"/>
    </row>
    <row r="90" spans="1:31" s="558" customFormat="1" ht="0.2" customHeight="1">
      <c r="A90" s="1006">
        <v>2</v>
      </c>
      <c r="B90" s="1038" t="s">
        <v>991</v>
      </c>
      <c r="C90" s="1006"/>
      <c r="D90" s="1006"/>
      <c r="E90" s="1006"/>
      <c r="F90" s="1006"/>
      <c r="G90" s="1006" t="b">
        <v>0</v>
      </c>
      <c r="H90" s="1006"/>
      <c r="I90" s="1006"/>
      <c r="J90" s="1006"/>
      <c r="K90" s="1006"/>
      <c r="L90" s="1083" t="s">
        <v>501</v>
      </c>
      <c r="M90" s="1078" t="s">
        <v>314</v>
      </c>
      <c r="N90" s="1081">
        <v>36.6</v>
      </c>
      <c r="O90" s="1081">
        <v>36.6</v>
      </c>
      <c r="P90" s="1082">
        <v>0</v>
      </c>
      <c r="Q90" s="1006"/>
      <c r="R90" s="1006"/>
      <c r="S90" s="1006"/>
      <c r="T90" s="1006"/>
      <c r="U90" s="1006"/>
      <c r="V90" s="1006"/>
      <c r="W90" s="1006"/>
      <c r="X90" s="1006"/>
      <c r="Y90" s="1006"/>
      <c r="Z90" s="1006"/>
      <c r="AA90" s="1006"/>
      <c r="AB90" s="1006"/>
      <c r="AC90" s="1006"/>
      <c r="AD90" s="1006"/>
      <c r="AE90" s="1006"/>
    </row>
    <row r="91" spans="1:31" s="558" customFormat="1" ht="0.2" customHeight="1">
      <c r="A91" s="1006">
        <v>2</v>
      </c>
      <c r="B91" s="1006"/>
      <c r="C91" s="1006"/>
      <c r="D91" s="1006"/>
      <c r="E91" s="1006"/>
      <c r="F91" s="1006"/>
      <c r="G91" s="1006" t="b">
        <v>0</v>
      </c>
      <c r="H91" s="1006"/>
      <c r="I91" s="1006"/>
      <c r="J91" s="1006"/>
      <c r="K91" s="1006"/>
      <c r="L91" s="1083" t="s">
        <v>502</v>
      </c>
      <c r="M91" s="1078" t="s">
        <v>503</v>
      </c>
      <c r="N91" s="1084"/>
      <c r="O91" s="1084"/>
      <c r="P91" s="1080">
        <v>0</v>
      </c>
      <c r="Q91" s="1006"/>
      <c r="R91" s="1006"/>
      <c r="S91" s="1006"/>
      <c r="T91" s="1006"/>
      <c r="U91" s="1006"/>
      <c r="V91" s="1006"/>
      <c r="W91" s="1006"/>
      <c r="X91" s="1006"/>
      <c r="Y91" s="1006"/>
      <c r="Z91" s="1006"/>
      <c r="AA91" s="1006"/>
      <c r="AB91" s="1006"/>
      <c r="AC91" s="1006"/>
      <c r="AD91" s="1006"/>
      <c r="AE91" s="1006"/>
    </row>
    <row r="92" spans="1:31" s="558" customFormat="1" ht="0.2" customHeight="1">
      <c r="A92" s="1006">
        <v>2</v>
      </c>
      <c r="B92" s="1006"/>
      <c r="C92" s="1006"/>
      <c r="D92" s="1006"/>
      <c r="E92" s="1006"/>
      <c r="F92" s="1006"/>
      <c r="G92" s="1006" t="b">
        <v>0</v>
      </c>
      <c r="H92" s="1006"/>
      <c r="I92" s="1006"/>
      <c r="J92" s="1006"/>
      <c r="K92" s="1006"/>
      <c r="L92" s="1083" t="s">
        <v>504</v>
      </c>
      <c r="M92" s="1078" t="s">
        <v>505</v>
      </c>
      <c r="N92" s="1084"/>
      <c r="O92" s="1084"/>
      <c r="P92" s="1080">
        <v>0</v>
      </c>
      <c r="Q92" s="1006"/>
      <c r="R92" s="1006"/>
      <c r="S92" s="1006"/>
      <c r="T92" s="1006"/>
      <c r="U92" s="1006"/>
      <c r="V92" s="1006"/>
      <c r="W92" s="1006"/>
      <c r="X92" s="1006"/>
      <c r="Y92" s="1006"/>
      <c r="Z92" s="1006"/>
      <c r="AA92" s="1006"/>
      <c r="AB92" s="1006"/>
      <c r="AC92" s="1006"/>
      <c r="AD92" s="1006"/>
      <c r="AE92" s="1006"/>
    </row>
    <row r="93" spans="1:31" s="558" customFormat="1">
      <c r="A93" s="814" t="s">
        <v>102</v>
      </c>
      <c r="B93" s="1006"/>
      <c r="C93" s="1006"/>
      <c r="D93" s="1006"/>
      <c r="E93" s="1006"/>
      <c r="F93" s="1006" t="s">
        <v>824</v>
      </c>
      <c r="G93" s="901"/>
      <c r="H93" s="1006"/>
      <c r="I93" s="1006"/>
      <c r="J93" s="1006"/>
      <c r="K93" s="1006"/>
      <c r="L93" s="1085" t="s">
        <v>15</v>
      </c>
      <c r="M93" s="1086"/>
      <c r="N93" s="1061" t="s">
        <v>2451</v>
      </c>
      <c r="O93" s="1062"/>
      <c r="P93" s="1063"/>
      <c r="Q93" s="1006"/>
      <c r="R93" s="1006"/>
      <c r="S93" s="1006"/>
      <c r="T93" s="1006"/>
      <c r="U93" s="1006"/>
      <c r="V93" s="1006"/>
      <c r="W93" s="1006"/>
      <c r="X93" s="1006"/>
      <c r="Y93" s="1006"/>
      <c r="Z93" s="1006"/>
      <c r="AA93" s="1006"/>
      <c r="AB93" s="1006"/>
      <c r="AC93" s="1006"/>
      <c r="AD93" s="1006"/>
      <c r="AE93" s="1006"/>
    </row>
    <row r="94" spans="1:31" s="558" customFormat="1">
      <c r="A94" s="1006">
        <v>3</v>
      </c>
      <c r="B94" s="1006"/>
      <c r="C94" s="1006"/>
      <c r="D94" s="1006"/>
      <c r="E94" s="1006"/>
      <c r="F94" s="1006"/>
      <c r="G94" s="1006"/>
      <c r="H94" s="1006"/>
      <c r="I94" s="1006"/>
      <c r="J94" s="1006"/>
      <c r="K94" s="1006"/>
      <c r="L94" s="1064" t="s">
        <v>491</v>
      </c>
      <c r="M94" s="1065"/>
      <c r="N94" s="1061" t="s">
        <v>826</v>
      </c>
      <c r="O94" s="1066"/>
      <c r="P94" s="1067"/>
      <c r="Q94" s="1006"/>
      <c r="R94" s="1006"/>
      <c r="S94" s="1006"/>
      <c r="T94" s="1006"/>
      <c r="U94" s="1006"/>
      <c r="V94" s="1006"/>
      <c r="W94" s="1006"/>
      <c r="X94" s="1006"/>
      <c r="Y94" s="1006"/>
      <c r="Z94" s="1006"/>
      <c r="AA94" s="1006"/>
      <c r="AB94" s="1006"/>
      <c r="AC94" s="1006"/>
      <c r="AD94" s="1006"/>
      <c r="AE94" s="1006"/>
    </row>
    <row r="95" spans="1:31" s="558" customFormat="1">
      <c r="A95" s="1006">
        <v>3</v>
      </c>
      <c r="B95" s="1006"/>
      <c r="C95" s="1006"/>
      <c r="D95" s="1006"/>
      <c r="E95" s="1006"/>
      <c r="F95" s="1006"/>
      <c r="G95" s="1006"/>
      <c r="H95" s="1006"/>
      <c r="I95" s="1006"/>
      <c r="J95" s="1006"/>
      <c r="K95" s="1006"/>
      <c r="L95" s="1064" t="s">
        <v>492</v>
      </c>
      <c r="M95" s="1065"/>
      <c r="N95" s="1061" t="s">
        <v>921</v>
      </c>
      <c r="O95" s="1066"/>
      <c r="P95" s="1067"/>
      <c r="Q95" s="1006"/>
      <c r="R95" s="1006"/>
      <c r="S95" s="1006"/>
      <c r="T95" s="1006"/>
      <c r="U95" s="1006"/>
      <c r="V95" s="1006"/>
      <c r="W95" s="1006"/>
      <c r="X95" s="1006"/>
      <c r="Y95" s="1006"/>
      <c r="Z95" s="1006"/>
      <c r="AA95" s="1006"/>
      <c r="AB95" s="1006"/>
      <c r="AC95" s="1006"/>
      <c r="AD95" s="1006"/>
      <c r="AE95" s="1006"/>
    </row>
    <row r="96" spans="1:31" s="558" customFormat="1">
      <c r="A96" s="1006">
        <v>3</v>
      </c>
      <c r="B96" s="1006"/>
      <c r="C96" s="1006"/>
      <c r="D96" s="1006"/>
      <c r="E96" s="1006"/>
      <c r="F96" s="1006"/>
      <c r="G96" s="1006"/>
      <c r="H96" s="1006"/>
      <c r="I96" s="1006"/>
      <c r="J96" s="1006"/>
      <c r="K96" s="1006"/>
      <c r="L96" s="1064" t="s">
        <v>267</v>
      </c>
      <c r="M96" s="1065"/>
      <c r="N96" s="1061" t="s">
        <v>2030</v>
      </c>
      <c r="O96" s="1066"/>
      <c r="P96" s="1067"/>
      <c r="Q96" s="1006"/>
      <c r="R96" s="1006"/>
      <c r="S96" s="1006"/>
      <c r="T96" s="1006"/>
      <c r="U96" s="1006"/>
      <c r="V96" s="1006"/>
      <c r="W96" s="1006"/>
      <c r="X96" s="1006"/>
      <c r="Y96" s="1006"/>
      <c r="Z96" s="1006"/>
      <c r="AA96" s="1006"/>
      <c r="AB96" s="1006"/>
      <c r="AC96" s="1006"/>
      <c r="AD96" s="1006"/>
      <c r="AE96" s="1006"/>
    </row>
    <row r="97" spans="1:31" s="558" customFormat="1">
      <c r="A97" s="1006">
        <v>3</v>
      </c>
      <c r="B97" s="1006"/>
      <c r="C97" s="1006"/>
      <c r="D97" s="1006"/>
      <c r="E97" s="1006"/>
      <c r="F97" s="1006"/>
      <c r="G97" s="1006" t="b">
        <v>1</v>
      </c>
      <c r="H97" s="1006"/>
      <c r="I97" s="1006"/>
      <c r="J97" s="1006"/>
      <c r="K97" s="1006"/>
      <c r="L97" s="1068" t="s">
        <v>493</v>
      </c>
      <c r="M97" s="1069"/>
      <c r="N97" s="1070"/>
      <c r="O97" s="1070"/>
      <c r="P97" s="1071"/>
      <c r="Q97" s="1006"/>
      <c r="R97" s="1006"/>
      <c r="S97" s="1006"/>
      <c r="T97" s="1006"/>
      <c r="U97" s="1006"/>
      <c r="V97" s="1006"/>
      <c r="W97" s="1006"/>
      <c r="X97" s="1006"/>
      <c r="Y97" s="1006"/>
      <c r="Z97" s="1006"/>
      <c r="AA97" s="1006"/>
      <c r="AB97" s="1006"/>
      <c r="AC97" s="1006"/>
      <c r="AD97" s="1006"/>
      <c r="AE97" s="1006"/>
    </row>
    <row r="98" spans="1:31" s="340" customFormat="1">
      <c r="A98" s="1006">
        <v>3</v>
      </c>
      <c r="B98" s="1006" t="s">
        <v>983</v>
      </c>
      <c r="C98" s="1072"/>
      <c r="D98" s="1072"/>
      <c r="E98" s="1072"/>
      <c r="F98" s="1072"/>
      <c r="G98" s="1006" t="b">
        <v>1</v>
      </c>
      <c r="H98" s="1072"/>
      <c r="I98" s="1072"/>
      <c r="J98" s="1072"/>
      <c r="K98" s="1072"/>
      <c r="L98" s="1073" t="s">
        <v>929</v>
      </c>
      <c r="M98" s="1074" t="s">
        <v>486</v>
      </c>
      <c r="N98" s="1075">
        <v>44.6</v>
      </c>
      <c r="O98" s="1075">
        <v>44.6</v>
      </c>
      <c r="P98" s="1076">
        <v>0</v>
      </c>
      <c r="Q98" s="1072"/>
      <c r="R98" s="1072"/>
      <c r="S98" s="1072"/>
      <c r="T98" s="1072"/>
      <c r="U98" s="1072"/>
      <c r="V98" s="1072"/>
      <c r="W98" s="1072"/>
      <c r="X98" s="1072"/>
      <c r="Y98" s="1072"/>
      <c r="Z98" s="1072"/>
      <c r="AA98" s="1072"/>
      <c r="AB98" s="1072"/>
      <c r="AC98" s="1072"/>
      <c r="AD98" s="1072"/>
      <c r="AE98" s="1072"/>
    </row>
    <row r="99" spans="1:31" s="340" customFormat="1">
      <c r="A99" s="1006">
        <v>3</v>
      </c>
      <c r="B99" s="1006" t="s">
        <v>984</v>
      </c>
      <c r="C99" s="1072"/>
      <c r="D99" s="1072"/>
      <c r="E99" s="1072"/>
      <c r="F99" s="1072"/>
      <c r="G99" s="1006" t="b">
        <v>1</v>
      </c>
      <c r="H99" s="1072"/>
      <c r="I99" s="1072"/>
      <c r="J99" s="1072"/>
      <c r="K99" s="1072"/>
      <c r="L99" s="1073" t="s">
        <v>930</v>
      </c>
      <c r="M99" s="1074" t="s">
        <v>486</v>
      </c>
      <c r="N99" s="1075">
        <v>59.757645552941156</v>
      </c>
      <c r="O99" s="1075">
        <v>48.351045839885209</v>
      </c>
      <c r="P99" s="1076">
        <v>-19.088100957643128</v>
      </c>
      <c r="Q99" s="1072"/>
      <c r="R99" s="1072"/>
      <c r="S99" s="1072"/>
      <c r="T99" s="1072"/>
      <c r="U99" s="1072"/>
      <c r="V99" s="1072"/>
      <c r="W99" s="1072"/>
      <c r="X99" s="1072"/>
      <c r="Y99" s="1072"/>
      <c r="Z99" s="1072"/>
      <c r="AA99" s="1072"/>
      <c r="AB99" s="1072"/>
      <c r="AC99" s="1072"/>
      <c r="AD99" s="1072"/>
      <c r="AE99" s="1072"/>
    </row>
    <row r="100" spans="1:31" s="558" customFormat="1">
      <c r="A100" s="1006">
        <v>3</v>
      </c>
      <c r="B100" s="1006"/>
      <c r="C100" s="1006"/>
      <c r="D100" s="1006"/>
      <c r="E100" s="1006"/>
      <c r="F100" s="1006"/>
      <c r="G100" s="1006" t="b">
        <v>1</v>
      </c>
      <c r="H100" s="1006"/>
      <c r="I100" s="1006"/>
      <c r="J100" s="1006"/>
      <c r="K100" s="1006"/>
      <c r="L100" s="1077" t="s">
        <v>494</v>
      </c>
      <c r="M100" s="1078" t="s">
        <v>142</v>
      </c>
      <c r="N100" s="1079">
        <v>133.9857523608546</v>
      </c>
      <c r="O100" s="1079">
        <v>108.41041668135696</v>
      </c>
      <c r="P100" s="1080"/>
      <c r="Q100" s="1006"/>
      <c r="R100" s="1006"/>
      <c r="S100" s="1006"/>
      <c r="T100" s="1006"/>
      <c r="U100" s="1006"/>
      <c r="V100" s="1006"/>
      <c r="W100" s="1006"/>
      <c r="X100" s="1006"/>
      <c r="Y100" s="1006"/>
      <c r="Z100" s="1006"/>
      <c r="AA100" s="1006"/>
      <c r="AB100" s="1006"/>
      <c r="AC100" s="1006"/>
      <c r="AD100" s="1006"/>
      <c r="AE100" s="1006"/>
    </row>
    <row r="101" spans="1:31" s="558" customFormat="1">
      <c r="A101" s="1006">
        <v>3</v>
      </c>
      <c r="B101" s="1038" t="s">
        <v>992</v>
      </c>
      <c r="C101" s="1006"/>
      <c r="D101" s="1006"/>
      <c r="E101" s="1006"/>
      <c r="F101" s="1006"/>
      <c r="G101" s="1006" t="b">
        <v>1</v>
      </c>
      <c r="H101" s="1006"/>
      <c r="I101" s="1006"/>
      <c r="J101" s="1006"/>
      <c r="K101" s="1006"/>
      <c r="L101" s="1077" t="s">
        <v>495</v>
      </c>
      <c r="M101" s="1078" t="s">
        <v>314</v>
      </c>
      <c r="N101" s="1081">
        <v>69.7</v>
      </c>
      <c r="O101" s="1081">
        <v>69.7</v>
      </c>
      <c r="P101" s="1082">
        <v>0</v>
      </c>
      <c r="Q101" s="1006"/>
      <c r="R101" s="1006"/>
      <c r="S101" s="1006"/>
      <c r="T101" s="1006"/>
      <c r="U101" s="1006"/>
      <c r="V101" s="1006"/>
      <c r="W101" s="1006"/>
      <c r="X101" s="1006"/>
      <c r="Y101" s="1006"/>
      <c r="Z101" s="1006"/>
      <c r="AA101" s="1006"/>
      <c r="AB101" s="1006"/>
      <c r="AC101" s="1006"/>
      <c r="AD101" s="1006"/>
      <c r="AE101" s="1006"/>
    </row>
    <row r="102" spans="1:31" s="340" customFormat="1">
      <c r="A102" s="1006">
        <v>3</v>
      </c>
      <c r="B102" s="1038" t="s">
        <v>986</v>
      </c>
      <c r="C102" s="1072"/>
      <c r="D102" s="1072"/>
      <c r="E102" s="1072"/>
      <c r="F102" s="1072"/>
      <c r="G102" s="1006" t="b">
        <v>1</v>
      </c>
      <c r="H102" s="1072"/>
      <c r="I102" s="1072"/>
      <c r="J102" s="1072"/>
      <c r="K102" s="1072"/>
      <c r="L102" s="1073" t="s">
        <v>496</v>
      </c>
      <c r="M102" s="1074" t="s">
        <v>486</v>
      </c>
      <c r="N102" s="1075">
        <v>44.6</v>
      </c>
      <c r="O102" s="1075">
        <v>44.6</v>
      </c>
      <c r="P102" s="1076">
        <v>0</v>
      </c>
      <c r="Q102" s="1072"/>
      <c r="R102" s="1072"/>
      <c r="S102" s="1072"/>
      <c r="T102" s="1072"/>
      <c r="U102" s="1072"/>
      <c r="V102" s="1072"/>
      <c r="W102" s="1072"/>
      <c r="X102" s="1072"/>
      <c r="Y102" s="1072"/>
      <c r="Z102" s="1072"/>
      <c r="AA102" s="1072"/>
      <c r="AB102" s="1072"/>
      <c r="AC102" s="1072"/>
      <c r="AD102" s="1072"/>
      <c r="AE102" s="1072"/>
    </row>
    <row r="103" spans="1:31" s="340" customFormat="1">
      <c r="A103" s="1006">
        <v>3</v>
      </c>
      <c r="B103" s="1038" t="s">
        <v>985</v>
      </c>
      <c r="C103" s="1072"/>
      <c r="D103" s="1072"/>
      <c r="E103" s="1072"/>
      <c r="F103" s="1072"/>
      <c r="G103" s="1006" t="b">
        <v>1</v>
      </c>
      <c r="H103" s="1072"/>
      <c r="I103" s="1072"/>
      <c r="J103" s="1072"/>
      <c r="K103" s="1072"/>
      <c r="L103" s="1073" t="s">
        <v>497</v>
      </c>
      <c r="M103" s="1074" t="s">
        <v>486</v>
      </c>
      <c r="N103" s="1075">
        <v>59.757645552941156</v>
      </c>
      <c r="O103" s="1075">
        <v>48.351045839885209</v>
      </c>
      <c r="P103" s="1076">
        <v>-19.088100957643128</v>
      </c>
      <c r="Q103" s="1072"/>
      <c r="R103" s="1072"/>
      <c r="S103" s="1072"/>
      <c r="T103" s="1072"/>
      <c r="U103" s="1072"/>
      <c r="V103" s="1072"/>
      <c r="W103" s="1072"/>
      <c r="X103" s="1072"/>
      <c r="Y103" s="1072"/>
      <c r="Z103" s="1072"/>
      <c r="AA103" s="1072"/>
      <c r="AB103" s="1072"/>
      <c r="AC103" s="1072"/>
      <c r="AD103" s="1072"/>
      <c r="AE103" s="1072"/>
    </row>
    <row r="104" spans="1:31" s="558" customFormat="1">
      <c r="A104" s="1006">
        <v>3</v>
      </c>
      <c r="B104" s="1038"/>
      <c r="C104" s="1006"/>
      <c r="D104" s="1006"/>
      <c r="E104" s="1006"/>
      <c r="F104" s="1006"/>
      <c r="G104" s="1006" t="b">
        <v>1</v>
      </c>
      <c r="H104" s="1006"/>
      <c r="I104" s="1006"/>
      <c r="J104" s="1006"/>
      <c r="K104" s="1006"/>
      <c r="L104" s="1077" t="s">
        <v>494</v>
      </c>
      <c r="M104" s="1078" t="s">
        <v>142</v>
      </c>
      <c r="N104" s="1079">
        <v>133.9857523608546</v>
      </c>
      <c r="O104" s="1079">
        <v>108.41041668135696</v>
      </c>
      <c r="P104" s="1080"/>
      <c r="Q104" s="1006"/>
      <c r="R104" s="1006"/>
      <c r="S104" s="1006"/>
      <c r="T104" s="1006"/>
      <c r="U104" s="1006"/>
      <c r="V104" s="1006"/>
      <c r="W104" s="1006"/>
      <c r="X104" s="1006"/>
      <c r="Y104" s="1006"/>
      <c r="Z104" s="1006"/>
      <c r="AA104" s="1006"/>
      <c r="AB104" s="1006"/>
      <c r="AC104" s="1006"/>
      <c r="AD104" s="1006"/>
      <c r="AE104" s="1006"/>
    </row>
    <row r="105" spans="1:31" s="558" customFormat="1">
      <c r="A105" s="1006">
        <v>3</v>
      </c>
      <c r="B105" s="1038" t="s">
        <v>993</v>
      </c>
      <c r="C105" s="1006"/>
      <c r="D105" s="1006"/>
      <c r="E105" s="1006"/>
      <c r="F105" s="1006"/>
      <c r="G105" s="1006" t="b">
        <v>1</v>
      </c>
      <c r="H105" s="1006"/>
      <c r="I105" s="1006"/>
      <c r="J105" s="1006"/>
      <c r="K105" s="1006"/>
      <c r="L105" s="1077" t="s">
        <v>987</v>
      </c>
      <c r="M105" s="1028" t="s">
        <v>314</v>
      </c>
      <c r="N105" s="1081">
        <v>65.599999999999994</v>
      </c>
      <c r="O105" s="1081">
        <v>65.599999999999994</v>
      </c>
      <c r="P105" s="1082">
        <v>0</v>
      </c>
      <c r="Q105" s="1006"/>
      <c r="R105" s="1006"/>
      <c r="S105" s="1006"/>
      <c r="T105" s="1006"/>
      <c r="U105" s="1006"/>
      <c r="V105" s="1006"/>
      <c r="W105" s="1006"/>
      <c r="X105" s="1006"/>
      <c r="Y105" s="1006"/>
      <c r="Z105" s="1006"/>
      <c r="AA105" s="1006"/>
      <c r="AB105" s="1006"/>
      <c r="AC105" s="1006"/>
      <c r="AD105" s="1006"/>
      <c r="AE105" s="1006"/>
    </row>
    <row r="106" spans="1:31" s="558" customFormat="1" ht="0.2" customHeight="1">
      <c r="A106" s="1006">
        <v>3</v>
      </c>
      <c r="B106" s="1006"/>
      <c r="C106" s="1006"/>
      <c r="D106" s="1006"/>
      <c r="E106" s="1006"/>
      <c r="F106" s="1006"/>
      <c r="G106" s="1006" t="b">
        <v>0</v>
      </c>
      <c r="H106" s="1006"/>
      <c r="I106" s="1006"/>
      <c r="J106" s="1006"/>
      <c r="K106" s="1006"/>
      <c r="L106" s="1068" t="s">
        <v>498</v>
      </c>
      <c r="M106" s="1069"/>
      <c r="N106" s="1070"/>
      <c r="O106" s="1070"/>
      <c r="P106" s="1071"/>
      <c r="Q106" s="1006"/>
      <c r="R106" s="1006"/>
      <c r="S106" s="1006"/>
      <c r="T106" s="1006"/>
      <c r="U106" s="1006"/>
      <c r="V106" s="1006"/>
      <c r="W106" s="1006"/>
      <c r="X106" s="1006"/>
      <c r="Y106" s="1006"/>
      <c r="Z106" s="1006"/>
      <c r="AA106" s="1006"/>
      <c r="AB106" s="1006"/>
      <c r="AC106" s="1006"/>
      <c r="AD106" s="1006"/>
      <c r="AE106" s="1006"/>
    </row>
    <row r="107" spans="1:31" s="558" customFormat="1" ht="0.2" customHeight="1">
      <c r="A107" s="1006">
        <v>3</v>
      </c>
      <c r="B107" s="1006"/>
      <c r="C107" s="1006"/>
      <c r="D107" s="1006"/>
      <c r="E107" s="1006"/>
      <c r="F107" s="1006"/>
      <c r="G107" s="1006" t="b">
        <v>0</v>
      </c>
      <c r="H107" s="1006"/>
      <c r="I107" s="1006"/>
      <c r="J107" s="1006"/>
      <c r="K107" s="1006"/>
      <c r="L107" s="351" t="s">
        <v>994</v>
      </c>
      <c r="M107" s="352"/>
      <c r="N107" s="353"/>
      <c r="O107" s="353"/>
      <c r="P107" s="532"/>
      <c r="Q107" s="1006"/>
      <c r="R107" s="1006"/>
      <c r="S107" s="1006"/>
      <c r="T107" s="1006"/>
      <c r="U107" s="1006"/>
      <c r="V107" s="1006"/>
      <c r="W107" s="1006"/>
      <c r="X107" s="1006"/>
      <c r="Y107" s="1006"/>
      <c r="Z107" s="1006"/>
      <c r="AA107" s="1006"/>
      <c r="AB107" s="1006"/>
      <c r="AC107" s="1006"/>
      <c r="AD107" s="1006"/>
      <c r="AE107" s="1006"/>
    </row>
    <row r="108" spans="1:31" s="558" customFormat="1" ht="0.2" customHeight="1">
      <c r="A108" s="1006">
        <v>3</v>
      </c>
      <c r="B108" s="1006"/>
      <c r="C108" s="1006"/>
      <c r="D108" s="1006"/>
      <c r="E108" s="1006"/>
      <c r="F108" s="1006"/>
      <c r="G108" s="1006" t="b">
        <v>0</v>
      </c>
      <c r="H108" s="1006"/>
      <c r="I108" s="1006"/>
      <c r="J108" s="1006"/>
      <c r="K108" s="1006"/>
      <c r="L108" s="1083" t="s">
        <v>499</v>
      </c>
      <c r="M108" s="1078" t="s">
        <v>486</v>
      </c>
      <c r="N108" s="1084">
        <v>0</v>
      </c>
      <c r="O108" s="1084">
        <v>0</v>
      </c>
      <c r="P108" s="1080">
        <v>0</v>
      </c>
      <c r="Q108" s="1006"/>
      <c r="R108" s="1006"/>
      <c r="S108" s="1006"/>
      <c r="T108" s="1006"/>
      <c r="U108" s="1006"/>
      <c r="V108" s="1006"/>
      <c r="W108" s="1006"/>
      <c r="X108" s="1006"/>
      <c r="Y108" s="1006"/>
      <c r="Z108" s="1006"/>
      <c r="AA108" s="1006"/>
      <c r="AB108" s="1006"/>
      <c r="AC108" s="1006"/>
      <c r="AD108" s="1006"/>
      <c r="AE108" s="1006"/>
    </row>
    <row r="109" spans="1:31" s="558" customFormat="1" ht="0.2" customHeight="1">
      <c r="A109" s="1006">
        <v>3</v>
      </c>
      <c r="B109" s="1006"/>
      <c r="C109" s="1006"/>
      <c r="D109" s="1006"/>
      <c r="E109" s="1006"/>
      <c r="F109" s="1006"/>
      <c r="G109" s="1006" t="b">
        <v>0</v>
      </c>
      <c r="H109" s="1006"/>
      <c r="I109" s="1006"/>
      <c r="J109" s="1006"/>
      <c r="K109" s="1006"/>
      <c r="L109" s="1083" t="s">
        <v>500</v>
      </c>
      <c r="M109" s="1078" t="s">
        <v>486</v>
      </c>
      <c r="N109" s="1084"/>
      <c r="O109" s="1084"/>
      <c r="P109" s="1080">
        <v>0</v>
      </c>
      <c r="Q109" s="1006"/>
      <c r="R109" s="1006"/>
      <c r="S109" s="1006"/>
      <c r="T109" s="1006"/>
      <c r="U109" s="1006"/>
      <c r="V109" s="1006"/>
      <c r="W109" s="1006"/>
      <c r="X109" s="1006"/>
      <c r="Y109" s="1006"/>
      <c r="Z109" s="1006"/>
      <c r="AA109" s="1006"/>
      <c r="AB109" s="1006"/>
      <c r="AC109" s="1006"/>
      <c r="AD109" s="1006"/>
      <c r="AE109" s="1006"/>
    </row>
    <row r="110" spans="1:31" s="558" customFormat="1" ht="0.2" customHeight="1">
      <c r="A110" s="1006">
        <v>3</v>
      </c>
      <c r="B110" s="1038" t="s">
        <v>988</v>
      </c>
      <c r="C110" s="1006"/>
      <c r="D110" s="1006"/>
      <c r="E110" s="1006"/>
      <c r="F110" s="1006"/>
      <c r="G110" s="1006" t="b">
        <v>0</v>
      </c>
      <c r="H110" s="1006"/>
      <c r="I110" s="1006"/>
      <c r="J110" s="1006"/>
      <c r="K110" s="1006"/>
      <c r="L110" s="1083" t="s">
        <v>501</v>
      </c>
      <c r="M110" s="1028" t="s">
        <v>314</v>
      </c>
      <c r="N110" s="1081">
        <v>34.85</v>
      </c>
      <c r="O110" s="1081">
        <v>34.85</v>
      </c>
      <c r="P110" s="1082">
        <v>0</v>
      </c>
      <c r="Q110" s="1006"/>
      <c r="R110" s="1006"/>
      <c r="S110" s="1006"/>
      <c r="T110" s="1006"/>
      <c r="U110" s="1006"/>
      <c r="V110" s="1006"/>
      <c r="W110" s="1006"/>
      <c r="X110" s="1006"/>
      <c r="Y110" s="1006"/>
      <c r="Z110" s="1006"/>
      <c r="AA110" s="1006"/>
      <c r="AB110" s="1006"/>
      <c r="AC110" s="1006"/>
      <c r="AD110" s="1006"/>
      <c r="AE110" s="1006"/>
    </row>
    <row r="111" spans="1:31" s="558" customFormat="1" ht="0.2" customHeight="1">
      <c r="A111" s="1006">
        <v>3</v>
      </c>
      <c r="B111" s="1006"/>
      <c r="C111" s="1006"/>
      <c r="D111" s="1006"/>
      <c r="E111" s="1006"/>
      <c r="F111" s="1006"/>
      <c r="G111" s="1006" t="b">
        <v>0</v>
      </c>
      <c r="H111" s="1006"/>
      <c r="I111" s="1006"/>
      <c r="J111" s="1006"/>
      <c r="K111" s="1006"/>
      <c r="L111" s="1083" t="s">
        <v>502</v>
      </c>
      <c r="M111" s="1078" t="s">
        <v>503</v>
      </c>
      <c r="N111" s="1084"/>
      <c r="O111" s="1084"/>
      <c r="P111" s="1080">
        <v>0</v>
      </c>
      <c r="Q111" s="1006"/>
      <c r="R111" s="1006"/>
      <c r="S111" s="1006"/>
      <c r="T111" s="1006"/>
      <c r="U111" s="1006"/>
      <c r="V111" s="1006"/>
      <c r="W111" s="1006"/>
      <c r="X111" s="1006"/>
      <c r="Y111" s="1006"/>
      <c r="Z111" s="1006"/>
      <c r="AA111" s="1006"/>
      <c r="AB111" s="1006"/>
      <c r="AC111" s="1006"/>
      <c r="AD111" s="1006"/>
      <c r="AE111" s="1006"/>
    </row>
    <row r="112" spans="1:31" s="558" customFormat="1" ht="0.2" customHeight="1">
      <c r="A112" s="1006">
        <v>3</v>
      </c>
      <c r="B112" s="1006"/>
      <c r="C112" s="1006"/>
      <c r="D112" s="1006"/>
      <c r="E112" s="1006"/>
      <c r="F112" s="1006"/>
      <c r="G112" s="1006" t="b">
        <v>0</v>
      </c>
      <c r="H112" s="1006"/>
      <c r="I112" s="1006"/>
      <c r="J112" s="1006"/>
      <c r="K112" s="1006"/>
      <c r="L112" s="1083" t="s">
        <v>504</v>
      </c>
      <c r="M112" s="1078" t="s">
        <v>505</v>
      </c>
      <c r="N112" s="1084"/>
      <c r="O112" s="1084"/>
      <c r="P112" s="1080">
        <v>0</v>
      </c>
      <c r="Q112" s="1006"/>
      <c r="R112" s="1006"/>
      <c r="S112" s="1006"/>
      <c r="T112" s="1006"/>
      <c r="U112" s="1006"/>
      <c r="V112" s="1006"/>
      <c r="W112" s="1006"/>
      <c r="X112" s="1006"/>
      <c r="Y112" s="1006"/>
      <c r="Z112" s="1006"/>
      <c r="AA112" s="1006"/>
      <c r="AB112" s="1006"/>
      <c r="AC112" s="1006"/>
      <c r="AD112" s="1006"/>
      <c r="AE112" s="1006"/>
    </row>
    <row r="113" spans="1:31" s="558" customFormat="1" ht="0.2" customHeight="1">
      <c r="A113" s="1006">
        <v>3</v>
      </c>
      <c r="B113" s="1006"/>
      <c r="C113" s="1006"/>
      <c r="D113" s="1006"/>
      <c r="E113" s="1006"/>
      <c r="F113" s="1006"/>
      <c r="G113" s="1006" t="b">
        <v>0</v>
      </c>
      <c r="H113" s="1006"/>
      <c r="I113" s="1006"/>
      <c r="J113" s="1006"/>
      <c r="K113" s="1006"/>
      <c r="L113" s="1073" t="s">
        <v>995</v>
      </c>
      <c r="M113" s="352"/>
      <c r="N113" s="353"/>
      <c r="O113" s="353"/>
      <c r="P113" s="532"/>
      <c r="Q113" s="1006"/>
      <c r="R113" s="1006"/>
      <c r="S113" s="1006"/>
      <c r="T113" s="1006"/>
      <c r="U113" s="1006"/>
      <c r="V113" s="1006"/>
      <c r="W113" s="1006"/>
      <c r="X113" s="1006"/>
      <c r="Y113" s="1006"/>
      <c r="Z113" s="1006"/>
      <c r="AA113" s="1006"/>
      <c r="AB113" s="1006"/>
      <c r="AC113" s="1006"/>
      <c r="AD113" s="1006"/>
      <c r="AE113" s="1006"/>
    </row>
    <row r="114" spans="1:31" s="558" customFormat="1" ht="0.2" customHeight="1">
      <c r="A114" s="1006">
        <v>3</v>
      </c>
      <c r="B114" s="1006"/>
      <c r="C114" s="1006"/>
      <c r="D114" s="1006"/>
      <c r="E114" s="1006"/>
      <c r="F114" s="1006"/>
      <c r="G114" s="1006" t="b">
        <v>0</v>
      </c>
      <c r="H114" s="1006"/>
      <c r="I114" s="1006"/>
      <c r="J114" s="1006"/>
      <c r="K114" s="1006"/>
      <c r="L114" s="1083" t="s">
        <v>499</v>
      </c>
      <c r="M114" s="1078" t="s">
        <v>486</v>
      </c>
      <c r="N114" s="1084">
        <v>0</v>
      </c>
      <c r="O114" s="1084">
        <v>0</v>
      </c>
      <c r="P114" s="1080">
        <v>0</v>
      </c>
      <c r="Q114" s="1006"/>
      <c r="R114" s="1006"/>
      <c r="S114" s="1006"/>
      <c r="T114" s="1006"/>
      <c r="U114" s="1006"/>
      <c r="V114" s="1006"/>
      <c r="W114" s="1006"/>
      <c r="X114" s="1006"/>
      <c r="Y114" s="1006"/>
      <c r="Z114" s="1006"/>
      <c r="AA114" s="1006"/>
      <c r="AB114" s="1006"/>
      <c r="AC114" s="1006"/>
      <c r="AD114" s="1006"/>
      <c r="AE114" s="1006"/>
    </row>
    <row r="115" spans="1:31" s="558" customFormat="1" ht="0.2" customHeight="1">
      <c r="A115" s="1006">
        <v>3</v>
      </c>
      <c r="B115" s="1006"/>
      <c r="C115" s="1006"/>
      <c r="D115" s="1006"/>
      <c r="E115" s="1006"/>
      <c r="F115" s="1006"/>
      <c r="G115" s="1006" t="b">
        <v>0</v>
      </c>
      <c r="H115" s="1006"/>
      <c r="I115" s="1006"/>
      <c r="J115" s="1006"/>
      <c r="K115" s="1006"/>
      <c r="L115" s="1083" t="s">
        <v>500</v>
      </c>
      <c r="M115" s="1078" t="s">
        <v>486</v>
      </c>
      <c r="N115" s="1084"/>
      <c r="O115" s="1084"/>
      <c r="P115" s="1080">
        <v>0</v>
      </c>
      <c r="Q115" s="1006"/>
      <c r="R115" s="1006"/>
      <c r="S115" s="1006"/>
      <c r="T115" s="1006"/>
      <c r="U115" s="1006"/>
      <c r="V115" s="1006"/>
      <c r="W115" s="1006"/>
      <c r="X115" s="1006"/>
      <c r="Y115" s="1006"/>
      <c r="Z115" s="1006"/>
      <c r="AA115" s="1006"/>
      <c r="AB115" s="1006"/>
      <c r="AC115" s="1006"/>
      <c r="AD115" s="1006"/>
      <c r="AE115" s="1006"/>
    </row>
    <row r="116" spans="1:31" s="558" customFormat="1" ht="0.2" customHeight="1">
      <c r="A116" s="1006">
        <v>3</v>
      </c>
      <c r="B116" s="1038" t="s">
        <v>989</v>
      </c>
      <c r="C116" s="1006"/>
      <c r="D116" s="1006"/>
      <c r="E116" s="1006"/>
      <c r="F116" s="1006"/>
      <c r="G116" s="1006" t="b">
        <v>0</v>
      </c>
      <c r="H116" s="1006"/>
      <c r="I116" s="1006"/>
      <c r="J116" s="1006"/>
      <c r="K116" s="1006"/>
      <c r="L116" s="1083" t="s">
        <v>501</v>
      </c>
      <c r="M116" s="1078" t="s">
        <v>314</v>
      </c>
      <c r="N116" s="1081">
        <v>34.85</v>
      </c>
      <c r="O116" s="1081">
        <v>34.85</v>
      </c>
      <c r="P116" s="1082">
        <v>0</v>
      </c>
      <c r="Q116" s="1006"/>
      <c r="R116" s="1006"/>
      <c r="S116" s="1006"/>
      <c r="T116" s="1006"/>
      <c r="U116" s="1006"/>
      <c r="V116" s="1006"/>
      <c r="W116" s="1006"/>
      <c r="X116" s="1006"/>
      <c r="Y116" s="1006"/>
      <c r="Z116" s="1006"/>
      <c r="AA116" s="1006"/>
      <c r="AB116" s="1006"/>
      <c r="AC116" s="1006"/>
      <c r="AD116" s="1006"/>
      <c r="AE116" s="1006"/>
    </row>
    <row r="117" spans="1:31" s="558" customFormat="1" ht="0.2" customHeight="1">
      <c r="A117" s="1006">
        <v>3</v>
      </c>
      <c r="B117" s="1006"/>
      <c r="C117" s="1006"/>
      <c r="D117" s="1006"/>
      <c r="E117" s="1006"/>
      <c r="F117" s="1006"/>
      <c r="G117" s="1006" t="b">
        <v>0</v>
      </c>
      <c r="H117" s="1006"/>
      <c r="I117" s="1006"/>
      <c r="J117" s="1006"/>
      <c r="K117" s="1006"/>
      <c r="L117" s="1083" t="s">
        <v>502</v>
      </c>
      <c r="M117" s="1078" t="s">
        <v>503</v>
      </c>
      <c r="N117" s="1084"/>
      <c r="O117" s="1084"/>
      <c r="P117" s="1080">
        <v>0</v>
      </c>
      <c r="Q117" s="1006"/>
      <c r="R117" s="1006"/>
      <c r="S117" s="1006"/>
      <c r="T117" s="1006"/>
      <c r="U117" s="1006"/>
      <c r="V117" s="1006"/>
      <c r="W117" s="1006"/>
      <c r="X117" s="1006"/>
      <c r="Y117" s="1006"/>
      <c r="Z117" s="1006"/>
      <c r="AA117" s="1006"/>
      <c r="AB117" s="1006"/>
      <c r="AC117" s="1006"/>
      <c r="AD117" s="1006"/>
      <c r="AE117" s="1006"/>
    </row>
    <row r="118" spans="1:31" s="558" customFormat="1" ht="0.2" customHeight="1">
      <c r="A118" s="1006">
        <v>3</v>
      </c>
      <c r="B118" s="1006"/>
      <c r="C118" s="1006"/>
      <c r="D118" s="1006"/>
      <c r="E118" s="1006"/>
      <c r="F118" s="1006"/>
      <c r="G118" s="1006" t="b">
        <v>0</v>
      </c>
      <c r="H118" s="1006"/>
      <c r="I118" s="1006"/>
      <c r="J118" s="1006"/>
      <c r="K118" s="1006"/>
      <c r="L118" s="1083" t="s">
        <v>504</v>
      </c>
      <c r="M118" s="1078" t="s">
        <v>505</v>
      </c>
      <c r="N118" s="1084"/>
      <c r="O118" s="1084"/>
      <c r="P118" s="1080">
        <v>0</v>
      </c>
      <c r="Q118" s="1006"/>
      <c r="R118" s="1006"/>
      <c r="S118" s="1006"/>
      <c r="T118" s="1006"/>
      <c r="U118" s="1006"/>
      <c r="V118" s="1006"/>
      <c r="W118" s="1006"/>
      <c r="X118" s="1006"/>
      <c r="Y118" s="1006"/>
      <c r="Z118" s="1006"/>
      <c r="AA118" s="1006"/>
      <c r="AB118" s="1006"/>
      <c r="AC118" s="1006"/>
      <c r="AD118" s="1006"/>
      <c r="AE118" s="1006"/>
    </row>
    <row r="119" spans="1:31" s="558" customFormat="1" ht="0.2" customHeight="1">
      <c r="A119" s="1006">
        <v>3</v>
      </c>
      <c r="B119" s="1006"/>
      <c r="C119" s="1006"/>
      <c r="D119" s="1006"/>
      <c r="E119" s="1006"/>
      <c r="F119" s="1006"/>
      <c r="G119" s="1006" t="b">
        <v>0</v>
      </c>
      <c r="H119" s="1006"/>
      <c r="I119" s="1006"/>
      <c r="J119" s="1006"/>
      <c r="K119" s="1006"/>
      <c r="L119" s="1073" t="s">
        <v>996</v>
      </c>
      <c r="M119" s="352"/>
      <c r="N119" s="353"/>
      <c r="O119" s="353"/>
      <c r="P119" s="532"/>
      <c r="Q119" s="1006"/>
      <c r="R119" s="1006"/>
      <c r="S119" s="1006"/>
      <c r="T119" s="1006"/>
      <c r="U119" s="1006"/>
      <c r="V119" s="1006"/>
      <c r="W119" s="1006"/>
      <c r="X119" s="1006"/>
      <c r="Y119" s="1006"/>
      <c r="Z119" s="1006"/>
      <c r="AA119" s="1006"/>
      <c r="AB119" s="1006"/>
      <c r="AC119" s="1006"/>
      <c r="AD119" s="1006"/>
      <c r="AE119" s="1006"/>
    </row>
    <row r="120" spans="1:31" s="558" customFormat="1" ht="0.2" customHeight="1">
      <c r="A120" s="1006">
        <v>3</v>
      </c>
      <c r="B120" s="1006"/>
      <c r="C120" s="1006"/>
      <c r="D120" s="1006"/>
      <c r="E120" s="1006"/>
      <c r="F120" s="1006"/>
      <c r="G120" s="1006" t="b">
        <v>0</v>
      </c>
      <c r="H120" s="1006"/>
      <c r="I120" s="1006"/>
      <c r="J120" s="1006"/>
      <c r="K120" s="1006"/>
      <c r="L120" s="1083" t="s">
        <v>499</v>
      </c>
      <c r="M120" s="1078" t="s">
        <v>486</v>
      </c>
      <c r="N120" s="1084">
        <v>0</v>
      </c>
      <c r="O120" s="1084">
        <v>0</v>
      </c>
      <c r="P120" s="1080">
        <v>0</v>
      </c>
      <c r="Q120" s="1006"/>
      <c r="R120" s="1006"/>
      <c r="S120" s="1006"/>
      <c r="T120" s="1006"/>
      <c r="U120" s="1006"/>
      <c r="V120" s="1006"/>
      <c r="W120" s="1006"/>
      <c r="X120" s="1006"/>
      <c r="Y120" s="1006"/>
      <c r="Z120" s="1006"/>
      <c r="AA120" s="1006"/>
      <c r="AB120" s="1006"/>
      <c r="AC120" s="1006"/>
      <c r="AD120" s="1006"/>
      <c r="AE120" s="1006"/>
    </row>
    <row r="121" spans="1:31" s="558" customFormat="1" ht="0.2" customHeight="1">
      <c r="A121" s="1006">
        <v>3</v>
      </c>
      <c r="B121" s="1006"/>
      <c r="C121" s="1006"/>
      <c r="D121" s="1006"/>
      <c r="E121" s="1006"/>
      <c r="F121" s="1006"/>
      <c r="G121" s="1006" t="b">
        <v>0</v>
      </c>
      <c r="H121" s="1006"/>
      <c r="I121" s="1006"/>
      <c r="J121" s="1006"/>
      <c r="K121" s="1006"/>
      <c r="L121" s="1083" t="s">
        <v>500</v>
      </c>
      <c r="M121" s="1078" t="s">
        <v>486</v>
      </c>
      <c r="N121" s="1084"/>
      <c r="O121" s="1084"/>
      <c r="P121" s="1080">
        <v>0</v>
      </c>
      <c r="Q121" s="1006"/>
      <c r="R121" s="1006"/>
      <c r="S121" s="1006"/>
      <c r="T121" s="1006"/>
      <c r="U121" s="1006"/>
      <c r="V121" s="1006"/>
      <c r="W121" s="1006"/>
      <c r="X121" s="1006"/>
      <c r="Y121" s="1006"/>
      <c r="Z121" s="1006"/>
      <c r="AA121" s="1006"/>
      <c r="AB121" s="1006"/>
      <c r="AC121" s="1006"/>
      <c r="AD121" s="1006"/>
      <c r="AE121" s="1006"/>
    </row>
    <row r="122" spans="1:31" s="558" customFormat="1" ht="0.2" customHeight="1">
      <c r="A122" s="1006">
        <v>3</v>
      </c>
      <c r="B122" s="1038" t="s">
        <v>990</v>
      </c>
      <c r="C122" s="1006"/>
      <c r="D122" s="1006"/>
      <c r="E122" s="1006"/>
      <c r="F122" s="1006"/>
      <c r="G122" s="1006" t="b">
        <v>0</v>
      </c>
      <c r="H122" s="1006"/>
      <c r="I122" s="1006"/>
      <c r="J122" s="1006"/>
      <c r="K122" s="1006"/>
      <c r="L122" s="1083" t="s">
        <v>501</v>
      </c>
      <c r="M122" s="1078" t="s">
        <v>314</v>
      </c>
      <c r="N122" s="1081">
        <v>32.799999999999997</v>
      </c>
      <c r="O122" s="1081">
        <v>32.799999999999997</v>
      </c>
      <c r="P122" s="1082">
        <v>0</v>
      </c>
      <c r="Q122" s="1006"/>
      <c r="R122" s="1006"/>
      <c r="S122" s="1006"/>
      <c r="T122" s="1006"/>
      <c r="U122" s="1006"/>
      <c r="V122" s="1006"/>
      <c r="W122" s="1006"/>
      <c r="X122" s="1006"/>
      <c r="Y122" s="1006"/>
      <c r="Z122" s="1006"/>
      <c r="AA122" s="1006"/>
      <c r="AB122" s="1006"/>
      <c r="AC122" s="1006"/>
      <c r="AD122" s="1006"/>
      <c r="AE122" s="1006"/>
    </row>
    <row r="123" spans="1:31" s="558" customFormat="1" ht="0.2" customHeight="1">
      <c r="A123" s="1006">
        <v>3</v>
      </c>
      <c r="B123" s="1006"/>
      <c r="C123" s="1006"/>
      <c r="D123" s="1006"/>
      <c r="E123" s="1006"/>
      <c r="F123" s="1006"/>
      <c r="G123" s="1006" t="b">
        <v>0</v>
      </c>
      <c r="H123" s="1006"/>
      <c r="I123" s="1006"/>
      <c r="J123" s="1006"/>
      <c r="K123" s="1006"/>
      <c r="L123" s="1083" t="s">
        <v>502</v>
      </c>
      <c r="M123" s="1078" t="s">
        <v>503</v>
      </c>
      <c r="N123" s="1084"/>
      <c r="O123" s="1084"/>
      <c r="P123" s="1080">
        <v>0</v>
      </c>
      <c r="Q123" s="1006"/>
      <c r="R123" s="1006"/>
      <c r="S123" s="1006"/>
      <c r="T123" s="1006"/>
      <c r="U123" s="1006"/>
      <c r="V123" s="1006"/>
      <c r="W123" s="1006"/>
      <c r="X123" s="1006"/>
      <c r="Y123" s="1006"/>
      <c r="Z123" s="1006"/>
      <c r="AA123" s="1006"/>
      <c r="AB123" s="1006"/>
      <c r="AC123" s="1006"/>
      <c r="AD123" s="1006"/>
      <c r="AE123" s="1006"/>
    </row>
    <row r="124" spans="1:31" s="558" customFormat="1" ht="0.2" customHeight="1">
      <c r="A124" s="1006">
        <v>3</v>
      </c>
      <c r="B124" s="1006"/>
      <c r="C124" s="1006"/>
      <c r="D124" s="1006"/>
      <c r="E124" s="1006"/>
      <c r="F124" s="1006"/>
      <c r="G124" s="1006" t="b">
        <v>0</v>
      </c>
      <c r="H124" s="1006"/>
      <c r="I124" s="1006"/>
      <c r="J124" s="1006"/>
      <c r="K124" s="1006"/>
      <c r="L124" s="1083" t="s">
        <v>504</v>
      </c>
      <c r="M124" s="1078" t="s">
        <v>505</v>
      </c>
      <c r="N124" s="1084"/>
      <c r="O124" s="1084"/>
      <c r="P124" s="1080">
        <v>0</v>
      </c>
      <c r="Q124" s="1006"/>
      <c r="R124" s="1006"/>
      <c r="S124" s="1006"/>
      <c r="T124" s="1006"/>
      <c r="U124" s="1006"/>
      <c r="V124" s="1006"/>
      <c r="W124" s="1006"/>
      <c r="X124" s="1006"/>
      <c r="Y124" s="1006"/>
      <c r="Z124" s="1006"/>
      <c r="AA124" s="1006"/>
      <c r="AB124" s="1006"/>
      <c r="AC124" s="1006"/>
      <c r="AD124" s="1006"/>
      <c r="AE124" s="1006"/>
    </row>
    <row r="125" spans="1:31" s="558" customFormat="1" ht="0.2" customHeight="1">
      <c r="A125" s="1006">
        <v>3</v>
      </c>
      <c r="B125" s="1006"/>
      <c r="C125" s="1006"/>
      <c r="D125" s="1006"/>
      <c r="E125" s="1006"/>
      <c r="F125" s="1006"/>
      <c r="G125" s="1006" t="b">
        <v>0</v>
      </c>
      <c r="H125" s="1006"/>
      <c r="I125" s="1006"/>
      <c r="J125" s="1006"/>
      <c r="K125" s="1006"/>
      <c r="L125" s="1073" t="s">
        <v>996</v>
      </c>
      <c r="M125" s="352"/>
      <c r="N125" s="353"/>
      <c r="O125" s="353"/>
      <c r="P125" s="532"/>
      <c r="Q125" s="1006"/>
      <c r="R125" s="1006"/>
      <c r="S125" s="1006"/>
      <c r="T125" s="1006"/>
      <c r="U125" s="1006"/>
      <c r="V125" s="1006"/>
      <c r="W125" s="1006"/>
      <c r="X125" s="1006"/>
      <c r="Y125" s="1006"/>
      <c r="Z125" s="1006"/>
      <c r="AA125" s="1006"/>
      <c r="AB125" s="1006"/>
      <c r="AC125" s="1006"/>
      <c r="AD125" s="1006"/>
      <c r="AE125" s="1006"/>
    </row>
    <row r="126" spans="1:31" s="558" customFormat="1" ht="0.2" customHeight="1">
      <c r="A126" s="1006">
        <v>3</v>
      </c>
      <c r="B126" s="1006"/>
      <c r="C126" s="1006"/>
      <c r="D126" s="1006"/>
      <c r="E126" s="1006"/>
      <c r="F126" s="1006"/>
      <c r="G126" s="1006" t="b">
        <v>0</v>
      </c>
      <c r="H126" s="1006"/>
      <c r="I126" s="1006"/>
      <c r="J126" s="1006"/>
      <c r="K126" s="1006"/>
      <c r="L126" s="1083" t="s">
        <v>499</v>
      </c>
      <c r="M126" s="1078" t="s">
        <v>486</v>
      </c>
      <c r="N126" s="1084">
        <v>0</v>
      </c>
      <c r="O126" s="1084">
        <v>0</v>
      </c>
      <c r="P126" s="1080">
        <v>0</v>
      </c>
      <c r="Q126" s="1006"/>
      <c r="R126" s="1006"/>
      <c r="S126" s="1006"/>
      <c r="T126" s="1006"/>
      <c r="U126" s="1006"/>
      <c r="V126" s="1006"/>
      <c r="W126" s="1006"/>
      <c r="X126" s="1006"/>
      <c r="Y126" s="1006"/>
      <c r="Z126" s="1006"/>
      <c r="AA126" s="1006"/>
      <c r="AB126" s="1006"/>
      <c r="AC126" s="1006"/>
      <c r="AD126" s="1006"/>
      <c r="AE126" s="1006"/>
    </row>
    <row r="127" spans="1:31" s="558" customFormat="1" ht="0.2" customHeight="1">
      <c r="A127" s="1006">
        <v>3</v>
      </c>
      <c r="B127" s="1006"/>
      <c r="C127" s="1006"/>
      <c r="D127" s="1006"/>
      <c r="E127" s="1006"/>
      <c r="F127" s="1006"/>
      <c r="G127" s="1006" t="b">
        <v>0</v>
      </c>
      <c r="H127" s="1006"/>
      <c r="I127" s="1006"/>
      <c r="J127" s="1006"/>
      <c r="K127" s="1006"/>
      <c r="L127" s="1083" t="s">
        <v>500</v>
      </c>
      <c r="M127" s="1078" t="s">
        <v>486</v>
      </c>
      <c r="N127" s="1084"/>
      <c r="O127" s="1084"/>
      <c r="P127" s="1080">
        <v>0</v>
      </c>
      <c r="Q127" s="1006"/>
      <c r="R127" s="1006"/>
      <c r="S127" s="1006"/>
      <c r="T127" s="1006"/>
      <c r="U127" s="1006"/>
      <c r="V127" s="1006"/>
      <c r="W127" s="1006"/>
      <c r="X127" s="1006"/>
      <c r="Y127" s="1006"/>
      <c r="Z127" s="1006"/>
      <c r="AA127" s="1006"/>
      <c r="AB127" s="1006"/>
      <c r="AC127" s="1006"/>
      <c r="AD127" s="1006"/>
      <c r="AE127" s="1006"/>
    </row>
    <row r="128" spans="1:31" s="558" customFormat="1" ht="0.2" customHeight="1">
      <c r="A128" s="1006">
        <v>3</v>
      </c>
      <c r="B128" s="1038" t="s">
        <v>991</v>
      </c>
      <c r="C128" s="1006"/>
      <c r="D128" s="1006"/>
      <c r="E128" s="1006"/>
      <c r="F128" s="1006"/>
      <c r="G128" s="1006" t="b">
        <v>0</v>
      </c>
      <c r="H128" s="1006"/>
      <c r="I128" s="1006"/>
      <c r="J128" s="1006"/>
      <c r="K128" s="1006"/>
      <c r="L128" s="1083" t="s">
        <v>501</v>
      </c>
      <c r="M128" s="1078" t="s">
        <v>314</v>
      </c>
      <c r="N128" s="1081">
        <v>32.799999999999997</v>
      </c>
      <c r="O128" s="1081">
        <v>32.799999999999997</v>
      </c>
      <c r="P128" s="1082">
        <v>0</v>
      </c>
      <c r="Q128" s="1006"/>
      <c r="R128" s="1006"/>
      <c r="S128" s="1006"/>
      <c r="T128" s="1006"/>
      <c r="U128" s="1006"/>
      <c r="V128" s="1006"/>
      <c r="W128" s="1006"/>
      <c r="X128" s="1006"/>
      <c r="Y128" s="1006"/>
      <c r="Z128" s="1006"/>
      <c r="AA128" s="1006"/>
      <c r="AB128" s="1006"/>
      <c r="AC128" s="1006"/>
      <c r="AD128" s="1006"/>
      <c r="AE128" s="1006"/>
    </row>
    <row r="129" spans="1:31" s="558" customFormat="1" ht="0.2" customHeight="1">
      <c r="A129" s="1006">
        <v>3</v>
      </c>
      <c r="B129" s="1006"/>
      <c r="C129" s="1006"/>
      <c r="D129" s="1006"/>
      <c r="E129" s="1006"/>
      <c r="F129" s="1006"/>
      <c r="G129" s="1006" t="b">
        <v>0</v>
      </c>
      <c r="H129" s="1006"/>
      <c r="I129" s="1006"/>
      <c r="J129" s="1006"/>
      <c r="K129" s="1006"/>
      <c r="L129" s="1083" t="s">
        <v>502</v>
      </c>
      <c r="M129" s="1078" t="s">
        <v>503</v>
      </c>
      <c r="N129" s="1084"/>
      <c r="O129" s="1084"/>
      <c r="P129" s="1080">
        <v>0</v>
      </c>
      <c r="Q129" s="1006"/>
      <c r="R129" s="1006"/>
      <c r="S129" s="1006"/>
      <c r="T129" s="1006"/>
      <c r="U129" s="1006"/>
      <c r="V129" s="1006"/>
      <c r="W129" s="1006"/>
      <c r="X129" s="1006"/>
      <c r="Y129" s="1006"/>
      <c r="Z129" s="1006"/>
      <c r="AA129" s="1006"/>
      <c r="AB129" s="1006"/>
      <c r="AC129" s="1006"/>
      <c r="AD129" s="1006"/>
      <c r="AE129" s="1006"/>
    </row>
    <row r="130" spans="1:31" s="558" customFormat="1" ht="0.2" customHeight="1">
      <c r="A130" s="1006">
        <v>3</v>
      </c>
      <c r="B130" s="1006"/>
      <c r="C130" s="1006"/>
      <c r="D130" s="1006"/>
      <c r="E130" s="1006"/>
      <c r="F130" s="1006"/>
      <c r="G130" s="1006" t="b">
        <v>0</v>
      </c>
      <c r="H130" s="1006"/>
      <c r="I130" s="1006"/>
      <c r="J130" s="1006"/>
      <c r="K130" s="1006"/>
      <c r="L130" s="1083" t="s">
        <v>504</v>
      </c>
      <c r="M130" s="1078" t="s">
        <v>505</v>
      </c>
      <c r="N130" s="1084"/>
      <c r="O130" s="1084"/>
      <c r="P130" s="1080">
        <v>0</v>
      </c>
      <c r="Q130" s="1006"/>
      <c r="R130" s="1006"/>
      <c r="S130" s="1006"/>
      <c r="T130" s="1006"/>
      <c r="U130" s="1006"/>
      <c r="V130" s="1006"/>
      <c r="W130" s="1006"/>
      <c r="X130" s="1006"/>
      <c r="Y130" s="1006"/>
      <c r="Z130" s="1006"/>
      <c r="AA130" s="1006"/>
      <c r="AB130" s="1006"/>
      <c r="AC130" s="1006"/>
      <c r="AD130" s="1006"/>
      <c r="AE130" s="1006"/>
    </row>
    <row r="131" spans="1:31" s="558" customFormat="1">
      <c r="A131" s="814" t="s">
        <v>103</v>
      </c>
      <c r="B131" s="1006"/>
      <c r="C131" s="1006"/>
      <c r="D131" s="1006"/>
      <c r="E131" s="1006"/>
      <c r="F131" s="1006" t="s">
        <v>824</v>
      </c>
      <c r="G131" s="901"/>
      <c r="H131" s="1006"/>
      <c r="I131" s="1006"/>
      <c r="J131" s="1006"/>
      <c r="K131" s="1006"/>
      <c r="L131" s="1085" t="s">
        <v>15</v>
      </c>
      <c r="M131" s="1086"/>
      <c r="N131" s="1061" t="s">
        <v>2453</v>
      </c>
      <c r="O131" s="1062"/>
      <c r="P131" s="1063"/>
      <c r="Q131" s="1006"/>
      <c r="R131" s="1006"/>
      <c r="S131" s="1006"/>
      <c r="T131" s="1006"/>
      <c r="U131" s="1006"/>
      <c r="V131" s="1006"/>
      <c r="W131" s="1006"/>
      <c r="X131" s="1006"/>
      <c r="Y131" s="1006"/>
      <c r="Z131" s="1006"/>
      <c r="AA131" s="1006"/>
      <c r="AB131" s="1006"/>
      <c r="AC131" s="1006"/>
      <c r="AD131" s="1006"/>
      <c r="AE131" s="1006"/>
    </row>
    <row r="132" spans="1:31" s="558" customFormat="1">
      <c r="A132" s="1006">
        <v>4</v>
      </c>
      <c r="B132" s="1006"/>
      <c r="C132" s="1006"/>
      <c r="D132" s="1006"/>
      <c r="E132" s="1006"/>
      <c r="F132" s="1006"/>
      <c r="G132" s="1006"/>
      <c r="H132" s="1006"/>
      <c r="I132" s="1006"/>
      <c r="J132" s="1006"/>
      <c r="K132" s="1006"/>
      <c r="L132" s="1064" t="s">
        <v>491</v>
      </c>
      <c r="M132" s="1065"/>
      <c r="N132" s="1061" t="s">
        <v>826</v>
      </c>
      <c r="O132" s="1066"/>
      <c r="P132" s="1067"/>
      <c r="Q132" s="1006"/>
      <c r="R132" s="1006"/>
      <c r="S132" s="1006"/>
      <c r="T132" s="1006"/>
      <c r="U132" s="1006"/>
      <c r="V132" s="1006"/>
      <c r="W132" s="1006"/>
      <c r="X132" s="1006"/>
      <c r="Y132" s="1006"/>
      <c r="Z132" s="1006"/>
      <c r="AA132" s="1006"/>
      <c r="AB132" s="1006"/>
      <c r="AC132" s="1006"/>
      <c r="AD132" s="1006"/>
      <c r="AE132" s="1006"/>
    </row>
    <row r="133" spans="1:31" s="558" customFormat="1">
      <c r="A133" s="1006">
        <v>4</v>
      </c>
      <c r="B133" s="1006"/>
      <c r="C133" s="1006"/>
      <c r="D133" s="1006"/>
      <c r="E133" s="1006"/>
      <c r="F133" s="1006"/>
      <c r="G133" s="1006"/>
      <c r="H133" s="1006"/>
      <c r="I133" s="1006"/>
      <c r="J133" s="1006"/>
      <c r="K133" s="1006"/>
      <c r="L133" s="1064" t="s">
        <v>492</v>
      </c>
      <c r="M133" s="1065"/>
      <c r="N133" s="1061" t="s">
        <v>921</v>
      </c>
      <c r="O133" s="1066"/>
      <c r="P133" s="1067"/>
      <c r="Q133" s="1006"/>
      <c r="R133" s="1006"/>
      <c r="S133" s="1006"/>
      <c r="T133" s="1006"/>
      <c r="U133" s="1006"/>
      <c r="V133" s="1006"/>
      <c r="W133" s="1006"/>
      <c r="X133" s="1006"/>
      <c r="Y133" s="1006"/>
      <c r="Z133" s="1006"/>
      <c r="AA133" s="1006"/>
      <c r="AB133" s="1006"/>
      <c r="AC133" s="1006"/>
      <c r="AD133" s="1006"/>
      <c r="AE133" s="1006"/>
    </row>
    <row r="134" spans="1:31" s="558" customFormat="1">
      <c r="A134" s="1006">
        <v>4</v>
      </c>
      <c r="B134" s="1006"/>
      <c r="C134" s="1006"/>
      <c r="D134" s="1006"/>
      <c r="E134" s="1006"/>
      <c r="F134" s="1006"/>
      <c r="G134" s="1006"/>
      <c r="H134" s="1006"/>
      <c r="I134" s="1006"/>
      <c r="J134" s="1006"/>
      <c r="K134" s="1006"/>
      <c r="L134" s="1064" t="s">
        <v>267</v>
      </c>
      <c r="M134" s="1065"/>
      <c r="N134" s="1061" t="s">
        <v>2032</v>
      </c>
      <c r="O134" s="1066"/>
      <c r="P134" s="1067"/>
      <c r="Q134" s="1006"/>
      <c r="R134" s="1006"/>
      <c r="S134" s="1006"/>
      <c r="T134" s="1006"/>
      <c r="U134" s="1006"/>
      <c r="V134" s="1006"/>
      <c r="W134" s="1006"/>
      <c r="X134" s="1006"/>
      <c r="Y134" s="1006"/>
      <c r="Z134" s="1006"/>
      <c r="AA134" s="1006"/>
      <c r="AB134" s="1006"/>
      <c r="AC134" s="1006"/>
      <c r="AD134" s="1006"/>
      <c r="AE134" s="1006"/>
    </row>
    <row r="135" spans="1:31" s="558" customFormat="1">
      <c r="A135" s="1006">
        <v>4</v>
      </c>
      <c r="B135" s="1006"/>
      <c r="C135" s="1006"/>
      <c r="D135" s="1006"/>
      <c r="E135" s="1006"/>
      <c r="F135" s="1006"/>
      <c r="G135" s="1006" t="b">
        <v>1</v>
      </c>
      <c r="H135" s="1006"/>
      <c r="I135" s="1006"/>
      <c r="J135" s="1006"/>
      <c r="K135" s="1006"/>
      <c r="L135" s="1068" t="s">
        <v>493</v>
      </c>
      <c r="M135" s="1069"/>
      <c r="N135" s="1070"/>
      <c r="O135" s="1070"/>
      <c r="P135" s="1071"/>
      <c r="Q135" s="1006"/>
      <c r="R135" s="1006"/>
      <c r="S135" s="1006"/>
      <c r="T135" s="1006"/>
      <c r="U135" s="1006"/>
      <c r="V135" s="1006"/>
      <c r="W135" s="1006"/>
      <c r="X135" s="1006"/>
      <c r="Y135" s="1006"/>
      <c r="Z135" s="1006"/>
      <c r="AA135" s="1006"/>
      <c r="AB135" s="1006"/>
      <c r="AC135" s="1006"/>
      <c r="AD135" s="1006"/>
      <c r="AE135" s="1006"/>
    </row>
    <row r="136" spans="1:31" s="340" customFormat="1">
      <c r="A136" s="1006">
        <v>4</v>
      </c>
      <c r="B136" s="1006" t="s">
        <v>983</v>
      </c>
      <c r="C136" s="1072"/>
      <c r="D136" s="1072"/>
      <c r="E136" s="1072"/>
      <c r="F136" s="1072"/>
      <c r="G136" s="1006" t="b">
        <v>1</v>
      </c>
      <c r="H136" s="1072"/>
      <c r="I136" s="1072"/>
      <c r="J136" s="1072"/>
      <c r="K136" s="1072"/>
      <c r="L136" s="1073" t="s">
        <v>929</v>
      </c>
      <c r="M136" s="1074" t="s">
        <v>486</v>
      </c>
      <c r="N136" s="1075">
        <v>44.6</v>
      </c>
      <c r="O136" s="1075">
        <v>44.6</v>
      </c>
      <c r="P136" s="1076">
        <v>0</v>
      </c>
      <c r="Q136" s="1072"/>
      <c r="R136" s="1072"/>
      <c r="S136" s="1072"/>
      <c r="T136" s="1072"/>
      <c r="U136" s="1072"/>
      <c r="V136" s="1072"/>
      <c r="W136" s="1072"/>
      <c r="X136" s="1072"/>
      <c r="Y136" s="1072"/>
      <c r="Z136" s="1072"/>
      <c r="AA136" s="1072"/>
      <c r="AB136" s="1072"/>
      <c r="AC136" s="1072"/>
      <c r="AD136" s="1072"/>
      <c r="AE136" s="1072"/>
    </row>
    <row r="137" spans="1:31" s="340" customFormat="1">
      <c r="A137" s="1006">
        <v>4</v>
      </c>
      <c r="B137" s="1006" t="s">
        <v>984</v>
      </c>
      <c r="C137" s="1072"/>
      <c r="D137" s="1072"/>
      <c r="E137" s="1072"/>
      <c r="F137" s="1072"/>
      <c r="G137" s="1006" t="b">
        <v>1</v>
      </c>
      <c r="H137" s="1072"/>
      <c r="I137" s="1072"/>
      <c r="J137" s="1072"/>
      <c r="K137" s="1072"/>
      <c r="L137" s="1073" t="s">
        <v>930</v>
      </c>
      <c r="M137" s="1074" t="s">
        <v>486</v>
      </c>
      <c r="N137" s="1075">
        <v>59.7635904793893</v>
      </c>
      <c r="O137" s="1075">
        <v>48.347148054961821</v>
      </c>
      <c r="P137" s="1076">
        <v>-19.102671597960089</v>
      </c>
      <c r="Q137" s="1072"/>
      <c r="R137" s="1072"/>
      <c r="S137" s="1072"/>
      <c r="T137" s="1072"/>
      <c r="U137" s="1072"/>
      <c r="V137" s="1072"/>
      <c r="W137" s="1072"/>
      <c r="X137" s="1072"/>
      <c r="Y137" s="1072"/>
      <c r="Z137" s="1072"/>
      <c r="AA137" s="1072"/>
      <c r="AB137" s="1072"/>
      <c r="AC137" s="1072"/>
      <c r="AD137" s="1072"/>
      <c r="AE137" s="1072"/>
    </row>
    <row r="138" spans="1:31" s="558" customFormat="1">
      <c r="A138" s="1006">
        <v>4</v>
      </c>
      <c r="B138" s="1006"/>
      <c r="C138" s="1006"/>
      <c r="D138" s="1006"/>
      <c r="E138" s="1006"/>
      <c r="F138" s="1006"/>
      <c r="G138" s="1006" t="b">
        <v>1</v>
      </c>
      <c r="H138" s="1006"/>
      <c r="I138" s="1006"/>
      <c r="J138" s="1006"/>
      <c r="K138" s="1006"/>
      <c r="L138" s="1077" t="s">
        <v>494</v>
      </c>
      <c r="M138" s="1078" t="s">
        <v>142</v>
      </c>
      <c r="N138" s="1079">
        <v>133.99908179235268</v>
      </c>
      <c r="O138" s="1079">
        <v>108.40167725327763</v>
      </c>
      <c r="P138" s="1080"/>
      <c r="Q138" s="1006"/>
      <c r="R138" s="1006"/>
      <c r="S138" s="1006"/>
      <c r="T138" s="1006"/>
      <c r="U138" s="1006"/>
      <c r="V138" s="1006"/>
      <c r="W138" s="1006"/>
      <c r="X138" s="1006"/>
      <c r="Y138" s="1006"/>
      <c r="Z138" s="1006"/>
      <c r="AA138" s="1006"/>
      <c r="AB138" s="1006"/>
      <c r="AC138" s="1006"/>
      <c r="AD138" s="1006"/>
      <c r="AE138" s="1006"/>
    </row>
    <row r="139" spans="1:31" s="558" customFormat="1">
      <c r="A139" s="1006">
        <v>4</v>
      </c>
      <c r="B139" s="1038" t="s">
        <v>992</v>
      </c>
      <c r="C139" s="1006"/>
      <c r="D139" s="1006"/>
      <c r="E139" s="1006"/>
      <c r="F139" s="1006"/>
      <c r="G139" s="1006" t="b">
        <v>1</v>
      </c>
      <c r="H139" s="1006"/>
      <c r="I139" s="1006"/>
      <c r="J139" s="1006"/>
      <c r="K139" s="1006"/>
      <c r="L139" s="1077" t="s">
        <v>495</v>
      </c>
      <c r="M139" s="1078" t="s">
        <v>314</v>
      </c>
      <c r="N139" s="1081">
        <v>26.200000000000003</v>
      </c>
      <c r="O139" s="1081">
        <v>26.200000000000003</v>
      </c>
      <c r="P139" s="1082">
        <v>0</v>
      </c>
      <c r="Q139" s="1006"/>
      <c r="R139" s="1006"/>
      <c r="S139" s="1006"/>
      <c r="T139" s="1006"/>
      <c r="U139" s="1006"/>
      <c r="V139" s="1006"/>
      <c r="W139" s="1006"/>
      <c r="X139" s="1006"/>
      <c r="Y139" s="1006"/>
      <c r="Z139" s="1006"/>
      <c r="AA139" s="1006"/>
      <c r="AB139" s="1006"/>
      <c r="AC139" s="1006"/>
      <c r="AD139" s="1006"/>
      <c r="AE139" s="1006"/>
    </row>
    <row r="140" spans="1:31" s="340" customFormat="1">
      <c r="A140" s="1006">
        <v>4</v>
      </c>
      <c r="B140" s="1038" t="s">
        <v>986</v>
      </c>
      <c r="C140" s="1072"/>
      <c r="D140" s="1072"/>
      <c r="E140" s="1072"/>
      <c r="F140" s="1072"/>
      <c r="G140" s="1006" t="b">
        <v>1</v>
      </c>
      <c r="H140" s="1072"/>
      <c r="I140" s="1072"/>
      <c r="J140" s="1072"/>
      <c r="K140" s="1072"/>
      <c r="L140" s="1073" t="s">
        <v>496</v>
      </c>
      <c r="M140" s="1074" t="s">
        <v>486</v>
      </c>
      <c r="N140" s="1075">
        <v>44.6</v>
      </c>
      <c r="O140" s="1075">
        <v>44.6</v>
      </c>
      <c r="P140" s="1076">
        <v>0</v>
      </c>
      <c r="Q140" s="1072"/>
      <c r="R140" s="1072"/>
      <c r="S140" s="1072"/>
      <c r="T140" s="1072"/>
      <c r="U140" s="1072"/>
      <c r="V140" s="1072"/>
      <c r="W140" s="1072"/>
      <c r="X140" s="1072"/>
      <c r="Y140" s="1072"/>
      <c r="Z140" s="1072"/>
      <c r="AA140" s="1072"/>
      <c r="AB140" s="1072"/>
      <c r="AC140" s="1072"/>
      <c r="AD140" s="1072"/>
      <c r="AE140" s="1072"/>
    </row>
    <row r="141" spans="1:31" s="340" customFormat="1">
      <c r="A141" s="1006">
        <v>4</v>
      </c>
      <c r="B141" s="1038" t="s">
        <v>985</v>
      </c>
      <c r="C141" s="1072"/>
      <c r="D141" s="1072"/>
      <c r="E141" s="1072"/>
      <c r="F141" s="1072"/>
      <c r="G141" s="1006" t="b">
        <v>1</v>
      </c>
      <c r="H141" s="1072"/>
      <c r="I141" s="1072"/>
      <c r="J141" s="1072"/>
      <c r="K141" s="1072"/>
      <c r="L141" s="1073" t="s">
        <v>497</v>
      </c>
      <c r="M141" s="1074" t="s">
        <v>486</v>
      </c>
      <c r="N141" s="1075">
        <v>59.7635904793893</v>
      </c>
      <c r="O141" s="1075">
        <v>48.347148054961821</v>
      </c>
      <c r="P141" s="1076">
        <v>-19.102671597960089</v>
      </c>
      <c r="Q141" s="1072"/>
      <c r="R141" s="1072"/>
      <c r="S141" s="1072"/>
      <c r="T141" s="1072"/>
      <c r="U141" s="1072"/>
      <c r="V141" s="1072"/>
      <c r="W141" s="1072"/>
      <c r="X141" s="1072"/>
      <c r="Y141" s="1072"/>
      <c r="Z141" s="1072"/>
      <c r="AA141" s="1072"/>
      <c r="AB141" s="1072"/>
      <c r="AC141" s="1072"/>
      <c r="AD141" s="1072"/>
      <c r="AE141" s="1072"/>
    </row>
    <row r="142" spans="1:31" s="558" customFormat="1">
      <c r="A142" s="1006">
        <v>4</v>
      </c>
      <c r="B142" s="1038"/>
      <c r="C142" s="1006"/>
      <c r="D142" s="1006"/>
      <c r="E142" s="1006"/>
      <c r="F142" s="1006"/>
      <c r="G142" s="1006" t="b">
        <v>1</v>
      </c>
      <c r="H142" s="1006"/>
      <c r="I142" s="1006"/>
      <c r="J142" s="1006"/>
      <c r="K142" s="1006"/>
      <c r="L142" s="1077" t="s">
        <v>494</v>
      </c>
      <c r="M142" s="1078" t="s">
        <v>142</v>
      </c>
      <c r="N142" s="1079">
        <v>133.99908179235268</v>
      </c>
      <c r="O142" s="1079">
        <v>108.40167725327763</v>
      </c>
      <c r="P142" s="1080"/>
      <c r="Q142" s="1006"/>
      <c r="R142" s="1006"/>
      <c r="S142" s="1006"/>
      <c r="T142" s="1006"/>
      <c r="U142" s="1006"/>
      <c r="V142" s="1006"/>
      <c r="W142" s="1006"/>
      <c r="X142" s="1006"/>
      <c r="Y142" s="1006"/>
      <c r="Z142" s="1006"/>
      <c r="AA142" s="1006"/>
      <c r="AB142" s="1006"/>
      <c r="AC142" s="1006"/>
      <c r="AD142" s="1006"/>
      <c r="AE142" s="1006"/>
    </row>
    <row r="143" spans="1:31" s="558" customFormat="1">
      <c r="A143" s="1006">
        <v>4</v>
      </c>
      <c r="B143" s="1038" t="s">
        <v>993</v>
      </c>
      <c r="C143" s="1006"/>
      <c r="D143" s="1006"/>
      <c r="E143" s="1006"/>
      <c r="F143" s="1006"/>
      <c r="G143" s="1006" t="b">
        <v>1</v>
      </c>
      <c r="H143" s="1006"/>
      <c r="I143" s="1006"/>
      <c r="J143" s="1006"/>
      <c r="K143" s="1006"/>
      <c r="L143" s="1077" t="s">
        <v>987</v>
      </c>
      <c r="M143" s="1028" t="s">
        <v>314</v>
      </c>
      <c r="N143" s="1081">
        <v>20.6</v>
      </c>
      <c r="O143" s="1081">
        <v>20.6</v>
      </c>
      <c r="P143" s="1082">
        <v>0</v>
      </c>
      <c r="Q143" s="1006"/>
      <c r="R143" s="1006"/>
      <c r="S143" s="1006"/>
      <c r="T143" s="1006"/>
      <c r="U143" s="1006"/>
      <c r="V143" s="1006"/>
      <c r="W143" s="1006"/>
      <c r="X143" s="1006"/>
      <c r="Y143" s="1006"/>
      <c r="Z143" s="1006"/>
      <c r="AA143" s="1006"/>
      <c r="AB143" s="1006"/>
      <c r="AC143" s="1006"/>
      <c r="AD143" s="1006"/>
      <c r="AE143" s="1006"/>
    </row>
    <row r="144" spans="1:31" s="558" customFormat="1" ht="0.2" customHeight="1">
      <c r="A144" s="1006">
        <v>4</v>
      </c>
      <c r="B144" s="1006"/>
      <c r="C144" s="1006"/>
      <c r="D144" s="1006"/>
      <c r="E144" s="1006"/>
      <c r="F144" s="1006"/>
      <c r="G144" s="1006" t="b">
        <v>0</v>
      </c>
      <c r="H144" s="1006"/>
      <c r="I144" s="1006"/>
      <c r="J144" s="1006"/>
      <c r="K144" s="1006"/>
      <c r="L144" s="1068" t="s">
        <v>498</v>
      </c>
      <c r="M144" s="1069"/>
      <c r="N144" s="1070"/>
      <c r="O144" s="1070"/>
      <c r="P144" s="1071"/>
      <c r="Q144" s="1006"/>
      <c r="R144" s="1006"/>
      <c r="S144" s="1006"/>
      <c r="T144" s="1006"/>
      <c r="U144" s="1006"/>
      <c r="V144" s="1006"/>
      <c r="W144" s="1006"/>
      <c r="X144" s="1006"/>
      <c r="Y144" s="1006"/>
      <c r="Z144" s="1006"/>
      <c r="AA144" s="1006"/>
      <c r="AB144" s="1006"/>
      <c r="AC144" s="1006"/>
      <c r="AD144" s="1006"/>
      <c r="AE144" s="1006"/>
    </row>
    <row r="145" spans="1:31" s="558" customFormat="1" ht="0.2" customHeight="1">
      <c r="A145" s="1006">
        <v>4</v>
      </c>
      <c r="B145" s="1006"/>
      <c r="C145" s="1006"/>
      <c r="D145" s="1006"/>
      <c r="E145" s="1006"/>
      <c r="F145" s="1006"/>
      <c r="G145" s="1006" t="b">
        <v>0</v>
      </c>
      <c r="H145" s="1006"/>
      <c r="I145" s="1006"/>
      <c r="J145" s="1006"/>
      <c r="K145" s="1006"/>
      <c r="L145" s="351" t="s">
        <v>994</v>
      </c>
      <c r="M145" s="352"/>
      <c r="N145" s="353"/>
      <c r="O145" s="353"/>
      <c r="P145" s="532"/>
      <c r="Q145" s="1006"/>
      <c r="R145" s="1006"/>
      <c r="S145" s="1006"/>
      <c r="T145" s="1006"/>
      <c r="U145" s="1006"/>
      <c r="V145" s="1006"/>
      <c r="W145" s="1006"/>
      <c r="X145" s="1006"/>
      <c r="Y145" s="1006"/>
      <c r="Z145" s="1006"/>
      <c r="AA145" s="1006"/>
      <c r="AB145" s="1006"/>
      <c r="AC145" s="1006"/>
      <c r="AD145" s="1006"/>
      <c r="AE145" s="1006"/>
    </row>
    <row r="146" spans="1:31" s="558" customFormat="1" ht="0.2" customHeight="1">
      <c r="A146" s="1006">
        <v>4</v>
      </c>
      <c r="B146" s="1006"/>
      <c r="C146" s="1006"/>
      <c r="D146" s="1006"/>
      <c r="E146" s="1006"/>
      <c r="F146" s="1006"/>
      <c r="G146" s="1006" t="b">
        <v>0</v>
      </c>
      <c r="H146" s="1006"/>
      <c r="I146" s="1006"/>
      <c r="J146" s="1006"/>
      <c r="K146" s="1006"/>
      <c r="L146" s="1083" t="s">
        <v>499</v>
      </c>
      <c r="M146" s="1078" t="s">
        <v>486</v>
      </c>
      <c r="N146" s="1084">
        <v>0</v>
      </c>
      <c r="O146" s="1084">
        <v>0</v>
      </c>
      <c r="P146" s="1080">
        <v>0</v>
      </c>
      <c r="Q146" s="1006"/>
      <c r="R146" s="1006"/>
      <c r="S146" s="1006"/>
      <c r="T146" s="1006"/>
      <c r="U146" s="1006"/>
      <c r="V146" s="1006"/>
      <c r="W146" s="1006"/>
      <c r="X146" s="1006"/>
      <c r="Y146" s="1006"/>
      <c r="Z146" s="1006"/>
      <c r="AA146" s="1006"/>
      <c r="AB146" s="1006"/>
      <c r="AC146" s="1006"/>
      <c r="AD146" s="1006"/>
      <c r="AE146" s="1006"/>
    </row>
    <row r="147" spans="1:31" s="558" customFormat="1" ht="0.2" customHeight="1">
      <c r="A147" s="1006">
        <v>4</v>
      </c>
      <c r="B147" s="1006"/>
      <c r="C147" s="1006"/>
      <c r="D147" s="1006"/>
      <c r="E147" s="1006"/>
      <c r="F147" s="1006"/>
      <c r="G147" s="1006" t="b">
        <v>0</v>
      </c>
      <c r="H147" s="1006"/>
      <c r="I147" s="1006"/>
      <c r="J147" s="1006"/>
      <c r="K147" s="1006"/>
      <c r="L147" s="1083" t="s">
        <v>500</v>
      </c>
      <c r="M147" s="1078" t="s">
        <v>486</v>
      </c>
      <c r="N147" s="1084"/>
      <c r="O147" s="1084"/>
      <c r="P147" s="1080">
        <v>0</v>
      </c>
      <c r="Q147" s="1006"/>
      <c r="R147" s="1006"/>
      <c r="S147" s="1006"/>
      <c r="T147" s="1006"/>
      <c r="U147" s="1006"/>
      <c r="V147" s="1006"/>
      <c r="W147" s="1006"/>
      <c r="X147" s="1006"/>
      <c r="Y147" s="1006"/>
      <c r="Z147" s="1006"/>
      <c r="AA147" s="1006"/>
      <c r="AB147" s="1006"/>
      <c r="AC147" s="1006"/>
      <c r="AD147" s="1006"/>
      <c r="AE147" s="1006"/>
    </row>
    <row r="148" spans="1:31" s="558" customFormat="1" ht="0.2" customHeight="1">
      <c r="A148" s="1006">
        <v>4</v>
      </c>
      <c r="B148" s="1038" t="s">
        <v>988</v>
      </c>
      <c r="C148" s="1006"/>
      <c r="D148" s="1006"/>
      <c r="E148" s="1006"/>
      <c r="F148" s="1006"/>
      <c r="G148" s="1006" t="b">
        <v>0</v>
      </c>
      <c r="H148" s="1006"/>
      <c r="I148" s="1006"/>
      <c r="J148" s="1006"/>
      <c r="K148" s="1006"/>
      <c r="L148" s="1083" t="s">
        <v>501</v>
      </c>
      <c r="M148" s="1028" t="s">
        <v>314</v>
      </c>
      <c r="N148" s="1081">
        <v>13.100000000000001</v>
      </c>
      <c r="O148" s="1081">
        <v>13.100000000000001</v>
      </c>
      <c r="P148" s="1082">
        <v>0</v>
      </c>
      <c r="Q148" s="1006"/>
      <c r="R148" s="1006"/>
      <c r="S148" s="1006"/>
      <c r="T148" s="1006"/>
      <c r="U148" s="1006"/>
      <c r="V148" s="1006"/>
      <c r="W148" s="1006"/>
      <c r="X148" s="1006"/>
      <c r="Y148" s="1006"/>
      <c r="Z148" s="1006"/>
      <c r="AA148" s="1006"/>
      <c r="AB148" s="1006"/>
      <c r="AC148" s="1006"/>
      <c r="AD148" s="1006"/>
      <c r="AE148" s="1006"/>
    </row>
    <row r="149" spans="1:31" s="558" customFormat="1" ht="0.2" customHeight="1">
      <c r="A149" s="1006">
        <v>4</v>
      </c>
      <c r="B149" s="1006"/>
      <c r="C149" s="1006"/>
      <c r="D149" s="1006"/>
      <c r="E149" s="1006"/>
      <c r="F149" s="1006"/>
      <c r="G149" s="1006" t="b">
        <v>0</v>
      </c>
      <c r="H149" s="1006"/>
      <c r="I149" s="1006"/>
      <c r="J149" s="1006"/>
      <c r="K149" s="1006"/>
      <c r="L149" s="1083" t="s">
        <v>502</v>
      </c>
      <c r="M149" s="1078" t="s">
        <v>503</v>
      </c>
      <c r="N149" s="1084"/>
      <c r="O149" s="1084"/>
      <c r="P149" s="1080">
        <v>0</v>
      </c>
      <c r="Q149" s="1006"/>
      <c r="R149" s="1006"/>
      <c r="S149" s="1006"/>
      <c r="T149" s="1006"/>
      <c r="U149" s="1006"/>
      <c r="V149" s="1006"/>
      <c r="W149" s="1006"/>
      <c r="X149" s="1006"/>
      <c r="Y149" s="1006"/>
      <c r="Z149" s="1006"/>
      <c r="AA149" s="1006"/>
      <c r="AB149" s="1006"/>
      <c r="AC149" s="1006"/>
      <c r="AD149" s="1006"/>
      <c r="AE149" s="1006"/>
    </row>
    <row r="150" spans="1:31" s="558" customFormat="1" ht="0.2" customHeight="1">
      <c r="A150" s="1006">
        <v>4</v>
      </c>
      <c r="B150" s="1006"/>
      <c r="C150" s="1006"/>
      <c r="D150" s="1006"/>
      <c r="E150" s="1006"/>
      <c r="F150" s="1006"/>
      <c r="G150" s="1006" t="b">
        <v>0</v>
      </c>
      <c r="H150" s="1006"/>
      <c r="I150" s="1006"/>
      <c r="J150" s="1006"/>
      <c r="K150" s="1006"/>
      <c r="L150" s="1083" t="s">
        <v>504</v>
      </c>
      <c r="M150" s="1078" t="s">
        <v>505</v>
      </c>
      <c r="N150" s="1084"/>
      <c r="O150" s="1084"/>
      <c r="P150" s="1080">
        <v>0</v>
      </c>
      <c r="Q150" s="1006"/>
      <c r="R150" s="1006"/>
      <c r="S150" s="1006"/>
      <c r="T150" s="1006"/>
      <c r="U150" s="1006"/>
      <c r="V150" s="1006"/>
      <c r="W150" s="1006"/>
      <c r="X150" s="1006"/>
      <c r="Y150" s="1006"/>
      <c r="Z150" s="1006"/>
      <c r="AA150" s="1006"/>
      <c r="AB150" s="1006"/>
      <c r="AC150" s="1006"/>
      <c r="AD150" s="1006"/>
      <c r="AE150" s="1006"/>
    </row>
    <row r="151" spans="1:31" s="558" customFormat="1" ht="0.2" customHeight="1">
      <c r="A151" s="1006">
        <v>4</v>
      </c>
      <c r="B151" s="1006"/>
      <c r="C151" s="1006"/>
      <c r="D151" s="1006"/>
      <c r="E151" s="1006"/>
      <c r="F151" s="1006"/>
      <c r="G151" s="1006" t="b">
        <v>0</v>
      </c>
      <c r="H151" s="1006"/>
      <c r="I151" s="1006"/>
      <c r="J151" s="1006"/>
      <c r="K151" s="1006"/>
      <c r="L151" s="1073" t="s">
        <v>995</v>
      </c>
      <c r="M151" s="352"/>
      <c r="N151" s="353"/>
      <c r="O151" s="353"/>
      <c r="P151" s="532"/>
      <c r="Q151" s="1006"/>
      <c r="R151" s="1006"/>
      <c r="S151" s="1006"/>
      <c r="T151" s="1006"/>
      <c r="U151" s="1006"/>
      <c r="V151" s="1006"/>
      <c r="W151" s="1006"/>
      <c r="X151" s="1006"/>
      <c r="Y151" s="1006"/>
      <c r="Z151" s="1006"/>
      <c r="AA151" s="1006"/>
      <c r="AB151" s="1006"/>
      <c r="AC151" s="1006"/>
      <c r="AD151" s="1006"/>
      <c r="AE151" s="1006"/>
    </row>
    <row r="152" spans="1:31" s="558" customFormat="1" ht="0.2" customHeight="1">
      <c r="A152" s="1006">
        <v>4</v>
      </c>
      <c r="B152" s="1006"/>
      <c r="C152" s="1006"/>
      <c r="D152" s="1006"/>
      <c r="E152" s="1006"/>
      <c r="F152" s="1006"/>
      <c r="G152" s="1006" t="b">
        <v>0</v>
      </c>
      <c r="H152" s="1006"/>
      <c r="I152" s="1006"/>
      <c r="J152" s="1006"/>
      <c r="K152" s="1006"/>
      <c r="L152" s="1083" t="s">
        <v>499</v>
      </c>
      <c r="M152" s="1078" t="s">
        <v>486</v>
      </c>
      <c r="N152" s="1084">
        <v>0</v>
      </c>
      <c r="O152" s="1084">
        <v>0</v>
      </c>
      <c r="P152" s="1080">
        <v>0</v>
      </c>
      <c r="Q152" s="1006"/>
      <c r="R152" s="1006"/>
      <c r="S152" s="1006"/>
      <c r="T152" s="1006"/>
      <c r="U152" s="1006"/>
      <c r="V152" s="1006"/>
      <c r="W152" s="1006"/>
      <c r="X152" s="1006"/>
      <c r="Y152" s="1006"/>
      <c r="Z152" s="1006"/>
      <c r="AA152" s="1006"/>
      <c r="AB152" s="1006"/>
      <c r="AC152" s="1006"/>
      <c r="AD152" s="1006"/>
      <c r="AE152" s="1006"/>
    </row>
    <row r="153" spans="1:31" s="558" customFormat="1" ht="0.2" customHeight="1">
      <c r="A153" s="1006">
        <v>4</v>
      </c>
      <c r="B153" s="1006"/>
      <c r="C153" s="1006"/>
      <c r="D153" s="1006"/>
      <c r="E153" s="1006"/>
      <c r="F153" s="1006"/>
      <c r="G153" s="1006" t="b">
        <v>0</v>
      </c>
      <c r="H153" s="1006"/>
      <c r="I153" s="1006"/>
      <c r="J153" s="1006"/>
      <c r="K153" s="1006"/>
      <c r="L153" s="1083" t="s">
        <v>500</v>
      </c>
      <c r="M153" s="1078" t="s">
        <v>486</v>
      </c>
      <c r="N153" s="1084"/>
      <c r="O153" s="1084"/>
      <c r="P153" s="1080">
        <v>0</v>
      </c>
      <c r="Q153" s="1006"/>
      <c r="R153" s="1006"/>
      <c r="S153" s="1006"/>
      <c r="T153" s="1006"/>
      <c r="U153" s="1006"/>
      <c r="V153" s="1006"/>
      <c r="W153" s="1006"/>
      <c r="X153" s="1006"/>
      <c r="Y153" s="1006"/>
      <c r="Z153" s="1006"/>
      <c r="AA153" s="1006"/>
      <c r="AB153" s="1006"/>
      <c r="AC153" s="1006"/>
      <c r="AD153" s="1006"/>
      <c r="AE153" s="1006"/>
    </row>
    <row r="154" spans="1:31" s="558" customFormat="1" ht="0.2" customHeight="1">
      <c r="A154" s="1006">
        <v>4</v>
      </c>
      <c r="B154" s="1038" t="s">
        <v>989</v>
      </c>
      <c r="C154" s="1006"/>
      <c r="D154" s="1006"/>
      <c r="E154" s="1006"/>
      <c r="F154" s="1006"/>
      <c r="G154" s="1006" t="b">
        <v>0</v>
      </c>
      <c r="H154" s="1006"/>
      <c r="I154" s="1006"/>
      <c r="J154" s="1006"/>
      <c r="K154" s="1006"/>
      <c r="L154" s="1083" t="s">
        <v>501</v>
      </c>
      <c r="M154" s="1078" t="s">
        <v>314</v>
      </c>
      <c r="N154" s="1081">
        <v>13.100000000000001</v>
      </c>
      <c r="O154" s="1081">
        <v>13.100000000000001</v>
      </c>
      <c r="P154" s="1082">
        <v>0</v>
      </c>
      <c r="Q154" s="1006"/>
      <c r="R154" s="1006"/>
      <c r="S154" s="1006"/>
      <c r="T154" s="1006"/>
      <c r="U154" s="1006"/>
      <c r="V154" s="1006"/>
      <c r="W154" s="1006"/>
      <c r="X154" s="1006"/>
      <c r="Y154" s="1006"/>
      <c r="Z154" s="1006"/>
      <c r="AA154" s="1006"/>
      <c r="AB154" s="1006"/>
      <c r="AC154" s="1006"/>
      <c r="AD154" s="1006"/>
      <c r="AE154" s="1006"/>
    </row>
    <row r="155" spans="1:31" s="558" customFormat="1" ht="0.2" customHeight="1">
      <c r="A155" s="1006">
        <v>4</v>
      </c>
      <c r="B155" s="1006"/>
      <c r="C155" s="1006"/>
      <c r="D155" s="1006"/>
      <c r="E155" s="1006"/>
      <c r="F155" s="1006"/>
      <c r="G155" s="1006" t="b">
        <v>0</v>
      </c>
      <c r="H155" s="1006"/>
      <c r="I155" s="1006"/>
      <c r="J155" s="1006"/>
      <c r="K155" s="1006"/>
      <c r="L155" s="1083" t="s">
        <v>502</v>
      </c>
      <c r="M155" s="1078" t="s">
        <v>503</v>
      </c>
      <c r="N155" s="1084"/>
      <c r="O155" s="1084"/>
      <c r="P155" s="1080">
        <v>0</v>
      </c>
      <c r="Q155" s="1006"/>
      <c r="R155" s="1006"/>
      <c r="S155" s="1006"/>
      <c r="T155" s="1006"/>
      <c r="U155" s="1006"/>
      <c r="V155" s="1006"/>
      <c r="W155" s="1006"/>
      <c r="X155" s="1006"/>
      <c r="Y155" s="1006"/>
      <c r="Z155" s="1006"/>
      <c r="AA155" s="1006"/>
      <c r="AB155" s="1006"/>
      <c r="AC155" s="1006"/>
      <c r="AD155" s="1006"/>
      <c r="AE155" s="1006"/>
    </row>
    <row r="156" spans="1:31" s="558" customFormat="1" ht="0.2" customHeight="1">
      <c r="A156" s="1006">
        <v>4</v>
      </c>
      <c r="B156" s="1006"/>
      <c r="C156" s="1006"/>
      <c r="D156" s="1006"/>
      <c r="E156" s="1006"/>
      <c r="F156" s="1006"/>
      <c r="G156" s="1006" t="b">
        <v>0</v>
      </c>
      <c r="H156" s="1006"/>
      <c r="I156" s="1006"/>
      <c r="J156" s="1006"/>
      <c r="K156" s="1006"/>
      <c r="L156" s="1083" t="s">
        <v>504</v>
      </c>
      <c r="M156" s="1078" t="s">
        <v>505</v>
      </c>
      <c r="N156" s="1084"/>
      <c r="O156" s="1084"/>
      <c r="P156" s="1080">
        <v>0</v>
      </c>
      <c r="Q156" s="1006"/>
      <c r="R156" s="1006"/>
      <c r="S156" s="1006"/>
      <c r="T156" s="1006"/>
      <c r="U156" s="1006"/>
      <c r="V156" s="1006"/>
      <c r="W156" s="1006"/>
      <c r="X156" s="1006"/>
      <c r="Y156" s="1006"/>
      <c r="Z156" s="1006"/>
      <c r="AA156" s="1006"/>
      <c r="AB156" s="1006"/>
      <c r="AC156" s="1006"/>
      <c r="AD156" s="1006"/>
      <c r="AE156" s="1006"/>
    </row>
    <row r="157" spans="1:31" s="558" customFormat="1" ht="0.2" customHeight="1">
      <c r="A157" s="1006">
        <v>4</v>
      </c>
      <c r="B157" s="1006"/>
      <c r="C157" s="1006"/>
      <c r="D157" s="1006"/>
      <c r="E157" s="1006"/>
      <c r="F157" s="1006"/>
      <c r="G157" s="1006" t="b">
        <v>0</v>
      </c>
      <c r="H157" s="1006"/>
      <c r="I157" s="1006"/>
      <c r="J157" s="1006"/>
      <c r="K157" s="1006"/>
      <c r="L157" s="1073" t="s">
        <v>996</v>
      </c>
      <c r="M157" s="352"/>
      <c r="N157" s="353"/>
      <c r="O157" s="353"/>
      <c r="P157" s="532"/>
      <c r="Q157" s="1006"/>
      <c r="R157" s="1006"/>
      <c r="S157" s="1006"/>
      <c r="T157" s="1006"/>
      <c r="U157" s="1006"/>
      <c r="V157" s="1006"/>
      <c r="W157" s="1006"/>
      <c r="X157" s="1006"/>
      <c r="Y157" s="1006"/>
      <c r="Z157" s="1006"/>
      <c r="AA157" s="1006"/>
      <c r="AB157" s="1006"/>
      <c r="AC157" s="1006"/>
      <c r="AD157" s="1006"/>
      <c r="AE157" s="1006"/>
    </row>
    <row r="158" spans="1:31" s="558" customFormat="1" ht="0.2" customHeight="1">
      <c r="A158" s="1006">
        <v>4</v>
      </c>
      <c r="B158" s="1006"/>
      <c r="C158" s="1006"/>
      <c r="D158" s="1006"/>
      <c r="E158" s="1006"/>
      <c r="F158" s="1006"/>
      <c r="G158" s="1006" t="b">
        <v>0</v>
      </c>
      <c r="H158" s="1006"/>
      <c r="I158" s="1006"/>
      <c r="J158" s="1006"/>
      <c r="K158" s="1006"/>
      <c r="L158" s="1083" t="s">
        <v>499</v>
      </c>
      <c r="M158" s="1078" t="s">
        <v>486</v>
      </c>
      <c r="N158" s="1084">
        <v>0</v>
      </c>
      <c r="O158" s="1084">
        <v>0</v>
      </c>
      <c r="P158" s="1080">
        <v>0</v>
      </c>
      <c r="Q158" s="1006"/>
      <c r="R158" s="1006"/>
      <c r="S158" s="1006"/>
      <c r="T158" s="1006"/>
      <c r="U158" s="1006"/>
      <c r="V158" s="1006"/>
      <c r="W158" s="1006"/>
      <c r="X158" s="1006"/>
      <c r="Y158" s="1006"/>
      <c r="Z158" s="1006"/>
      <c r="AA158" s="1006"/>
      <c r="AB158" s="1006"/>
      <c r="AC158" s="1006"/>
      <c r="AD158" s="1006"/>
      <c r="AE158" s="1006"/>
    </row>
    <row r="159" spans="1:31" s="558" customFormat="1" ht="0.2" customHeight="1">
      <c r="A159" s="1006">
        <v>4</v>
      </c>
      <c r="B159" s="1006"/>
      <c r="C159" s="1006"/>
      <c r="D159" s="1006"/>
      <c r="E159" s="1006"/>
      <c r="F159" s="1006"/>
      <c r="G159" s="1006" t="b">
        <v>0</v>
      </c>
      <c r="H159" s="1006"/>
      <c r="I159" s="1006"/>
      <c r="J159" s="1006"/>
      <c r="K159" s="1006"/>
      <c r="L159" s="1083" t="s">
        <v>500</v>
      </c>
      <c r="M159" s="1078" t="s">
        <v>486</v>
      </c>
      <c r="N159" s="1084"/>
      <c r="O159" s="1084"/>
      <c r="P159" s="1080">
        <v>0</v>
      </c>
      <c r="Q159" s="1006"/>
      <c r="R159" s="1006"/>
      <c r="S159" s="1006"/>
      <c r="T159" s="1006"/>
      <c r="U159" s="1006"/>
      <c r="V159" s="1006"/>
      <c r="W159" s="1006"/>
      <c r="X159" s="1006"/>
      <c r="Y159" s="1006"/>
      <c r="Z159" s="1006"/>
      <c r="AA159" s="1006"/>
      <c r="AB159" s="1006"/>
      <c r="AC159" s="1006"/>
      <c r="AD159" s="1006"/>
      <c r="AE159" s="1006"/>
    </row>
    <row r="160" spans="1:31" s="558" customFormat="1" ht="0.2" customHeight="1">
      <c r="A160" s="1006">
        <v>4</v>
      </c>
      <c r="B160" s="1038" t="s">
        <v>990</v>
      </c>
      <c r="C160" s="1006"/>
      <c r="D160" s="1006"/>
      <c r="E160" s="1006"/>
      <c r="F160" s="1006"/>
      <c r="G160" s="1006" t="b">
        <v>0</v>
      </c>
      <c r="H160" s="1006"/>
      <c r="I160" s="1006"/>
      <c r="J160" s="1006"/>
      <c r="K160" s="1006"/>
      <c r="L160" s="1083" t="s">
        <v>501</v>
      </c>
      <c r="M160" s="1078" t="s">
        <v>314</v>
      </c>
      <c r="N160" s="1081">
        <v>10.3</v>
      </c>
      <c r="O160" s="1081">
        <v>10.3</v>
      </c>
      <c r="P160" s="1082">
        <v>0</v>
      </c>
      <c r="Q160" s="1006"/>
      <c r="R160" s="1006"/>
      <c r="S160" s="1006"/>
      <c r="T160" s="1006"/>
      <c r="U160" s="1006"/>
      <c r="V160" s="1006"/>
      <c r="W160" s="1006"/>
      <c r="X160" s="1006"/>
      <c r="Y160" s="1006"/>
      <c r="Z160" s="1006"/>
      <c r="AA160" s="1006"/>
      <c r="AB160" s="1006"/>
      <c r="AC160" s="1006"/>
      <c r="AD160" s="1006"/>
      <c r="AE160" s="1006"/>
    </row>
    <row r="161" spans="1:31" s="558" customFormat="1" ht="0.2" customHeight="1">
      <c r="A161" s="1006">
        <v>4</v>
      </c>
      <c r="B161" s="1006"/>
      <c r="C161" s="1006"/>
      <c r="D161" s="1006"/>
      <c r="E161" s="1006"/>
      <c r="F161" s="1006"/>
      <c r="G161" s="1006" t="b">
        <v>0</v>
      </c>
      <c r="H161" s="1006"/>
      <c r="I161" s="1006"/>
      <c r="J161" s="1006"/>
      <c r="K161" s="1006"/>
      <c r="L161" s="1083" t="s">
        <v>502</v>
      </c>
      <c r="M161" s="1078" t="s">
        <v>503</v>
      </c>
      <c r="N161" s="1084"/>
      <c r="O161" s="1084"/>
      <c r="P161" s="1080">
        <v>0</v>
      </c>
      <c r="Q161" s="1006"/>
      <c r="R161" s="1006"/>
      <c r="S161" s="1006"/>
      <c r="T161" s="1006"/>
      <c r="U161" s="1006"/>
      <c r="V161" s="1006"/>
      <c r="W161" s="1006"/>
      <c r="X161" s="1006"/>
      <c r="Y161" s="1006"/>
      <c r="Z161" s="1006"/>
      <c r="AA161" s="1006"/>
      <c r="AB161" s="1006"/>
      <c r="AC161" s="1006"/>
      <c r="AD161" s="1006"/>
      <c r="AE161" s="1006"/>
    </row>
    <row r="162" spans="1:31" s="558" customFormat="1" ht="0.2" customHeight="1">
      <c r="A162" s="1006">
        <v>4</v>
      </c>
      <c r="B162" s="1006"/>
      <c r="C162" s="1006"/>
      <c r="D162" s="1006"/>
      <c r="E162" s="1006"/>
      <c r="F162" s="1006"/>
      <c r="G162" s="1006" t="b">
        <v>0</v>
      </c>
      <c r="H162" s="1006"/>
      <c r="I162" s="1006"/>
      <c r="J162" s="1006"/>
      <c r="K162" s="1006"/>
      <c r="L162" s="1083" t="s">
        <v>504</v>
      </c>
      <c r="M162" s="1078" t="s">
        <v>505</v>
      </c>
      <c r="N162" s="1084"/>
      <c r="O162" s="1084"/>
      <c r="P162" s="1080">
        <v>0</v>
      </c>
      <c r="Q162" s="1006"/>
      <c r="R162" s="1006"/>
      <c r="S162" s="1006"/>
      <c r="T162" s="1006"/>
      <c r="U162" s="1006"/>
      <c r="V162" s="1006"/>
      <c r="W162" s="1006"/>
      <c r="X162" s="1006"/>
      <c r="Y162" s="1006"/>
      <c r="Z162" s="1006"/>
      <c r="AA162" s="1006"/>
      <c r="AB162" s="1006"/>
      <c r="AC162" s="1006"/>
      <c r="AD162" s="1006"/>
      <c r="AE162" s="1006"/>
    </row>
    <row r="163" spans="1:31" s="558" customFormat="1" ht="0.2" customHeight="1">
      <c r="A163" s="1006">
        <v>4</v>
      </c>
      <c r="B163" s="1006"/>
      <c r="C163" s="1006"/>
      <c r="D163" s="1006"/>
      <c r="E163" s="1006"/>
      <c r="F163" s="1006"/>
      <c r="G163" s="1006" t="b">
        <v>0</v>
      </c>
      <c r="H163" s="1006"/>
      <c r="I163" s="1006"/>
      <c r="J163" s="1006"/>
      <c r="K163" s="1006"/>
      <c r="L163" s="1073" t="s">
        <v>996</v>
      </c>
      <c r="M163" s="352"/>
      <c r="N163" s="353"/>
      <c r="O163" s="353"/>
      <c r="P163" s="532"/>
      <c r="Q163" s="1006"/>
      <c r="R163" s="1006"/>
      <c r="S163" s="1006"/>
      <c r="T163" s="1006"/>
      <c r="U163" s="1006"/>
      <c r="V163" s="1006"/>
      <c r="W163" s="1006"/>
      <c r="X163" s="1006"/>
      <c r="Y163" s="1006"/>
      <c r="Z163" s="1006"/>
      <c r="AA163" s="1006"/>
      <c r="AB163" s="1006"/>
      <c r="AC163" s="1006"/>
      <c r="AD163" s="1006"/>
      <c r="AE163" s="1006"/>
    </row>
    <row r="164" spans="1:31" s="558" customFormat="1" ht="0.2" customHeight="1">
      <c r="A164" s="1006">
        <v>4</v>
      </c>
      <c r="B164" s="1006"/>
      <c r="C164" s="1006"/>
      <c r="D164" s="1006"/>
      <c r="E164" s="1006"/>
      <c r="F164" s="1006"/>
      <c r="G164" s="1006" t="b">
        <v>0</v>
      </c>
      <c r="H164" s="1006"/>
      <c r="I164" s="1006"/>
      <c r="J164" s="1006"/>
      <c r="K164" s="1006"/>
      <c r="L164" s="1083" t="s">
        <v>499</v>
      </c>
      <c r="M164" s="1078" t="s">
        <v>486</v>
      </c>
      <c r="N164" s="1084">
        <v>0</v>
      </c>
      <c r="O164" s="1084">
        <v>0</v>
      </c>
      <c r="P164" s="1080">
        <v>0</v>
      </c>
      <c r="Q164" s="1006"/>
      <c r="R164" s="1006"/>
      <c r="S164" s="1006"/>
      <c r="T164" s="1006"/>
      <c r="U164" s="1006"/>
      <c r="V164" s="1006"/>
      <c r="W164" s="1006"/>
      <c r="X164" s="1006"/>
      <c r="Y164" s="1006"/>
      <c r="Z164" s="1006"/>
      <c r="AA164" s="1006"/>
      <c r="AB164" s="1006"/>
      <c r="AC164" s="1006"/>
      <c r="AD164" s="1006"/>
      <c r="AE164" s="1006"/>
    </row>
    <row r="165" spans="1:31" s="558" customFormat="1" ht="0.2" customHeight="1">
      <c r="A165" s="1006">
        <v>4</v>
      </c>
      <c r="B165" s="1006"/>
      <c r="C165" s="1006"/>
      <c r="D165" s="1006"/>
      <c r="E165" s="1006"/>
      <c r="F165" s="1006"/>
      <c r="G165" s="1006" t="b">
        <v>0</v>
      </c>
      <c r="H165" s="1006"/>
      <c r="I165" s="1006"/>
      <c r="J165" s="1006"/>
      <c r="K165" s="1006"/>
      <c r="L165" s="1083" t="s">
        <v>500</v>
      </c>
      <c r="M165" s="1078" t="s">
        <v>486</v>
      </c>
      <c r="N165" s="1084"/>
      <c r="O165" s="1084"/>
      <c r="P165" s="1080">
        <v>0</v>
      </c>
      <c r="Q165" s="1006"/>
      <c r="R165" s="1006"/>
      <c r="S165" s="1006"/>
      <c r="T165" s="1006"/>
      <c r="U165" s="1006"/>
      <c r="V165" s="1006"/>
      <c r="W165" s="1006"/>
      <c r="X165" s="1006"/>
      <c r="Y165" s="1006"/>
      <c r="Z165" s="1006"/>
      <c r="AA165" s="1006"/>
      <c r="AB165" s="1006"/>
      <c r="AC165" s="1006"/>
      <c r="AD165" s="1006"/>
      <c r="AE165" s="1006"/>
    </row>
    <row r="166" spans="1:31" s="558" customFormat="1" ht="0.2" customHeight="1">
      <c r="A166" s="1006">
        <v>4</v>
      </c>
      <c r="B166" s="1038" t="s">
        <v>991</v>
      </c>
      <c r="C166" s="1006"/>
      <c r="D166" s="1006"/>
      <c r="E166" s="1006"/>
      <c r="F166" s="1006"/>
      <c r="G166" s="1006" t="b">
        <v>0</v>
      </c>
      <c r="H166" s="1006"/>
      <c r="I166" s="1006"/>
      <c r="J166" s="1006"/>
      <c r="K166" s="1006"/>
      <c r="L166" s="1083" t="s">
        <v>501</v>
      </c>
      <c r="M166" s="1078" t="s">
        <v>314</v>
      </c>
      <c r="N166" s="1081">
        <v>10.3</v>
      </c>
      <c r="O166" s="1081">
        <v>10.3</v>
      </c>
      <c r="P166" s="1082">
        <v>0</v>
      </c>
      <c r="Q166" s="1006"/>
      <c r="R166" s="1006"/>
      <c r="S166" s="1006"/>
      <c r="T166" s="1006"/>
      <c r="U166" s="1006"/>
      <c r="V166" s="1006"/>
      <c r="W166" s="1006"/>
      <c r="X166" s="1006"/>
      <c r="Y166" s="1006"/>
      <c r="Z166" s="1006"/>
      <c r="AA166" s="1006"/>
      <c r="AB166" s="1006"/>
      <c r="AC166" s="1006"/>
      <c r="AD166" s="1006"/>
      <c r="AE166" s="1006"/>
    </row>
    <row r="167" spans="1:31" s="558" customFormat="1" ht="0.2" customHeight="1">
      <c r="A167" s="1006">
        <v>4</v>
      </c>
      <c r="B167" s="1006"/>
      <c r="C167" s="1006"/>
      <c r="D167" s="1006"/>
      <c r="E167" s="1006"/>
      <c r="F167" s="1006"/>
      <c r="G167" s="1006" t="b">
        <v>0</v>
      </c>
      <c r="H167" s="1006"/>
      <c r="I167" s="1006"/>
      <c r="J167" s="1006"/>
      <c r="K167" s="1006"/>
      <c r="L167" s="1083" t="s">
        <v>502</v>
      </c>
      <c r="M167" s="1078" t="s">
        <v>503</v>
      </c>
      <c r="N167" s="1084"/>
      <c r="O167" s="1084"/>
      <c r="P167" s="1080">
        <v>0</v>
      </c>
      <c r="Q167" s="1006"/>
      <c r="R167" s="1006"/>
      <c r="S167" s="1006"/>
      <c r="T167" s="1006"/>
      <c r="U167" s="1006"/>
      <c r="V167" s="1006"/>
      <c r="W167" s="1006"/>
      <c r="X167" s="1006"/>
      <c r="Y167" s="1006"/>
      <c r="Z167" s="1006"/>
      <c r="AA167" s="1006"/>
      <c r="AB167" s="1006"/>
      <c r="AC167" s="1006"/>
      <c r="AD167" s="1006"/>
      <c r="AE167" s="1006"/>
    </row>
    <row r="168" spans="1:31" s="558" customFormat="1" ht="0.2" customHeight="1">
      <c r="A168" s="1006">
        <v>4</v>
      </c>
      <c r="B168" s="1006"/>
      <c r="C168" s="1006"/>
      <c r="D168" s="1006"/>
      <c r="E168" s="1006"/>
      <c r="F168" s="1006"/>
      <c r="G168" s="1006" t="b">
        <v>0</v>
      </c>
      <c r="H168" s="1006"/>
      <c r="I168" s="1006"/>
      <c r="J168" s="1006"/>
      <c r="K168" s="1006"/>
      <c r="L168" s="1083" t="s">
        <v>504</v>
      </c>
      <c r="M168" s="1078" t="s">
        <v>505</v>
      </c>
      <c r="N168" s="1084"/>
      <c r="O168" s="1084"/>
      <c r="P168" s="1080">
        <v>0</v>
      </c>
      <c r="Q168" s="1006"/>
      <c r="R168" s="1006"/>
      <c r="S168" s="1006"/>
      <c r="T168" s="1006"/>
      <c r="U168" s="1006"/>
      <c r="V168" s="1006"/>
      <c r="W168" s="1006"/>
      <c r="X168" s="1006"/>
      <c r="Y168" s="1006"/>
      <c r="Z168" s="1006"/>
      <c r="AA168" s="1006"/>
      <c r="AB168" s="1006"/>
      <c r="AC168" s="1006"/>
      <c r="AD168" s="1006"/>
      <c r="AE168" s="1006"/>
    </row>
    <row r="169" spans="1:31">
      <c r="A169" s="1006"/>
      <c r="B169" s="1006"/>
      <c r="C169" s="1006"/>
      <c r="D169" s="1006"/>
      <c r="E169" s="1006"/>
      <c r="F169" s="1006"/>
      <c r="G169" s="901" t="b">
        <v>1</v>
      </c>
      <c r="H169" s="1006"/>
      <c r="I169" s="1006"/>
      <c r="J169" s="1006"/>
      <c r="K169" s="1006"/>
      <c r="L169" s="1087"/>
      <c r="M169" s="1088"/>
      <c r="N169" s="1089"/>
      <c r="O169" s="1089"/>
      <c r="P169" s="1089"/>
      <c r="Q169" s="1089"/>
      <c r="R169" s="1006"/>
      <c r="S169" s="1006"/>
      <c r="T169" s="1006"/>
      <c r="U169" s="1006"/>
      <c r="V169" s="1006"/>
      <c r="W169" s="1006"/>
      <c r="X169" s="1006"/>
      <c r="Y169" s="1006"/>
      <c r="Z169" s="1006"/>
      <c r="AA169" s="1006"/>
      <c r="AB169" s="1006"/>
      <c r="AC169" s="1006"/>
      <c r="AD169" s="1006"/>
      <c r="AE169" s="1006"/>
    </row>
    <row r="170" spans="1:31" s="282" customFormat="1" ht="0.2" customHeight="1">
      <c r="A170" s="901"/>
      <c r="B170" s="901"/>
      <c r="C170" s="901"/>
      <c r="D170" s="901"/>
      <c r="E170" s="901"/>
      <c r="F170" s="901"/>
      <c r="G170" s="901" t="b">
        <v>0</v>
      </c>
      <c r="H170" s="901"/>
      <c r="I170" s="901"/>
      <c r="J170" s="901"/>
      <c r="K170" s="901"/>
      <c r="L170" s="1052" t="s">
        <v>1197</v>
      </c>
      <c r="M170" s="1053"/>
      <c r="N170" s="1053"/>
      <c r="O170" s="1053"/>
      <c r="P170" s="1053"/>
      <c r="Q170" s="901"/>
      <c r="R170" s="901"/>
      <c r="S170" s="901"/>
      <c r="T170" s="901"/>
      <c r="U170" s="901"/>
      <c r="V170" s="901"/>
      <c r="W170" s="901"/>
      <c r="X170" s="901"/>
      <c r="Y170" s="901"/>
      <c r="Z170" s="901"/>
      <c r="AA170" s="901"/>
      <c r="AB170" s="901"/>
      <c r="AC170" s="901"/>
      <c r="AD170" s="901"/>
      <c r="AE170" s="901"/>
    </row>
    <row r="171" spans="1:31" ht="0.2" customHeight="1">
      <c r="A171" s="1006"/>
      <c r="B171" s="1006"/>
      <c r="C171" s="1006"/>
      <c r="D171" s="1006"/>
      <c r="E171" s="1006"/>
      <c r="F171" s="1006"/>
      <c r="G171" s="901" t="b">
        <v>0</v>
      </c>
      <c r="H171" s="1006"/>
      <c r="I171" s="1006"/>
      <c r="J171" s="1006"/>
      <c r="K171" s="1006"/>
      <c r="L171" s="985" t="s">
        <v>120</v>
      </c>
      <c r="M171" s="985" t="s">
        <v>141</v>
      </c>
      <c r="N171" s="1055" t="s">
        <v>2457</v>
      </c>
      <c r="O171" s="1056"/>
      <c r="P171" s="1057"/>
      <c r="Q171" s="1006"/>
      <c r="R171" s="1006"/>
      <c r="S171" s="1006"/>
      <c r="T171" s="1006"/>
      <c r="U171" s="1006"/>
      <c r="V171" s="1006"/>
      <c r="W171" s="1006"/>
      <c r="X171" s="1006"/>
      <c r="Y171" s="1006"/>
      <c r="Z171" s="1006"/>
      <c r="AA171" s="1006"/>
      <c r="AB171" s="1006"/>
      <c r="AC171" s="1006"/>
      <c r="AD171" s="1006"/>
      <c r="AE171" s="1006"/>
    </row>
    <row r="172" spans="1:31" ht="0.2" customHeight="1">
      <c r="A172" s="1006"/>
      <c r="B172" s="1006"/>
      <c r="C172" s="1006"/>
      <c r="D172" s="1006"/>
      <c r="E172" s="1006"/>
      <c r="F172" s="1006"/>
      <c r="G172" s="901" t="b">
        <v>0</v>
      </c>
      <c r="H172" s="1006"/>
      <c r="I172" s="1006"/>
      <c r="J172" s="1006"/>
      <c r="K172" s="1006"/>
      <c r="L172" s="985"/>
      <c r="M172" s="985"/>
      <c r="N172" s="1090" t="s">
        <v>272</v>
      </c>
      <c r="O172" s="1090" t="s">
        <v>271</v>
      </c>
      <c r="P172" s="1090" t="s">
        <v>490</v>
      </c>
      <c r="Q172" s="1006"/>
      <c r="R172" s="1006"/>
      <c r="S172" s="1006"/>
      <c r="T172" s="1006"/>
      <c r="U172" s="1006"/>
      <c r="V172" s="1006"/>
      <c r="W172" s="1006"/>
      <c r="X172" s="1006"/>
      <c r="Y172" s="1006"/>
      <c r="Z172" s="1006"/>
      <c r="AA172" s="1006"/>
      <c r="AB172" s="1006"/>
      <c r="AC172" s="1006"/>
      <c r="AD172" s="1006"/>
      <c r="AE172" s="1006"/>
    </row>
    <row r="173" spans="1:31" ht="0.2" customHeight="1">
      <c r="A173" s="1006"/>
      <c r="B173" s="1006"/>
      <c r="C173" s="1006"/>
      <c r="D173" s="1006"/>
      <c r="E173" s="1006"/>
      <c r="F173" s="1006"/>
      <c r="G173" s="901" t="b">
        <v>0</v>
      </c>
      <c r="H173" s="1006"/>
      <c r="I173" s="1006"/>
      <c r="J173" s="1006"/>
      <c r="K173" s="1006"/>
      <c r="L173" s="1049"/>
      <c r="M173" s="1050"/>
      <c r="N173" s="1006"/>
      <c r="O173" s="1006"/>
      <c r="P173" s="1006"/>
      <c r="Q173" s="1006"/>
      <c r="R173" s="1006"/>
      <c r="S173" s="1006"/>
      <c r="T173" s="1006"/>
      <c r="U173" s="1006"/>
      <c r="V173" s="1006"/>
      <c r="W173" s="1006"/>
      <c r="X173" s="1006"/>
      <c r="Y173" s="1006"/>
      <c r="Z173" s="1006"/>
      <c r="AA173" s="1006"/>
      <c r="AB173" s="1006"/>
      <c r="AC173" s="1006"/>
      <c r="AD173" s="1006"/>
      <c r="AE173" s="1006"/>
    </row>
    <row r="174" spans="1:31" ht="9" customHeight="1">
      <c r="A174" s="1006"/>
      <c r="B174" s="1006"/>
      <c r="C174" s="1006"/>
      <c r="D174" s="1006"/>
      <c r="E174" s="1006"/>
      <c r="F174" s="1006"/>
      <c r="G174" s="1006"/>
      <c r="H174" s="1006"/>
      <c r="I174" s="1006"/>
      <c r="J174" s="1006"/>
      <c r="K174" s="1006"/>
      <c r="L174" s="985" t="s">
        <v>1274</v>
      </c>
      <c r="M174" s="985"/>
      <c r="N174" s="985"/>
      <c r="O174" s="985"/>
      <c r="P174" s="985"/>
      <c r="Q174" s="1006"/>
      <c r="R174" s="1006"/>
      <c r="S174" s="1006"/>
      <c r="T174" s="1006"/>
      <c r="U174" s="1006"/>
      <c r="V174" s="1006"/>
      <c r="W174" s="1006"/>
      <c r="X174" s="1006"/>
      <c r="Y174" s="1006"/>
      <c r="Z174" s="1006"/>
      <c r="AA174" s="1006"/>
      <c r="AB174" s="1006"/>
      <c r="AC174" s="1006"/>
      <c r="AD174" s="1006"/>
      <c r="AE174" s="1006"/>
    </row>
    <row r="175" spans="1:31" ht="62.25" customHeight="1">
      <c r="A175" s="1006"/>
      <c r="B175" s="1006"/>
      <c r="C175" s="1006"/>
      <c r="D175" s="1006"/>
      <c r="E175" s="1006"/>
      <c r="F175" s="1006"/>
      <c r="G175" s="1006"/>
      <c r="H175" s="1006"/>
      <c r="I175" s="1006"/>
      <c r="J175" s="1006"/>
      <c r="K175" s="674"/>
      <c r="L175" s="1091" t="s">
        <v>2429</v>
      </c>
      <c r="M175" s="1092"/>
      <c r="N175" s="1092"/>
      <c r="O175" s="1092"/>
      <c r="P175" s="1092"/>
      <c r="Q175" s="1006"/>
      <c r="R175" s="1006"/>
      <c r="S175" s="1006"/>
      <c r="T175" s="1006"/>
      <c r="U175" s="1006"/>
      <c r="V175" s="1006"/>
      <c r="W175" s="1006"/>
      <c r="X175" s="1006"/>
      <c r="Y175" s="1006"/>
      <c r="Z175" s="1006"/>
      <c r="AA175" s="1006"/>
      <c r="AB175" s="1006"/>
      <c r="AC175" s="1006"/>
      <c r="AD175" s="1006"/>
      <c r="AE175" s="1006"/>
    </row>
    <row r="176" spans="1:31" s="559" customFormat="1" ht="62.25" customHeight="1">
      <c r="A176" s="1006"/>
      <c r="B176" s="1006"/>
      <c r="C176" s="1006"/>
      <c r="D176" s="1006"/>
      <c r="E176" s="1006"/>
      <c r="F176" s="1006"/>
      <c r="G176" s="1006"/>
      <c r="H176" s="1006"/>
      <c r="I176" s="1006"/>
      <c r="J176" s="1006"/>
      <c r="K176" s="674" t="s">
        <v>2468</v>
      </c>
      <c r="L176" s="1091" t="s">
        <v>2430</v>
      </c>
      <c r="M176" s="1092"/>
      <c r="N176" s="1092"/>
      <c r="O176" s="1092"/>
      <c r="P176" s="1092"/>
      <c r="Q176" s="1006"/>
      <c r="R176" s="1006"/>
      <c r="S176" s="1006"/>
      <c r="T176" s="1006"/>
      <c r="U176" s="1006"/>
      <c r="V176" s="1006"/>
      <c r="W176" s="1006"/>
      <c r="X176" s="1006"/>
      <c r="Y176" s="1006"/>
      <c r="Z176" s="1006"/>
      <c r="AA176" s="1006"/>
      <c r="AB176" s="1006"/>
      <c r="AC176" s="1006"/>
      <c r="AD176" s="1006"/>
      <c r="AE176" s="1006"/>
    </row>
    <row r="177" spans="1:31" s="559" customFormat="1" ht="62.25" customHeight="1">
      <c r="A177" s="1006"/>
      <c r="B177" s="1006"/>
      <c r="C177" s="1006"/>
      <c r="D177" s="1006"/>
      <c r="E177" s="1006"/>
      <c r="F177" s="1006"/>
      <c r="G177" s="1006"/>
      <c r="H177" s="1006"/>
      <c r="I177" s="1006"/>
      <c r="J177" s="1006"/>
      <c r="K177" s="674" t="s">
        <v>2468</v>
      </c>
      <c r="L177" s="1091" t="s">
        <v>2431</v>
      </c>
      <c r="M177" s="1092"/>
      <c r="N177" s="1092"/>
      <c r="O177" s="1092"/>
      <c r="P177" s="1092"/>
      <c r="Q177" s="1006"/>
      <c r="R177" s="1006"/>
      <c r="S177" s="1006"/>
      <c r="T177" s="1006"/>
      <c r="U177" s="1006"/>
      <c r="V177" s="1006"/>
      <c r="W177" s="1006"/>
      <c r="X177" s="1006"/>
      <c r="Y177" s="1006"/>
      <c r="Z177" s="1006"/>
      <c r="AA177" s="1006"/>
      <c r="AB177" s="1006"/>
      <c r="AC177" s="1006"/>
      <c r="AD177" s="1006"/>
      <c r="AE177" s="1006"/>
    </row>
    <row r="178" spans="1:31" s="559" customFormat="1" ht="62.25" customHeight="1">
      <c r="A178" s="1006"/>
      <c r="B178" s="1006"/>
      <c r="C178" s="1006"/>
      <c r="D178" s="1006"/>
      <c r="E178" s="1006"/>
      <c r="F178" s="1006"/>
      <c r="G178" s="1006"/>
      <c r="H178" s="1006"/>
      <c r="I178" s="1006"/>
      <c r="J178" s="1006"/>
      <c r="K178" s="674" t="s">
        <v>2468</v>
      </c>
      <c r="L178" s="1091" t="s">
        <v>2432</v>
      </c>
      <c r="M178" s="1092"/>
      <c r="N178" s="1092"/>
      <c r="O178" s="1092"/>
      <c r="P178" s="1092"/>
      <c r="Q178" s="1006"/>
      <c r="R178" s="1006"/>
      <c r="S178" s="1006"/>
      <c r="T178" s="1006"/>
      <c r="U178" s="1006"/>
      <c r="V178" s="1006"/>
      <c r="W178" s="1006"/>
      <c r="X178" s="1006"/>
      <c r="Y178" s="1006"/>
      <c r="Z178" s="1006"/>
      <c r="AA178" s="1006"/>
      <c r="AB178" s="1006"/>
      <c r="AC178" s="1006"/>
      <c r="AD178" s="1006"/>
      <c r="AE178" s="1006"/>
    </row>
  </sheetData>
  <sheetProtection formatColumns="0" formatRows="0" autoFilter="0"/>
  <mergeCells count="29">
    <mergeCell ref="L175:P175"/>
    <mergeCell ref="L170:P170"/>
    <mergeCell ref="L171:L172"/>
    <mergeCell ref="M171:M172"/>
    <mergeCell ref="N171:P171"/>
    <mergeCell ref="L174:P174"/>
    <mergeCell ref="L176:P176"/>
    <mergeCell ref="L177:P177"/>
    <mergeCell ref="L178:P178"/>
    <mergeCell ref="L14:P14"/>
    <mergeCell ref="L15:L16"/>
    <mergeCell ref="M15:M16"/>
    <mergeCell ref="N15:P15"/>
    <mergeCell ref="L17:M17"/>
    <mergeCell ref="L57:M57"/>
    <mergeCell ref="L58:M58"/>
    <mergeCell ref="L134:M134"/>
    <mergeCell ref="L18:M18"/>
    <mergeCell ref="L19:M19"/>
    <mergeCell ref="L20:M20"/>
    <mergeCell ref="L55:M55"/>
    <mergeCell ref="L56:M56"/>
    <mergeCell ref="L131:M131"/>
    <mergeCell ref="L132:M132"/>
    <mergeCell ref="L133:M133"/>
    <mergeCell ref="L93:M93"/>
    <mergeCell ref="L94:M94"/>
    <mergeCell ref="L95:M95"/>
    <mergeCell ref="L96:M96"/>
  </mergeCells>
  <dataValidations count="1">
    <dataValidation type="decimal" allowBlank="1" showErrorMessage="1" errorTitle="Ошибка" error="Допускается ввод только неотрицательных чисел!" sqref="N50:O51 N44:O45 N35:O36 N41:O42 N38:O39 N32:O33 N47:O48 N53:O54 N88:O89 N82:O83 N73:O74 N79:O80 N76:O77 N70:O71 N85:O86 N91:O92 N126:O127 N120:O121 N111:O112 N117:O118 N114:O115 N108:O109 N123:O124 N129:O130 N164:O165 N158:O159 N149:O150 N155:O156 N152:O153 N146:O147 N161:O162 N167:O16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7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5" zoomScale="60" zoomScaleNormal="110" workbookViewId="0">
      <selection activeCell="K11" sqref="K11"/>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93"/>
      <c r="B1" s="1093"/>
      <c r="C1" s="1093"/>
      <c r="D1" s="1093"/>
    </row>
    <row r="2" spans="1:4" hidden="1">
      <c r="A2" s="1093"/>
      <c r="B2" s="1093"/>
      <c r="C2" s="1093"/>
      <c r="D2" s="1093"/>
    </row>
    <row r="3" spans="1:4" hidden="1">
      <c r="A3" s="1093"/>
      <c r="B3" s="1093"/>
      <c r="C3" s="1093"/>
      <c r="D3" s="1093"/>
    </row>
    <row r="4" spans="1:4" hidden="1">
      <c r="A4" s="1093"/>
      <c r="B4" s="1093"/>
      <c r="C4" s="1093"/>
      <c r="D4" s="1093"/>
    </row>
    <row r="5" spans="1:4" hidden="1">
      <c r="A5" s="1093"/>
      <c r="B5" s="1093"/>
      <c r="C5" s="1093"/>
      <c r="D5" s="1093"/>
    </row>
    <row r="6" spans="1:4">
      <c r="A6" s="1093"/>
      <c r="B6" s="1093"/>
      <c r="C6" s="1094"/>
      <c r="D6" s="1094"/>
    </row>
    <row r="7" spans="1:4" ht="20.100000000000001" customHeight="1">
      <c r="A7" s="1093"/>
      <c r="B7" s="1093"/>
      <c r="C7" s="1094"/>
      <c r="D7" s="1095" t="s">
        <v>108</v>
      </c>
    </row>
    <row r="8" spans="1:4">
      <c r="A8" s="1093"/>
      <c r="B8" s="1093"/>
      <c r="C8" s="1094"/>
      <c r="D8" s="1094"/>
    </row>
    <row r="9" spans="1:4" ht="66.75" customHeight="1">
      <c r="A9" s="1093"/>
      <c r="B9" s="1093"/>
      <c r="C9" s="1094"/>
      <c r="D9" s="1096" t="s">
        <v>2409</v>
      </c>
    </row>
    <row r="10" spans="1:4" ht="127.5" customHeight="1">
      <c r="A10" s="1093"/>
      <c r="B10" s="1093"/>
      <c r="C10" s="1094"/>
      <c r="D10" s="1096" t="s">
        <v>2408</v>
      </c>
    </row>
    <row r="11" spans="1:4" ht="173.25" customHeight="1">
      <c r="A11" s="1093"/>
      <c r="B11" s="1093"/>
      <c r="C11" s="1094"/>
      <c r="D11" s="1096" t="s">
        <v>2405</v>
      </c>
    </row>
    <row r="12" spans="1:4" ht="117" customHeight="1">
      <c r="A12" s="1093"/>
      <c r="B12" s="1093"/>
      <c r="C12" s="1094"/>
      <c r="D12" s="1096" t="s">
        <v>2407</v>
      </c>
    </row>
    <row r="13" spans="1:4" ht="65.25" customHeight="1">
      <c r="A13" s="1093"/>
      <c r="B13" s="1093"/>
      <c r="C13" s="1094"/>
      <c r="D13" s="1096" t="s">
        <v>2437</v>
      </c>
    </row>
    <row r="14" spans="1:4" ht="101.25" customHeight="1">
      <c r="A14" s="1093"/>
      <c r="B14" s="1093"/>
      <c r="C14" s="1094"/>
      <c r="D14" s="1096" t="s">
        <v>2433</v>
      </c>
    </row>
    <row r="15" spans="1:4" ht="101.25" customHeight="1">
      <c r="A15" s="1093"/>
      <c r="B15" s="1093"/>
      <c r="C15" s="1094"/>
      <c r="D15" s="1096" t="s">
        <v>2434</v>
      </c>
    </row>
    <row r="16" spans="1:4" ht="101.25" customHeight="1">
      <c r="A16" s="1093"/>
      <c r="B16" s="1093"/>
      <c r="C16" s="1094"/>
      <c r="D16" s="1096" t="s">
        <v>2435</v>
      </c>
    </row>
    <row r="17" spans="1:4" ht="117" customHeight="1">
      <c r="A17" s="1093"/>
      <c r="B17" s="1093"/>
      <c r="C17" s="1094"/>
      <c r="D17" s="1096" t="s">
        <v>2436</v>
      </c>
    </row>
    <row r="18" spans="1:4" ht="162" customHeight="1">
      <c r="A18" s="1093"/>
      <c r="B18" s="1093"/>
      <c r="C18" s="1094"/>
      <c r="D18" s="1096" t="s">
        <v>2406</v>
      </c>
    </row>
    <row r="19" spans="1:4">
      <c r="A19" s="1093"/>
      <c r="B19" s="1093"/>
      <c r="C19" s="1094"/>
      <c r="D19" s="1094"/>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14:D18 D11 D9">
      <formula1>900</formula1>
    </dataValidation>
  </dataValidations>
  <pageMargins left="0.75" right="0.75" top="1" bottom="0.47222222222222221" header="0.5" footer="0.5"/>
  <pageSetup paperSize="9" scale="59"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97" t="s">
        <v>109</v>
      </c>
      <c r="C2" s="1097"/>
      <c r="D2" s="1097"/>
      <c r="E2" s="1097"/>
    </row>
    <row r="3" spans="2:5">
      <c r="B3" s="1098"/>
      <c r="C3" s="1098"/>
      <c r="D3" s="1098"/>
      <c r="E3" s="1098"/>
    </row>
    <row r="4" spans="2:5" ht="21.75" customHeight="1" thickBot="1">
      <c r="B4" s="1099" t="s">
        <v>940</v>
      </c>
      <c r="C4" s="1099" t="s">
        <v>941</v>
      </c>
      <c r="D4" s="1099" t="s">
        <v>14</v>
      </c>
      <c r="E4" s="1100" t="s">
        <v>152</v>
      </c>
    </row>
    <row r="5" spans="2:5" ht="12" thickTop="1">
      <c r="B5" s="1098"/>
      <c r="C5" s="1098"/>
      <c r="D5" s="1098"/>
      <c r="E5" s="1098"/>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7" t="s">
        <v>835</v>
      </c>
      <c r="B1" s="557" t="s">
        <v>836</v>
      </c>
      <c r="C1" s="557" t="s">
        <v>2005</v>
      </c>
      <c r="D1" s="557" t="s">
        <v>2339</v>
      </c>
      <c r="E1" s="557"/>
    </row>
    <row r="2" spans="1:5">
      <c r="A2" s="557" t="s">
        <v>2006</v>
      </c>
      <c r="B2" s="557" t="s">
        <v>2006</v>
      </c>
      <c r="C2" s="557" t="s">
        <v>2007</v>
      </c>
      <c r="D2" s="557" t="s">
        <v>2006</v>
      </c>
      <c r="E2" s="557" t="s">
        <v>2340</v>
      </c>
    </row>
    <row r="3" spans="1:5">
      <c r="A3" s="557" t="s">
        <v>2006</v>
      </c>
      <c r="B3" s="557" t="s">
        <v>2008</v>
      </c>
      <c r="C3" s="557" t="s">
        <v>2009</v>
      </c>
      <c r="D3" s="557" t="s">
        <v>2018</v>
      </c>
      <c r="E3" s="557" t="s">
        <v>2341</v>
      </c>
    </row>
    <row r="4" spans="1:5">
      <c r="A4" s="557" t="s">
        <v>2006</v>
      </c>
      <c r="B4" s="557" t="s">
        <v>2010</v>
      </c>
      <c r="C4" s="557" t="s">
        <v>2011</v>
      </c>
      <c r="D4" s="557" t="s">
        <v>2038</v>
      </c>
      <c r="E4" s="557" t="s">
        <v>2342</v>
      </c>
    </row>
    <row r="5" spans="1:5">
      <c r="A5" s="557" t="s">
        <v>2006</v>
      </c>
      <c r="B5" s="557" t="s">
        <v>2012</v>
      </c>
      <c r="C5" s="557" t="s">
        <v>2013</v>
      </c>
      <c r="D5" s="557" t="s">
        <v>2052</v>
      </c>
      <c r="E5" s="557" t="s">
        <v>2343</v>
      </c>
    </row>
    <row r="6" spans="1:5">
      <c r="A6" s="557" t="s">
        <v>2006</v>
      </c>
      <c r="B6" s="557" t="s">
        <v>2014</v>
      </c>
      <c r="C6" s="557" t="s">
        <v>2015</v>
      </c>
      <c r="D6" s="557" t="s">
        <v>2070</v>
      </c>
      <c r="E6" s="557" t="s">
        <v>2344</v>
      </c>
    </row>
    <row r="7" spans="1:5">
      <c r="A7" s="557" t="s">
        <v>2006</v>
      </c>
      <c r="B7" s="557" t="s">
        <v>2016</v>
      </c>
      <c r="C7" s="557" t="s">
        <v>2017</v>
      </c>
      <c r="D7" s="557" t="s">
        <v>2088</v>
      </c>
      <c r="E7" s="557" t="s">
        <v>2345</v>
      </c>
    </row>
    <row r="8" spans="1:5">
      <c r="A8" s="557" t="s">
        <v>2018</v>
      </c>
      <c r="B8" s="557" t="s">
        <v>2018</v>
      </c>
      <c r="C8" s="557" t="s">
        <v>2019</v>
      </c>
      <c r="D8" s="557" t="s">
        <v>2102</v>
      </c>
      <c r="E8" s="557" t="s">
        <v>2346</v>
      </c>
    </row>
    <row r="9" spans="1:5">
      <c r="A9" s="557" t="s">
        <v>2018</v>
      </c>
      <c r="B9" s="557" t="s">
        <v>2020</v>
      </c>
      <c r="C9" s="557" t="s">
        <v>2021</v>
      </c>
      <c r="D9" s="557" t="s">
        <v>2118</v>
      </c>
      <c r="E9" s="557" t="s">
        <v>2347</v>
      </c>
    </row>
    <row r="10" spans="1:5">
      <c r="A10" s="557" t="s">
        <v>2018</v>
      </c>
      <c r="B10" s="557" t="s">
        <v>2022</v>
      </c>
      <c r="C10" s="557" t="s">
        <v>2023</v>
      </c>
      <c r="D10" s="557" t="s">
        <v>2136</v>
      </c>
      <c r="E10" s="557" t="s">
        <v>2348</v>
      </c>
    </row>
    <row r="11" spans="1:5">
      <c r="A11" s="557" t="s">
        <v>2018</v>
      </c>
      <c r="B11" s="557" t="s">
        <v>2024</v>
      </c>
      <c r="C11" s="557" t="s">
        <v>2025</v>
      </c>
      <c r="D11" s="557" t="s">
        <v>2156</v>
      </c>
      <c r="E11" s="557" t="s">
        <v>2349</v>
      </c>
    </row>
    <row r="12" spans="1:5">
      <c r="A12" s="557" t="s">
        <v>2018</v>
      </c>
      <c r="B12" s="557" t="s">
        <v>2026</v>
      </c>
      <c r="C12" s="557" t="s">
        <v>2027</v>
      </c>
      <c r="D12" s="557" t="s">
        <v>2168</v>
      </c>
      <c r="E12" s="557" t="s">
        <v>2350</v>
      </c>
    </row>
    <row r="13" spans="1:5">
      <c r="A13" s="557" t="s">
        <v>2018</v>
      </c>
      <c r="B13" s="557" t="s">
        <v>2028</v>
      </c>
      <c r="C13" s="557" t="s">
        <v>2029</v>
      </c>
      <c r="D13" s="557" t="s">
        <v>2182</v>
      </c>
      <c r="E13" s="557" t="s">
        <v>2351</v>
      </c>
    </row>
    <row r="14" spans="1:5">
      <c r="A14" s="557" t="s">
        <v>2018</v>
      </c>
      <c r="B14" s="557" t="s">
        <v>2030</v>
      </c>
      <c r="C14" s="557" t="s">
        <v>2031</v>
      </c>
      <c r="D14" s="557" t="s">
        <v>2196</v>
      </c>
      <c r="E14" s="557" t="s">
        <v>2352</v>
      </c>
    </row>
    <row r="15" spans="1:5">
      <c r="A15" s="557" t="s">
        <v>2018</v>
      </c>
      <c r="B15" s="557" t="s">
        <v>2032</v>
      </c>
      <c r="C15" s="557" t="s">
        <v>2033</v>
      </c>
      <c r="D15" s="557" t="s">
        <v>2208</v>
      </c>
      <c r="E15" s="557" t="s">
        <v>2353</v>
      </c>
    </row>
    <row r="16" spans="1:5">
      <c r="A16" s="557" t="s">
        <v>2018</v>
      </c>
      <c r="B16" s="557" t="s">
        <v>2034</v>
      </c>
      <c r="C16" s="557" t="s">
        <v>2035</v>
      </c>
      <c r="D16" s="557" t="s">
        <v>2222</v>
      </c>
      <c r="E16" s="557" t="s">
        <v>2354</v>
      </c>
    </row>
    <row r="17" spans="1:5">
      <c r="A17" s="557" t="s">
        <v>2018</v>
      </c>
      <c r="B17" s="557" t="s">
        <v>2036</v>
      </c>
      <c r="C17" s="557" t="s">
        <v>2037</v>
      </c>
      <c r="D17" s="557" t="s">
        <v>2234</v>
      </c>
      <c r="E17" s="557" t="s">
        <v>2355</v>
      </c>
    </row>
    <row r="18" spans="1:5">
      <c r="A18" s="557" t="s">
        <v>2038</v>
      </c>
      <c r="B18" s="557" t="s">
        <v>2039</v>
      </c>
      <c r="C18" s="557" t="s">
        <v>2040</v>
      </c>
      <c r="D18" s="557" t="s">
        <v>2250</v>
      </c>
      <c r="E18" s="557" t="s">
        <v>2356</v>
      </c>
    </row>
    <row r="19" spans="1:5">
      <c r="A19" s="557" t="s">
        <v>2038</v>
      </c>
      <c r="B19" s="557" t="s">
        <v>2038</v>
      </c>
      <c r="C19" s="557" t="s">
        <v>2041</v>
      </c>
      <c r="D19" s="557" t="s">
        <v>2266</v>
      </c>
      <c r="E19" s="557" t="s">
        <v>2357</v>
      </c>
    </row>
    <row r="20" spans="1:5">
      <c r="A20" s="557" t="s">
        <v>2038</v>
      </c>
      <c r="B20" s="557" t="s">
        <v>2042</v>
      </c>
      <c r="C20" s="557" t="s">
        <v>2043</v>
      </c>
      <c r="D20" s="557" t="s">
        <v>2280</v>
      </c>
      <c r="E20" s="557" t="s">
        <v>2358</v>
      </c>
    </row>
    <row r="21" spans="1:5">
      <c r="A21" s="557" t="s">
        <v>2038</v>
      </c>
      <c r="B21" s="557" t="s">
        <v>2044</v>
      </c>
      <c r="C21" s="557" t="s">
        <v>2045</v>
      </c>
      <c r="D21" s="557" t="s">
        <v>2294</v>
      </c>
      <c r="E21" s="557" t="s">
        <v>2359</v>
      </c>
    </row>
    <row r="22" spans="1:5">
      <c r="A22" s="557" t="s">
        <v>2038</v>
      </c>
      <c r="B22" s="557" t="s">
        <v>2046</v>
      </c>
      <c r="C22" s="557" t="s">
        <v>2047</v>
      </c>
      <c r="D22" s="557" t="s">
        <v>2311</v>
      </c>
      <c r="E22" s="557" t="s">
        <v>2360</v>
      </c>
    </row>
    <row r="23" spans="1:5">
      <c r="A23" s="557" t="s">
        <v>2038</v>
      </c>
      <c r="B23" s="557" t="s">
        <v>2048</v>
      </c>
      <c r="C23" s="557" t="s">
        <v>2049</v>
      </c>
      <c r="D23" s="557" t="s">
        <v>2333</v>
      </c>
      <c r="E23" s="557" t="s">
        <v>2361</v>
      </c>
    </row>
    <row r="24" spans="1:5">
      <c r="A24" s="557" t="s">
        <v>2038</v>
      </c>
      <c r="B24" s="557" t="s">
        <v>2050</v>
      </c>
      <c r="C24" s="557" t="s">
        <v>2051</v>
      </c>
      <c r="D24" s="557" t="s">
        <v>2335</v>
      </c>
      <c r="E24" s="557" t="s">
        <v>2362</v>
      </c>
    </row>
    <row r="25" spans="1:5">
      <c r="A25" s="557" t="s">
        <v>2052</v>
      </c>
      <c r="B25" s="557" t="s">
        <v>2053</v>
      </c>
      <c r="C25" s="557" t="s">
        <v>2054</v>
      </c>
      <c r="D25" s="557" t="s">
        <v>2337</v>
      </c>
      <c r="E25" s="557" t="s">
        <v>2363</v>
      </c>
    </row>
    <row r="26" spans="1:5">
      <c r="A26" s="557" t="s">
        <v>2052</v>
      </c>
      <c r="B26" s="557" t="s">
        <v>2055</v>
      </c>
      <c r="C26" s="557" t="s">
        <v>2056</v>
      </c>
      <c r="D26" s="557"/>
      <c r="E26" s="557"/>
    </row>
    <row r="27" spans="1:5">
      <c r="A27" s="557" t="s">
        <v>2052</v>
      </c>
      <c r="B27" s="557" t="s">
        <v>2052</v>
      </c>
      <c r="C27" s="557" t="s">
        <v>2057</v>
      </c>
      <c r="D27" s="557"/>
      <c r="E27" s="557"/>
    </row>
    <row r="28" spans="1:5">
      <c r="A28" s="557" t="s">
        <v>2052</v>
      </c>
      <c r="B28" s="557" t="s">
        <v>2058</v>
      </c>
      <c r="C28" s="557" t="s">
        <v>2059</v>
      </c>
      <c r="D28" s="557"/>
      <c r="E28" s="557"/>
    </row>
    <row r="29" spans="1:5">
      <c r="A29" s="557" t="s">
        <v>2052</v>
      </c>
      <c r="B29" s="557" t="s">
        <v>2060</v>
      </c>
      <c r="C29" s="557" t="s">
        <v>2061</v>
      </c>
      <c r="D29" s="557"/>
      <c r="E29" s="557"/>
    </row>
    <row r="30" spans="1:5">
      <c r="A30" s="557" t="s">
        <v>2052</v>
      </c>
      <c r="B30" s="557" t="s">
        <v>2062</v>
      </c>
      <c r="C30" s="557" t="s">
        <v>2063</v>
      </c>
      <c r="D30" s="557"/>
      <c r="E30" s="557"/>
    </row>
    <row r="31" spans="1:5">
      <c r="A31" s="557" t="s">
        <v>2052</v>
      </c>
      <c r="B31" s="557" t="s">
        <v>2064</v>
      </c>
      <c r="C31" s="557" t="s">
        <v>2065</v>
      </c>
      <c r="D31" s="557"/>
      <c r="E31" s="557"/>
    </row>
    <row r="32" spans="1:5">
      <c r="A32" s="557" t="s">
        <v>2052</v>
      </c>
      <c r="B32" s="557" t="s">
        <v>2066</v>
      </c>
      <c r="C32" s="557" t="s">
        <v>2067</v>
      </c>
      <c r="D32" s="557"/>
      <c r="E32" s="557"/>
    </row>
    <row r="33" spans="1:5">
      <c r="A33" s="557" t="s">
        <v>2052</v>
      </c>
      <c r="B33" s="557" t="s">
        <v>2068</v>
      </c>
      <c r="C33" s="557" t="s">
        <v>2069</v>
      </c>
      <c r="D33" s="557"/>
      <c r="E33" s="557"/>
    </row>
    <row r="34" spans="1:5">
      <c r="A34" s="557" t="s">
        <v>2070</v>
      </c>
      <c r="B34" s="557" t="s">
        <v>2071</v>
      </c>
      <c r="C34" s="557" t="s">
        <v>2072</v>
      </c>
      <c r="D34" s="557"/>
      <c r="E34" s="557"/>
    </row>
    <row r="35" spans="1:5">
      <c r="A35" s="557" t="s">
        <v>2070</v>
      </c>
      <c r="B35" s="557" t="s">
        <v>2073</v>
      </c>
      <c r="C35" s="557" t="s">
        <v>2074</v>
      </c>
      <c r="D35" s="557"/>
      <c r="E35" s="557"/>
    </row>
    <row r="36" spans="1:5">
      <c r="A36" s="557" t="s">
        <v>2070</v>
      </c>
      <c r="B36" s="557" t="s">
        <v>2075</v>
      </c>
      <c r="C36" s="557" t="s">
        <v>2076</v>
      </c>
      <c r="D36" s="557"/>
      <c r="E36" s="557"/>
    </row>
    <row r="37" spans="1:5">
      <c r="A37" s="557" t="s">
        <v>2070</v>
      </c>
      <c r="B37" s="557" t="s">
        <v>2070</v>
      </c>
      <c r="C37" s="557" t="s">
        <v>2077</v>
      </c>
      <c r="D37" s="557"/>
      <c r="E37" s="557"/>
    </row>
    <row r="38" spans="1:5">
      <c r="A38" s="557" t="s">
        <v>2070</v>
      </c>
      <c r="B38" s="557" t="s">
        <v>2078</v>
      </c>
      <c r="C38" s="557" t="s">
        <v>2079</v>
      </c>
      <c r="D38" s="557"/>
      <c r="E38" s="557"/>
    </row>
    <row r="39" spans="1:5">
      <c r="A39" s="557" t="s">
        <v>2070</v>
      </c>
      <c r="B39" s="557" t="s">
        <v>2080</v>
      </c>
      <c r="C39" s="557" t="s">
        <v>2081</v>
      </c>
      <c r="D39" s="557"/>
      <c r="E39" s="557"/>
    </row>
    <row r="40" spans="1:5">
      <c r="A40" s="557" t="s">
        <v>2070</v>
      </c>
      <c r="B40" s="557" t="s">
        <v>2082</v>
      </c>
      <c r="C40" s="557" t="s">
        <v>2083</v>
      </c>
      <c r="D40" s="557"/>
      <c r="E40" s="557"/>
    </row>
    <row r="41" spans="1:5">
      <c r="A41" s="557" t="s">
        <v>2070</v>
      </c>
      <c r="B41" s="557" t="s">
        <v>2084</v>
      </c>
      <c r="C41" s="557" t="s">
        <v>2085</v>
      </c>
      <c r="D41" s="557"/>
      <c r="E41" s="557"/>
    </row>
    <row r="42" spans="1:5">
      <c r="A42" s="557" t="s">
        <v>2070</v>
      </c>
      <c r="B42" s="557" t="s">
        <v>2086</v>
      </c>
      <c r="C42" s="557" t="s">
        <v>2087</v>
      </c>
      <c r="D42" s="557"/>
      <c r="E42" s="557"/>
    </row>
    <row r="43" spans="1:5">
      <c r="A43" s="557" t="s">
        <v>2088</v>
      </c>
      <c r="B43" s="557" t="s">
        <v>2089</v>
      </c>
      <c r="C43" s="557" t="s">
        <v>2090</v>
      </c>
      <c r="D43" s="557"/>
      <c r="E43" s="557"/>
    </row>
    <row r="44" spans="1:5">
      <c r="A44" s="557" t="s">
        <v>2088</v>
      </c>
      <c r="B44" s="557" t="s">
        <v>2091</v>
      </c>
      <c r="C44" s="557" t="s">
        <v>2092</v>
      </c>
      <c r="D44" s="557"/>
      <c r="E44" s="557"/>
    </row>
    <row r="45" spans="1:5">
      <c r="A45" s="557" t="s">
        <v>2088</v>
      </c>
      <c r="B45" s="557" t="s">
        <v>2093</v>
      </c>
      <c r="C45" s="557" t="s">
        <v>2094</v>
      </c>
      <c r="D45" s="557"/>
      <c r="E45" s="557"/>
    </row>
    <row r="46" spans="1:5">
      <c r="A46" s="557" t="s">
        <v>2088</v>
      </c>
      <c r="B46" s="557" t="s">
        <v>2088</v>
      </c>
      <c r="C46" s="557" t="s">
        <v>2095</v>
      </c>
      <c r="D46" s="557"/>
      <c r="E46" s="557"/>
    </row>
    <row r="47" spans="1:5">
      <c r="A47" s="557" t="s">
        <v>2088</v>
      </c>
      <c r="B47" s="557" t="s">
        <v>2096</v>
      </c>
      <c r="C47" s="557" t="s">
        <v>2097</v>
      </c>
      <c r="D47" s="557"/>
      <c r="E47" s="557"/>
    </row>
    <row r="48" spans="1:5">
      <c r="A48" s="557" t="s">
        <v>2088</v>
      </c>
      <c r="B48" s="557" t="s">
        <v>2098</v>
      </c>
      <c r="C48" s="557" t="s">
        <v>2099</v>
      </c>
      <c r="D48" s="557"/>
      <c r="E48" s="557"/>
    </row>
    <row r="49" spans="1:5">
      <c r="A49" s="557" t="s">
        <v>2088</v>
      </c>
      <c r="B49" s="557" t="s">
        <v>2100</v>
      </c>
      <c r="C49" s="557" t="s">
        <v>2101</v>
      </c>
      <c r="D49" s="557"/>
      <c r="E49" s="557"/>
    </row>
    <row r="50" spans="1:5">
      <c r="A50" s="557" t="s">
        <v>2102</v>
      </c>
      <c r="B50" s="557" t="s">
        <v>2103</v>
      </c>
      <c r="C50" s="557" t="s">
        <v>2104</v>
      </c>
      <c r="D50" s="557"/>
      <c r="E50" s="557"/>
    </row>
    <row r="51" spans="1:5">
      <c r="A51" s="557" t="s">
        <v>2102</v>
      </c>
      <c r="B51" s="557" t="s">
        <v>2105</v>
      </c>
      <c r="C51" s="557" t="s">
        <v>2106</v>
      </c>
      <c r="D51" s="557"/>
      <c r="E51" s="557"/>
    </row>
    <row r="52" spans="1:5">
      <c r="A52" s="557" t="s">
        <v>2102</v>
      </c>
      <c r="B52" s="557" t="s">
        <v>2107</v>
      </c>
      <c r="C52" s="557" t="s">
        <v>2108</v>
      </c>
      <c r="D52" s="557"/>
      <c r="E52" s="557"/>
    </row>
    <row r="53" spans="1:5">
      <c r="A53" s="557" t="s">
        <v>2102</v>
      </c>
      <c r="B53" s="557" t="s">
        <v>2109</v>
      </c>
      <c r="C53" s="557" t="s">
        <v>2110</v>
      </c>
      <c r="D53" s="557"/>
      <c r="E53" s="557"/>
    </row>
    <row r="54" spans="1:5">
      <c r="A54" s="557" t="s">
        <v>2102</v>
      </c>
      <c r="B54" s="557" t="s">
        <v>2102</v>
      </c>
      <c r="C54" s="557" t="s">
        <v>2111</v>
      </c>
      <c r="D54" s="557"/>
      <c r="E54" s="557"/>
    </row>
    <row r="55" spans="1:5">
      <c r="A55" s="557" t="s">
        <v>2102</v>
      </c>
      <c r="B55" s="557" t="s">
        <v>2112</v>
      </c>
      <c r="C55" s="557" t="s">
        <v>2113</v>
      </c>
      <c r="D55" s="557"/>
      <c r="E55" s="557"/>
    </row>
    <row r="56" spans="1:5">
      <c r="A56" s="557" t="s">
        <v>2102</v>
      </c>
      <c r="B56" s="557" t="s">
        <v>2114</v>
      </c>
      <c r="C56" s="557" t="s">
        <v>2115</v>
      </c>
      <c r="D56" s="557"/>
      <c r="E56" s="557"/>
    </row>
    <row r="57" spans="1:5">
      <c r="A57" s="557" t="s">
        <v>2102</v>
      </c>
      <c r="B57" s="557" t="s">
        <v>2116</v>
      </c>
      <c r="C57" s="557" t="s">
        <v>2117</v>
      </c>
      <c r="D57" s="557"/>
      <c r="E57" s="557"/>
    </row>
    <row r="58" spans="1:5">
      <c r="A58" s="557" t="s">
        <v>2118</v>
      </c>
      <c r="B58" s="557" t="s">
        <v>2119</v>
      </c>
      <c r="C58" s="557" t="s">
        <v>2120</v>
      </c>
      <c r="D58" s="557"/>
      <c r="E58" s="557"/>
    </row>
    <row r="59" spans="1:5">
      <c r="A59" s="557" t="s">
        <v>2118</v>
      </c>
      <c r="B59" s="557" t="s">
        <v>2118</v>
      </c>
      <c r="C59" s="557" t="s">
        <v>2121</v>
      </c>
      <c r="D59" s="557"/>
      <c r="E59" s="557"/>
    </row>
    <row r="60" spans="1:5">
      <c r="A60" s="557" t="s">
        <v>2118</v>
      </c>
      <c r="B60" s="557" t="s">
        <v>2122</v>
      </c>
      <c r="C60" s="557" t="s">
        <v>2123</v>
      </c>
      <c r="D60" s="557"/>
      <c r="E60" s="557"/>
    </row>
    <row r="61" spans="1:5">
      <c r="A61" s="557" t="s">
        <v>2118</v>
      </c>
      <c r="B61" s="557" t="s">
        <v>2124</v>
      </c>
      <c r="C61" s="557" t="s">
        <v>2125</v>
      </c>
      <c r="D61" s="557"/>
      <c r="E61" s="557"/>
    </row>
    <row r="62" spans="1:5">
      <c r="A62" s="557" t="s">
        <v>2118</v>
      </c>
      <c r="B62" s="557" t="s">
        <v>2126</v>
      </c>
      <c r="C62" s="557" t="s">
        <v>2127</v>
      </c>
      <c r="D62" s="557"/>
      <c r="E62" s="557"/>
    </row>
    <row r="63" spans="1:5">
      <c r="A63" s="557" t="s">
        <v>2118</v>
      </c>
      <c r="B63" s="557" t="s">
        <v>2128</v>
      </c>
      <c r="C63" s="557" t="s">
        <v>2129</v>
      </c>
      <c r="D63" s="557"/>
      <c r="E63" s="557"/>
    </row>
    <row r="64" spans="1:5">
      <c r="A64" s="557" t="s">
        <v>2118</v>
      </c>
      <c r="B64" s="557" t="s">
        <v>2130</v>
      </c>
      <c r="C64" s="557" t="s">
        <v>2131</v>
      </c>
      <c r="D64" s="557"/>
      <c r="E64" s="557"/>
    </row>
    <row r="65" spans="1:5">
      <c r="A65" s="557" t="s">
        <v>2118</v>
      </c>
      <c r="B65" s="557" t="s">
        <v>2132</v>
      </c>
      <c r="C65" s="557" t="s">
        <v>2133</v>
      </c>
      <c r="D65" s="557"/>
      <c r="E65" s="557"/>
    </row>
    <row r="66" spans="1:5">
      <c r="A66" s="557" t="s">
        <v>2118</v>
      </c>
      <c r="B66" s="557" t="s">
        <v>2134</v>
      </c>
      <c r="C66" s="557" t="s">
        <v>2135</v>
      </c>
      <c r="D66" s="557"/>
      <c r="E66" s="557"/>
    </row>
    <row r="67" spans="1:5">
      <c r="A67" s="557" t="s">
        <v>2136</v>
      </c>
      <c r="B67" s="557" t="s">
        <v>2137</v>
      </c>
      <c r="C67" s="557" t="s">
        <v>2138</v>
      </c>
      <c r="D67" s="557"/>
      <c r="E67" s="557"/>
    </row>
    <row r="68" spans="1:5">
      <c r="A68" s="557" t="s">
        <v>2136</v>
      </c>
      <c r="B68" s="557" t="s">
        <v>2139</v>
      </c>
      <c r="C68" s="557" t="s">
        <v>2140</v>
      </c>
      <c r="D68" s="557"/>
      <c r="E68" s="557"/>
    </row>
    <row r="69" spans="1:5">
      <c r="A69" s="557" t="s">
        <v>2136</v>
      </c>
      <c r="B69" s="557" t="s">
        <v>2141</v>
      </c>
      <c r="C69" s="557" t="s">
        <v>2142</v>
      </c>
      <c r="D69" s="557"/>
      <c r="E69" s="557"/>
    </row>
    <row r="70" spans="1:5">
      <c r="A70" s="557" t="s">
        <v>2136</v>
      </c>
      <c r="B70" s="557" t="s">
        <v>2143</v>
      </c>
      <c r="C70" s="557" t="s">
        <v>2144</v>
      </c>
      <c r="D70" s="557"/>
      <c r="E70" s="557"/>
    </row>
    <row r="71" spans="1:5">
      <c r="A71" s="557" t="s">
        <v>2136</v>
      </c>
      <c r="B71" s="557" t="s">
        <v>2136</v>
      </c>
      <c r="C71" s="557" t="s">
        <v>2145</v>
      </c>
      <c r="D71" s="557"/>
      <c r="E71" s="557"/>
    </row>
    <row r="72" spans="1:5">
      <c r="A72" s="557" t="s">
        <v>2136</v>
      </c>
      <c r="B72" s="557" t="s">
        <v>2146</v>
      </c>
      <c r="C72" s="557" t="s">
        <v>2147</v>
      </c>
      <c r="D72" s="557"/>
      <c r="E72" s="557"/>
    </row>
    <row r="73" spans="1:5">
      <c r="A73" s="557" t="s">
        <v>2136</v>
      </c>
      <c r="B73" s="557" t="s">
        <v>2148</v>
      </c>
      <c r="C73" s="557" t="s">
        <v>2149</v>
      </c>
      <c r="D73" s="557"/>
      <c r="E73" s="557"/>
    </row>
    <row r="74" spans="1:5">
      <c r="A74" s="557" t="s">
        <v>2136</v>
      </c>
      <c r="B74" s="557" t="s">
        <v>2150</v>
      </c>
      <c r="C74" s="557" t="s">
        <v>2151</v>
      </c>
      <c r="D74" s="557"/>
      <c r="E74" s="557"/>
    </row>
    <row r="75" spans="1:5">
      <c r="A75" s="557" t="s">
        <v>2136</v>
      </c>
      <c r="B75" s="557" t="s">
        <v>2152</v>
      </c>
      <c r="C75" s="557" t="s">
        <v>2153</v>
      </c>
      <c r="D75" s="557"/>
      <c r="E75" s="557"/>
    </row>
    <row r="76" spans="1:5">
      <c r="A76" s="557" t="s">
        <v>2136</v>
      </c>
      <c r="B76" s="557" t="s">
        <v>2154</v>
      </c>
      <c r="C76" s="557" t="s">
        <v>2155</v>
      </c>
      <c r="D76" s="557"/>
      <c r="E76" s="557"/>
    </row>
    <row r="77" spans="1:5">
      <c r="A77" s="557" t="s">
        <v>2156</v>
      </c>
      <c r="B77" s="557" t="s">
        <v>2157</v>
      </c>
      <c r="C77" s="557" t="s">
        <v>2158</v>
      </c>
      <c r="D77" s="557"/>
      <c r="E77" s="557"/>
    </row>
    <row r="78" spans="1:5">
      <c r="A78" s="557" t="s">
        <v>2156</v>
      </c>
      <c r="B78" s="557" t="s">
        <v>2156</v>
      </c>
      <c r="C78" s="557" t="s">
        <v>2159</v>
      </c>
      <c r="D78" s="557"/>
      <c r="E78" s="557"/>
    </row>
    <row r="79" spans="1:5">
      <c r="A79" s="557" t="s">
        <v>2156</v>
      </c>
      <c r="B79" s="557" t="s">
        <v>2160</v>
      </c>
      <c r="C79" s="557" t="s">
        <v>2161</v>
      </c>
      <c r="D79" s="557"/>
      <c r="E79" s="557"/>
    </row>
    <row r="80" spans="1:5">
      <c r="A80" s="557" t="s">
        <v>2156</v>
      </c>
      <c r="B80" s="557" t="s">
        <v>2162</v>
      </c>
      <c r="C80" s="557" t="s">
        <v>2163</v>
      </c>
      <c r="D80" s="557"/>
      <c r="E80" s="557"/>
    </row>
    <row r="81" spans="1:5">
      <c r="A81" s="557" t="s">
        <v>2156</v>
      </c>
      <c r="B81" s="557" t="s">
        <v>2164</v>
      </c>
      <c r="C81" s="557" t="s">
        <v>2165</v>
      </c>
      <c r="D81" s="557"/>
      <c r="E81" s="557"/>
    </row>
    <row r="82" spans="1:5">
      <c r="A82" s="557" t="s">
        <v>2156</v>
      </c>
      <c r="B82" s="557" t="s">
        <v>2166</v>
      </c>
      <c r="C82" s="557" t="s">
        <v>2167</v>
      </c>
      <c r="D82" s="557"/>
      <c r="E82" s="557"/>
    </row>
    <row r="83" spans="1:5">
      <c r="A83" s="557" t="s">
        <v>2168</v>
      </c>
      <c r="B83" s="557" t="s">
        <v>2169</v>
      </c>
      <c r="C83" s="557" t="s">
        <v>2170</v>
      </c>
      <c r="D83" s="557"/>
      <c r="E83" s="557"/>
    </row>
    <row r="84" spans="1:5">
      <c r="A84" s="557" t="s">
        <v>2168</v>
      </c>
      <c r="B84" s="557" t="s">
        <v>2171</v>
      </c>
      <c r="C84" s="557" t="s">
        <v>2172</v>
      </c>
      <c r="D84" s="557"/>
      <c r="E84" s="557"/>
    </row>
    <row r="85" spans="1:5">
      <c r="A85" s="557" t="s">
        <v>2168</v>
      </c>
      <c r="B85" s="557" t="s">
        <v>2168</v>
      </c>
      <c r="C85" s="557" t="s">
        <v>2173</v>
      </c>
      <c r="D85" s="557"/>
      <c r="E85" s="557"/>
    </row>
    <row r="86" spans="1:5">
      <c r="A86" s="557" t="s">
        <v>2168</v>
      </c>
      <c r="B86" s="557" t="s">
        <v>2174</v>
      </c>
      <c r="C86" s="557" t="s">
        <v>2175</v>
      </c>
      <c r="D86" s="557"/>
      <c r="E86" s="557"/>
    </row>
    <row r="87" spans="1:5">
      <c r="A87" s="557" t="s">
        <v>2168</v>
      </c>
      <c r="B87" s="557" t="s">
        <v>2176</v>
      </c>
      <c r="C87" s="557" t="s">
        <v>2177</v>
      </c>
      <c r="D87" s="557"/>
      <c r="E87" s="557"/>
    </row>
    <row r="88" spans="1:5">
      <c r="A88" s="557" t="s">
        <v>2168</v>
      </c>
      <c r="B88" s="557" t="s">
        <v>2178</v>
      </c>
      <c r="C88" s="557" t="s">
        <v>2179</v>
      </c>
      <c r="D88" s="557"/>
      <c r="E88" s="557"/>
    </row>
    <row r="89" spans="1:5">
      <c r="A89" s="557" t="s">
        <v>2168</v>
      </c>
      <c r="B89" s="557" t="s">
        <v>2180</v>
      </c>
      <c r="C89" s="557" t="s">
        <v>2181</v>
      </c>
      <c r="D89" s="557"/>
      <c r="E89" s="557"/>
    </row>
    <row r="90" spans="1:5">
      <c r="A90" s="557" t="s">
        <v>2182</v>
      </c>
      <c r="B90" s="557" t="s">
        <v>2183</v>
      </c>
      <c r="C90" s="557" t="s">
        <v>2184</v>
      </c>
      <c r="D90" s="557"/>
      <c r="E90" s="557"/>
    </row>
    <row r="91" spans="1:5">
      <c r="A91" s="557" t="s">
        <v>2182</v>
      </c>
      <c r="B91" s="557" t="s">
        <v>2182</v>
      </c>
      <c r="C91" s="557" t="s">
        <v>2185</v>
      </c>
      <c r="D91" s="557"/>
      <c r="E91" s="557"/>
    </row>
    <row r="92" spans="1:5">
      <c r="A92" s="557" t="s">
        <v>2182</v>
      </c>
      <c r="B92" s="557" t="s">
        <v>2186</v>
      </c>
      <c r="C92" s="557" t="s">
        <v>2187</v>
      </c>
      <c r="D92" s="557"/>
      <c r="E92" s="557"/>
    </row>
    <row r="93" spans="1:5">
      <c r="A93" s="557" t="s">
        <v>2182</v>
      </c>
      <c r="B93" s="557" t="s">
        <v>2188</v>
      </c>
      <c r="C93" s="557" t="s">
        <v>2189</v>
      </c>
      <c r="D93" s="557"/>
      <c r="E93" s="557"/>
    </row>
    <row r="94" spans="1:5">
      <c r="A94" s="557" t="s">
        <v>2182</v>
      </c>
      <c r="B94" s="557" t="s">
        <v>2190</v>
      </c>
      <c r="C94" s="557" t="s">
        <v>2191</v>
      </c>
      <c r="D94" s="557"/>
      <c r="E94" s="557"/>
    </row>
    <row r="95" spans="1:5">
      <c r="A95" s="557" t="s">
        <v>2182</v>
      </c>
      <c r="B95" s="557" t="s">
        <v>2192</v>
      </c>
      <c r="C95" s="557" t="s">
        <v>2193</v>
      </c>
      <c r="D95" s="557"/>
      <c r="E95" s="557"/>
    </row>
    <row r="96" spans="1:5">
      <c r="A96" s="557" t="s">
        <v>2182</v>
      </c>
      <c r="B96" s="557" t="s">
        <v>2194</v>
      </c>
      <c r="C96" s="557" t="s">
        <v>2195</v>
      </c>
      <c r="D96" s="557"/>
      <c r="E96" s="557"/>
    </row>
    <row r="97" spans="1:5">
      <c r="A97" s="557" t="s">
        <v>2196</v>
      </c>
      <c r="B97" s="557" t="s">
        <v>2197</v>
      </c>
      <c r="C97" s="557" t="s">
        <v>2198</v>
      </c>
      <c r="D97" s="557"/>
      <c r="E97" s="557"/>
    </row>
    <row r="98" spans="1:5">
      <c r="A98" s="557" t="s">
        <v>2196</v>
      </c>
      <c r="B98" s="557" t="s">
        <v>2199</v>
      </c>
      <c r="C98" s="557" t="s">
        <v>2200</v>
      </c>
      <c r="D98" s="557"/>
      <c r="E98" s="557"/>
    </row>
    <row r="99" spans="1:5">
      <c r="A99" s="557" t="s">
        <v>2196</v>
      </c>
      <c r="B99" s="557" t="s">
        <v>2201</v>
      </c>
      <c r="C99" s="557" t="s">
        <v>2202</v>
      </c>
      <c r="D99" s="557"/>
      <c r="E99" s="557"/>
    </row>
    <row r="100" spans="1:5">
      <c r="A100" s="557" t="s">
        <v>2196</v>
      </c>
      <c r="B100" s="557" t="s">
        <v>2203</v>
      </c>
      <c r="C100" s="557" t="s">
        <v>2204</v>
      </c>
      <c r="D100" s="557"/>
      <c r="E100" s="557"/>
    </row>
    <row r="101" spans="1:5">
      <c r="A101" s="557" t="s">
        <v>2196</v>
      </c>
      <c r="B101" s="557" t="s">
        <v>2196</v>
      </c>
      <c r="C101" s="557" t="s">
        <v>2205</v>
      </c>
      <c r="D101" s="557"/>
      <c r="E101" s="557"/>
    </row>
    <row r="102" spans="1:5">
      <c r="A102" s="557" t="s">
        <v>2196</v>
      </c>
      <c r="B102" s="557" t="s">
        <v>2206</v>
      </c>
      <c r="C102" s="557" t="s">
        <v>2207</v>
      </c>
      <c r="D102" s="557"/>
      <c r="E102" s="557"/>
    </row>
    <row r="103" spans="1:5">
      <c r="A103" s="557" t="s">
        <v>2208</v>
      </c>
      <c r="B103" s="557" t="s">
        <v>2209</v>
      </c>
      <c r="C103" s="557" t="s">
        <v>2210</v>
      </c>
      <c r="D103" s="557"/>
      <c r="E103" s="557"/>
    </row>
    <row r="104" spans="1:5">
      <c r="A104" s="557" t="s">
        <v>2208</v>
      </c>
      <c r="B104" s="557" t="s">
        <v>2211</v>
      </c>
      <c r="C104" s="557" t="s">
        <v>2212</v>
      </c>
      <c r="D104" s="557"/>
      <c r="E104" s="557"/>
    </row>
    <row r="105" spans="1:5">
      <c r="A105" s="557" t="s">
        <v>2208</v>
      </c>
      <c r="B105" s="557" t="s">
        <v>2213</v>
      </c>
      <c r="C105" s="557" t="s">
        <v>2214</v>
      </c>
      <c r="D105" s="557"/>
      <c r="E105" s="557"/>
    </row>
    <row r="106" spans="1:5">
      <c r="A106" s="557" t="s">
        <v>2208</v>
      </c>
      <c r="B106" s="557" t="s">
        <v>2208</v>
      </c>
      <c r="C106" s="557" t="s">
        <v>2215</v>
      </c>
      <c r="D106" s="557"/>
      <c r="E106" s="557"/>
    </row>
    <row r="107" spans="1:5">
      <c r="A107" s="557" t="s">
        <v>2208</v>
      </c>
      <c r="B107" s="557" t="s">
        <v>2216</v>
      </c>
      <c r="C107" s="557" t="s">
        <v>2217</v>
      </c>
      <c r="D107" s="557"/>
      <c r="E107" s="557"/>
    </row>
    <row r="108" spans="1:5">
      <c r="A108" s="557" t="s">
        <v>2208</v>
      </c>
      <c r="B108" s="557" t="s">
        <v>2218</v>
      </c>
      <c r="C108" s="557" t="s">
        <v>2219</v>
      </c>
      <c r="D108" s="557"/>
      <c r="E108" s="557"/>
    </row>
    <row r="109" spans="1:5">
      <c r="A109" s="557" t="s">
        <v>2208</v>
      </c>
      <c r="B109" s="557" t="s">
        <v>2220</v>
      </c>
      <c r="C109" s="557" t="s">
        <v>2221</v>
      </c>
      <c r="D109" s="557"/>
      <c r="E109" s="557"/>
    </row>
    <row r="110" spans="1:5">
      <c r="A110" s="557" t="s">
        <v>2222</v>
      </c>
      <c r="B110" s="557" t="s">
        <v>2223</v>
      </c>
      <c r="C110" s="557" t="s">
        <v>2224</v>
      </c>
      <c r="D110" s="557"/>
      <c r="E110" s="557"/>
    </row>
    <row r="111" spans="1:5">
      <c r="A111" s="557" t="s">
        <v>2222</v>
      </c>
      <c r="B111" s="557" t="s">
        <v>2225</v>
      </c>
      <c r="C111" s="557" t="s">
        <v>2226</v>
      </c>
      <c r="D111" s="557"/>
      <c r="E111" s="557"/>
    </row>
    <row r="112" spans="1:5">
      <c r="A112" s="557" t="s">
        <v>2222</v>
      </c>
      <c r="B112" s="557" t="s">
        <v>2227</v>
      </c>
      <c r="C112" s="557" t="s">
        <v>2228</v>
      </c>
      <c r="D112" s="557"/>
      <c r="E112" s="557"/>
    </row>
    <row r="113" spans="1:5">
      <c r="A113" s="557" t="s">
        <v>2222</v>
      </c>
      <c r="B113" s="557" t="s">
        <v>2222</v>
      </c>
      <c r="C113" s="557" t="s">
        <v>2229</v>
      </c>
      <c r="D113" s="557"/>
      <c r="E113" s="557"/>
    </row>
    <row r="114" spans="1:5">
      <c r="A114" s="557" t="s">
        <v>2222</v>
      </c>
      <c r="B114" s="557" t="s">
        <v>2230</v>
      </c>
      <c r="C114" s="557" t="s">
        <v>2231</v>
      </c>
      <c r="D114" s="557"/>
      <c r="E114" s="557"/>
    </row>
    <row r="115" spans="1:5">
      <c r="A115" s="557" t="s">
        <v>2222</v>
      </c>
      <c r="B115" s="557" t="s">
        <v>2232</v>
      </c>
      <c r="C115" s="557" t="s">
        <v>2233</v>
      </c>
      <c r="D115" s="557"/>
      <c r="E115" s="557"/>
    </row>
    <row r="116" spans="1:5">
      <c r="A116" s="557" t="s">
        <v>2234</v>
      </c>
      <c r="B116" s="557" t="s">
        <v>2235</v>
      </c>
      <c r="C116" s="557" t="s">
        <v>2236</v>
      </c>
      <c r="D116" s="557"/>
      <c r="E116" s="557"/>
    </row>
    <row r="117" spans="1:5">
      <c r="A117" s="557" t="s">
        <v>2234</v>
      </c>
      <c r="B117" s="557" t="s">
        <v>2237</v>
      </c>
      <c r="C117" s="557" t="s">
        <v>2238</v>
      </c>
      <c r="D117" s="557"/>
      <c r="E117" s="557"/>
    </row>
    <row r="118" spans="1:5">
      <c r="A118" s="557" t="s">
        <v>2234</v>
      </c>
      <c r="B118" s="557" t="s">
        <v>2239</v>
      </c>
      <c r="C118" s="557" t="s">
        <v>2240</v>
      </c>
      <c r="D118" s="557"/>
      <c r="E118" s="557"/>
    </row>
    <row r="119" spans="1:5">
      <c r="A119" s="557" t="s">
        <v>2234</v>
      </c>
      <c r="B119" s="557" t="s">
        <v>2241</v>
      </c>
      <c r="C119" s="557" t="s">
        <v>2242</v>
      </c>
      <c r="D119" s="557"/>
      <c r="E119" s="557"/>
    </row>
    <row r="120" spans="1:5">
      <c r="A120" s="557" t="s">
        <v>2234</v>
      </c>
      <c r="B120" s="557" t="s">
        <v>2243</v>
      </c>
      <c r="C120" s="557" t="s">
        <v>2244</v>
      </c>
      <c r="D120" s="557"/>
      <c r="E120" s="557"/>
    </row>
    <row r="121" spans="1:5">
      <c r="A121" s="557" t="s">
        <v>2234</v>
      </c>
      <c r="B121" s="557" t="s">
        <v>2234</v>
      </c>
      <c r="C121" s="557" t="s">
        <v>2245</v>
      </c>
      <c r="D121" s="557"/>
      <c r="E121" s="557"/>
    </row>
    <row r="122" spans="1:5">
      <c r="A122" s="557" t="s">
        <v>2234</v>
      </c>
      <c r="B122" s="557" t="s">
        <v>2246</v>
      </c>
      <c r="C122" s="557" t="s">
        <v>2247</v>
      </c>
      <c r="D122" s="557"/>
      <c r="E122" s="557"/>
    </row>
    <row r="123" spans="1:5">
      <c r="A123" s="557" t="s">
        <v>2234</v>
      </c>
      <c r="B123" s="557" t="s">
        <v>2248</v>
      </c>
      <c r="C123" s="557" t="s">
        <v>2249</v>
      </c>
      <c r="D123" s="557"/>
      <c r="E123" s="557"/>
    </row>
    <row r="124" spans="1:5">
      <c r="A124" s="557" t="s">
        <v>2250</v>
      </c>
      <c r="B124" s="557" t="s">
        <v>2251</v>
      </c>
      <c r="C124" s="557" t="s">
        <v>2252</v>
      </c>
      <c r="D124" s="557"/>
      <c r="E124" s="557"/>
    </row>
    <row r="125" spans="1:5">
      <c r="A125" s="557" t="s">
        <v>2250</v>
      </c>
      <c r="B125" s="557" t="s">
        <v>2253</v>
      </c>
      <c r="C125" s="557" t="s">
        <v>2254</v>
      </c>
      <c r="D125" s="557"/>
      <c r="E125" s="557"/>
    </row>
    <row r="126" spans="1:5">
      <c r="A126" s="557" t="s">
        <v>2250</v>
      </c>
      <c r="B126" s="557" t="s">
        <v>2255</v>
      </c>
      <c r="C126" s="557" t="s">
        <v>2256</v>
      </c>
      <c r="D126" s="557"/>
      <c r="E126" s="557"/>
    </row>
    <row r="127" spans="1:5">
      <c r="A127" s="557" t="s">
        <v>2250</v>
      </c>
      <c r="B127" s="557" t="s">
        <v>2257</v>
      </c>
      <c r="C127" s="557" t="s">
        <v>2258</v>
      </c>
      <c r="D127" s="557"/>
      <c r="E127" s="557"/>
    </row>
    <row r="128" spans="1:5">
      <c r="A128" s="557" t="s">
        <v>2250</v>
      </c>
      <c r="B128" s="557" t="s">
        <v>2250</v>
      </c>
      <c r="C128" s="557" t="s">
        <v>2259</v>
      </c>
      <c r="D128" s="557"/>
      <c r="E128" s="557"/>
    </row>
    <row r="129" spans="1:5">
      <c r="A129" s="557" t="s">
        <v>2250</v>
      </c>
      <c r="B129" s="557" t="s">
        <v>2260</v>
      </c>
      <c r="C129" s="557" t="s">
        <v>2261</v>
      </c>
      <c r="D129" s="557"/>
      <c r="E129" s="557"/>
    </row>
    <row r="130" spans="1:5">
      <c r="A130" s="557" t="s">
        <v>2250</v>
      </c>
      <c r="B130" s="557" t="s">
        <v>2262</v>
      </c>
      <c r="C130" s="557" t="s">
        <v>2263</v>
      </c>
      <c r="D130" s="557"/>
      <c r="E130" s="557"/>
    </row>
    <row r="131" spans="1:5">
      <c r="A131" s="557" t="s">
        <v>2250</v>
      </c>
      <c r="B131" s="557" t="s">
        <v>2264</v>
      </c>
      <c r="C131" s="557" t="s">
        <v>2265</v>
      </c>
      <c r="D131" s="557"/>
      <c r="E131" s="557"/>
    </row>
    <row r="132" spans="1:5">
      <c r="A132" s="557" t="s">
        <v>2266</v>
      </c>
      <c r="B132" s="557" t="s">
        <v>2267</v>
      </c>
      <c r="C132" s="557" t="s">
        <v>2268</v>
      </c>
      <c r="D132" s="557"/>
      <c r="E132" s="557"/>
    </row>
    <row r="133" spans="1:5">
      <c r="A133" s="557" t="s">
        <v>2266</v>
      </c>
      <c r="B133" s="557" t="s">
        <v>2269</v>
      </c>
      <c r="C133" s="557" t="s">
        <v>2270</v>
      </c>
      <c r="D133" s="557"/>
      <c r="E133" s="557"/>
    </row>
    <row r="134" spans="1:5">
      <c r="A134" s="557" t="s">
        <v>2266</v>
      </c>
      <c r="B134" s="557" t="s">
        <v>2271</v>
      </c>
      <c r="C134" s="557" t="s">
        <v>2272</v>
      </c>
      <c r="D134" s="557"/>
      <c r="E134" s="557"/>
    </row>
    <row r="135" spans="1:5">
      <c r="A135" s="557" t="s">
        <v>2266</v>
      </c>
      <c r="B135" s="557" t="s">
        <v>2273</v>
      </c>
      <c r="C135" s="557" t="s">
        <v>2274</v>
      </c>
      <c r="D135" s="557"/>
      <c r="E135" s="557"/>
    </row>
    <row r="136" spans="1:5">
      <c r="A136" s="557" t="s">
        <v>2266</v>
      </c>
      <c r="B136" s="557" t="s">
        <v>2266</v>
      </c>
      <c r="C136" s="557" t="s">
        <v>2275</v>
      </c>
      <c r="D136" s="557"/>
      <c r="E136" s="557"/>
    </row>
    <row r="137" spans="1:5">
      <c r="A137" s="557" t="s">
        <v>2266</v>
      </c>
      <c r="B137" s="557" t="s">
        <v>2276</v>
      </c>
      <c r="C137" s="557" t="s">
        <v>2277</v>
      </c>
      <c r="D137" s="557"/>
      <c r="E137" s="557"/>
    </row>
    <row r="138" spans="1:5">
      <c r="A138" s="557" t="s">
        <v>2266</v>
      </c>
      <c r="B138" s="557" t="s">
        <v>2278</v>
      </c>
      <c r="C138" s="557" t="s">
        <v>2279</v>
      </c>
      <c r="D138" s="557"/>
      <c r="E138" s="557"/>
    </row>
    <row r="139" spans="1:5">
      <c r="A139" s="557" t="s">
        <v>2280</v>
      </c>
      <c r="B139" s="557" t="s">
        <v>2281</v>
      </c>
      <c r="C139" s="557" t="s">
        <v>2282</v>
      </c>
      <c r="D139" s="557"/>
      <c r="E139" s="557"/>
    </row>
    <row r="140" spans="1:5">
      <c r="A140" s="557" t="s">
        <v>2280</v>
      </c>
      <c r="B140" s="557" t="s">
        <v>2283</v>
      </c>
      <c r="C140" s="557" t="s">
        <v>2284</v>
      </c>
      <c r="D140" s="557"/>
      <c r="E140" s="557"/>
    </row>
    <row r="141" spans="1:5">
      <c r="A141" s="557" t="s">
        <v>2280</v>
      </c>
      <c r="B141" s="557" t="s">
        <v>2285</v>
      </c>
      <c r="C141" s="557" t="s">
        <v>2286</v>
      </c>
      <c r="D141" s="557"/>
      <c r="E141" s="557"/>
    </row>
    <row r="142" spans="1:5">
      <c r="A142" s="557" t="s">
        <v>2280</v>
      </c>
      <c r="B142" s="557" t="s">
        <v>2287</v>
      </c>
      <c r="C142" s="557" t="s">
        <v>2288</v>
      </c>
      <c r="D142" s="557"/>
      <c r="E142" s="557"/>
    </row>
    <row r="143" spans="1:5">
      <c r="A143" s="557" t="s">
        <v>2280</v>
      </c>
      <c r="B143" s="557" t="s">
        <v>2289</v>
      </c>
      <c r="C143" s="557" t="s">
        <v>2290</v>
      </c>
      <c r="D143" s="557"/>
      <c r="E143" s="557"/>
    </row>
    <row r="144" spans="1:5">
      <c r="A144" s="557" t="s">
        <v>2280</v>
      </c>
      <c r="B144" s="557" t="s">
        <v>2280</v>
      </c>
      <c r="C144" s="557" t="s">
        <v>2291</v>
      </c>
      <c r="D144" s="557"/>
      <c r="E144" s="557"/>
    </row>
    <row r="145" spans="1:5">
      <c r="A145" s="557" t="s">
        <v>2280</v>
      </c>
      <c r="B145" s="557" t="s">
        <v>2292</v>
      </c>
      <c r="C145" s="557" t="s">
        <v>2293</v>
      </c>
      <c r="D145" s="557"/>
      <c r="E145" s="557"/>
    </row>
    <row r="146" spans="1:5">
      <c r="A146" s="557" t="s">
        <v>2294</v>
      </c>
      <c r="B146" s="557" t="s">
        <v>2295</v>
      </c>
      <c r="C146" s="557" t="s">
        <v>2296</v>
      </c>
      <c r="D146" s="557"/>
      <c r="E146" s="557"/>
    </row>
    <row r="147" spans="1:5">
      <c r="A147" s="557" t="s">
        <v>2294</v>
      </c>
      <c r="B147" s="557" t="s">
        <v>2103</v>
      </c>
      <c r="C147" s="557" t="s">
        <v>2297</v>
      </c>
      <c r="D147" s="557"/>
      <c r="E147" s="557"/>
    </row>
    <row r="148" spans="1:5">
      <c r="A148" s="557" t="s">
        <v>2294</v>
      </c>
      <c r="B148" s="557" t="s">
        <v>2298</v>
      </c>
      <c r="C148" s="557" t="s">
        <v>2299</v>
      </c>
      <c r="D148" s="557"/>
      <c r="E148" s="557"/>
    </row>
    <row r="149" spans="1:5">
      <c r="A149" s="557" t="s">
        <v>2294</v>
      </c>
      <c r="B149" s="557" t="s">
        <v>2300</v>
      </c>
      <c r="C149" s="557" t="s">
        <v>2301</v>
      </c>
      <c r="D149" s="557"/>
      <c r="E149" s="557"/>
    </row>
    <row r="150" spans="1:5">
      <c r="A150" s="557" t="s">
        <v>2294</v>
      </c>
      <c r="B150" s="557" t="s">
        <v>2302</v>
      </c>
      <c r="C150" s="557" t="s">
        <v>2303</v>
      </c>
      <c r="D150" s="557"/>
      <c r="E150" s="557"/>
    </row>
    <row r="151" spans="1:5">
      <c r="A151" s="557" t="s">
        <v>2294</v>
      </c>
      <c r="B151" s="557" t="s">
        <v>2304</v>
      </c>
      <c r="C151" s="557" t="s">
        <v>2305</v>
      </c>
      <c r="D151" s="557"/>
      <c r="E151" s="557"/>
    </row>
    <row r="152" spans="1:5">
      <c r="A152" s="557" t="s">
        <v>2294</v>
      </c>
      <c r="B152" s="557" t="s">
        <v>2306</v>
      </c>
      <c r="C152" s="557" t="s">
        <v>2307</v>
      </c>
      <c r="D152" s="557"/>
      <c r="E152" s="557"/>
    </row>
    <row r="153" spans="1:5">
      <c r="A153" s="557" t="s">
        <v>2294</v>
      </c>
      <c r="B153" s="557" t="s">
        <v>2294</v>
      </c>
      <c r="C153" s="557" t="s">
        <v>2308</v>
      </c>
      <c r="D153" s="557"/>
      <c r="E153" s="557"/>
    </row>
    <row r="154" spans="1:5">
      <c r="A154" s="557" t="s">
        <v>2294</v>
      </c>
      <c r="B154" s="557" t="s">
        <v>2309</v>
      </c>
      <c r="C154" s="557" t="s">
        <v>2310</v>
      </c>
      <c r="D154" s="557"/>
      <c r="E154" s="557"/>
    </row>
    <row r="155" spans="1:5">
      <c r="A155" s="557" t="s">
        <v>2311</v>
      </c>
      <c r="B155" s="557" t="s">
        <v>2312</v>
      </c>
      <c r="C155" s="557" t="s">
        <v>2313</v>
      </c>
      <c r="D155" s="557"/>
      <c r="E155" s="557"/>
    </row>
    <row r="156" spans="1:5">
      <c r="A156" s="557" t="s">
        <v>2311</v>
      </c>
      <c r="B156" s="557" t="s">
        <v>2314</v>
      </c>
      <c r="C156" s="557" t="s">
        <v>2315</v>
      </c>
      <c r="D156" s="557"/>
      <c r="E156" s="557"/>
    </row>
    <row r="157" spans="1:5">
      <c r="A157" s="557" t="s">
        <v>2311</v>
      </c>
      <c r="B157" s="557" t="s">
        <v>2316</v>
      </c>
      <c r="C157" s="557" t="s">
        <v>2317</v>
      </c>
      <c r="D157" s="557"/>
      <c r="E157" s="557"/>
    </row>
    <row r="158" spans="1:5">
      <c r="A158" s="557" t="s">
        <v>2311</v>
      </c>
      <c r="B158" s="557" t="s">
        <v>2318</v>
      </c>
      <c r="C158" s="557" t="s">
        <v>2319</v>
      </c>
      <c r="D158" s="557"/>
      <c r="E158" s="557"/>
    </row>
    <row r="159" spans="1:5">
      <c r="A159" s="557" t="s">
        <v>2311</v>
      </c>
      <c r="B159" s="557" t="s">
        <v>2320</v>
      </c>
      <c r="C159" s="557" t="s">
        <v>2321</v>
      </c>
      <c r="D159" s="557"/>
      <c r="E159" s="557"/>
    </row>
    <row r="160" spans="1:5">
      <c r="A160" s="557" t="s">
        <v>2311</v>
      </c>
      <c r="B160" s="557" t="s">
        <v>2322</v>
      </c>
      <c r="C160" s="557" t="s">
        <v>2323</v>
      </c>
      <c r="D160" s="557"/>
      <c r="E160" s="557"/>
    </row>
    <row r="161" spans="1:5">
      <c r="A161" s="557" t="s">
        <v>2311</v>
      </c>
      <c r="B161" s="557" t="s">
        <v>2324</v>
      </c>
      <c r="C161" s="557" t="s">
        <v>2325</v>
      </c>
      <c r="D161" s="557"/>
      <c r="E161" s="557"/>
    </row>
    <row r="162" spans="1:5">
      <c r="A162" s="557" t="s">
        <v>2311</v>
      </c>
      <c r="B162" s="557" t="s">
        <v>2326</v>
      </c>
      <c r="C162" s="557" t="s">
        <v>2327</v>
      </c>
      <c r="D162" s="557"/>
      <c r="E162" s="557"/>
    </row>
    <row r="163" spans="1:5">
      <c r="A163" s="557" t="s">
        <v>2311</v>
      </c>
      <c r="B163" s="557" t="s">
        <v>2328</v>
      </c>
      <c r="C163" s="557" t="s">
        <v>2329</v>
      </c>
      <c r="D163" s="557"/>
      <c r="E163" s="557"/>
    </row>
    <row r="164" spans="1:5">
      <c r="A164" s="557" t="s">
        <v>2311</v>
      </c>
      <c r="B164" s="557" t="s">
        <v>2311</v>
      </c>
      <c r="C164" s="557" t="s">
        <v>2330</v>
      </c>
      <c r="D164" s="557"/>
      <c r="E164" s="557"/>
    </row>
    <row r="165" spans="1:5">
      <c r="A165" s="557" t="s">
        <v>2311</v>
      </c>
      <c r="B165" s="557" t="s">
        <v>2331</v>
      </c>
      <c r="C165" s="557" t="s">
        <v>2332</v>
      </c>
      <c r="D165" s="557"/>
      <c r="E165" s="557"/>
    </row>
    <row r="166" spans="1:5">
      <c r="A166" s="557" t="s">
        <v>2333</v>
      </c>
      <c r="B166" s="557" t="s">
        <v>2333</v>
      </c>
      <c r="C166" s="557" t="s">
        <v>2334</v>
      </c>
      <c r="D166" s="557"/>
      <c r="E166" s="557"/>
    </row>
    <row r="167" spans="1:5">
      <c r="A167" s="557" t="s">
        <v>2335</v>
      </c>
      <c r="B167" s="557" t="s">
        <v>2335</v>
      </c>
      <c r="C167" s="557" t="s">
        <v>2336</v>
      </c>
      <c r="D167" s="557"/>
      <c r="E167" s="557"/>
    </row>
    <row r="168" spans="1:5">
      <c r="A168" s="557" t="s">
        <v>2337</v>
      </c>
      <c r="B168" s="557" t="s">
        <v>2337</v>
      </c>
      <c r="C168" s="557" t="s">
        <v>2338</v>
      </c>
      <c r="D168" s="557"/>
      <c r="E168" s="5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48"/>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6">
        <v>45057.37771990741</v>
      </c>
      <c r="B3" s="41" t="s">
        <v>1310</v>
      </c>
      <c r="C3" s="41" t="s">
        <v>1311</v>
      </c>
    </row>
    <row r="4" spans="1:4">
      <c r="A4" s="556">
        <v>45057.377743055556</v>
      </c>
      <c r="B4" s="41" t="s">
        <v>1312</v>
      </c>
      <c r="C4" s="41" t="s">
        <v>1311</v>
      </c>
    </row>
    <row r="5" spans="1:4">
      <c r="A5" s="556">
        <v>45057.378020833334</v>
      </c>
      <c r="B5" s="41" t="s">
        <v>1310</v>
      </c>
      <c r="C5" s="41" t="s">
        <v>1311</v>
      </c>
    </row>
    <row r="6" spans="1:4">
      <c r="A6" s="556">
        <v>45057.378032407411</v>
      </c>
      <c r="B6" s="41" t="s">
        <v>1312</v>
      </c>
      <c r="C6" s="41" t="s">
        <v>1311</v>
      </c>
    </row>
    <row r="7" spans="1:4">
      <c r="A7" s="556">
        <v>45057.420902777776</v>
      </c>
      <c r="B7" s="41" t="s">
        <v>1310</v>
      </c>
      <c r="C7" s="41" t="s">
        <v>1311</v>
      </c>
    </row>
    <row r="8" spans="1:4">
      <c r="A8" s="556">
        <v>45057.420914351853</v>
      </c>
      <c r="B8" s="41" t="s">
        <v>1312</v>
      </c>
      <c r="C8" s="41" t="s">
        <v>1311</v>
      </c>
    </row>
    <row r="9" spans="1:4">
      <c r="A9" s="556">
        <v>45075.408865740741</v>
      </c>
      <c r="B9" s="41" t="s">
        <v>1310</v>
      </c>
      <c r="C9" s="41" t="s">
        <v>1311</v>
      </c>
    </row>
    <row r="10" spans="1:4">
      <c r="A10" s="556">
        <v>45075.408912037034</v>
      </c>
      <c r="B10" s="41" t="s">
        <v>1312</v>
      </c>
      <c r="C10" s="41" t="s">
        <v>1311</v>
      </c>
    </row>
    <row r="11" spans="1:4">
      <c r="A11" s="556">
        <v>45075.466354166667</v>
      </c>
      <c r="B11" s="41" t="s">
        <v>1310</v>
      </c>
      <c r="C11" s="41" t="s">
        <v>1311</v>
      </c>
    </row>
    <row r="12" spans="1:4">
      <c r="A12" s="556">
        <v>45075.46638888889</v>
      </c>
      <c r="B12" s="41" t="s">
        <v>1312</v>
      </c>
      <c r="C12" s="41" t="s">
        <v>1311</v>
      </c>
    </row>
    <row r="13" spans="1:4">
      <c r="A13" s="556">
        <v>45076.361319444448</v>
      </c>
      <c r="B13" s="41" t="s">
        <v>1310</v>
      </c>
      <c r="C13" s="41" t="s">
        <v>1311</v>
      </c>
    </row>
    <row r="14" spans="1:4">
      <c r="A14" s="556">
        <v>45076.571898148148</v>
      </c>
      <c r="B14" s="41" t="s">
        <v>1310</v>
      </c>
      <c r="C14" s="41" t="s">
        <v>1311</v>
      </c>
    </row>
    <row r="15" spans="1:4">
      <c r="A15" s="556">
        <v>45076.571956018517</v>
      </c>
      <c r="B15" s="41" t="s">
        <v>1312</v>
      </c>
      <c r="C15" s="41" t="s">
        <v>1311</v>
      </c>
    </row>
    <row r="16" spans="1:4">
      <c r="A16" s="556">
        <v>45076.59474537037</v>
      </c>
      <c r="B16" s="41" t="s">
        <v>1310</v>
      </c>
      <c r="C16" s="41" t="s">
        <v>1311</v>
      </c>
    </row>
    <row r="17" spans="1:3">
      <c r="A17" s="556">
        <v>45076.594756944447</v>
      </c>
      <c r="B17" s="41" t="s">
        <v>1312</v>
      </c>
      <c r="C17" s="41" t="s">
        <v>1311</v>
      </c>
    </row>
    <row r="18" spans="1:3">
      <c r="A18" s="556">
        <v>45077.36990740741</v>
      </c>
      <c r="B18" s="41" t="s">
        <v>1310</v>
      </c>
      <c r="C18" s="41" t="s">
        <v>1311</v>
      </c>
    </row>
    <row r="19" spans="1:3">
      <c r="A19" s="556">
        <v>45077.402638888889</v>
      </c>
      <c r="B19" s="41" t="s">
        <v>1310</v>
      </c>
      <c r="C19" s="41" t="s">
        <v>1311</v>
      </c>
    </row>
    <row r="20" spans="1:3">
      <c r="A20" s="556">
        <v>45077.402662037035</v>
      </c>
      <c r="B20" s="41" t="s">
        <v>1312</v>
      </c>
      <c r="C20" s="41" t="s">
        <v>1311</v>
      </c>
    </row>
    <row r="21" spans="1:3">
      <c r="A21" s="556">
        <v>45077.433125000003</v>
      </c>
      <c r="B21" s="41" t="s">
        <v>1310</v>
      </c>
      <c r="C21" s="41" t="s">
        <v>1311</v>
      </c>
    </row>
    <row r="22" spans="1:3">
      <c r="A22" s="556">
        <v>45077.433136574073</v>
      </c>
      <c r="B22" s="41" t="s">
        <v>1312</v>
      </c>
      <c r="C22" s="41" t="s">
        <v>1311</v>
      </c>
    </row>
    <row r="23" spans="1:3">
      <c r="A23" s="556">
        <v>45077.498425925929</v>
      </c>
      <c r="B23" s="41" t="s">
        <v>1310</v>
      </c>
      <c r="C23" s="41" t="s">
        <v>1311</v>
      </c>
    </row>
    <row r="24" spans="1:3">
      <c r="A24" s="556">
        <v>45077.498449074075</v>
      </c>
      <c r="B24" s="41" t="s">
        <v>1312</v>
      </c>
      <c r="C24" s="41" t="s">
        <v>1311</v>
      </c>
    </row>
    <row r="25" spans="1:3">
      <c r="A25" s="556">
        <v>45077.622060185182</v>
      </c>
      <c r="B25" s="41" t="s">
        <v>1310</v>
      </c>
      <c r="C25" s="41" t="s">
        <v>1311</v>
      </c>
    </row>
    <row r="26" spans="1:3">
      <c r="A26" s="556">
        <v>45077.622083333335</v>
      </c>
      <c r="B26" s="41" t="s">
        <v>1312</v>
      </c>
      <c r="C26" s="41" t="s">
        <v>1311</v>
      </c>
    </row>
    <row r="27" spans="1:3">
      <c r="A27" s="556">
        <v>45205.73773148148</v>
      </c>
      <c r="B27" s="41" t="s">
        <v>1310</v>
      </c>
      <c r="C27" s="41" t="s">
        <v>1311</v>
      </c>
    </row>
    <row r="28" spans="1:3">
      <c r="A28" s="556">
        <v>45205.737754629627</v>
      </c>
      <c r="B28" s="41" t="s">
        <v>1312</v>
      </c>
      <c r="C28" s="41" t="s">
        <v>1311</v>
      </c>
    </row>
    <row r="29" spans="1:3">
      <c r="A29" s="556">
        <v>45208.404097222221</v>
      </c>
      <c r="B29" s="41" t="s">
        <v>1310</v>
      </c>
      <c r="C29" s="41" t="s">
        <v>1311</v>
      </c>
    </row>
    <row r="30" spans="1:3">
      <c r="A30" s="556">
        <v>45208.404733796298</v>
      </c>
      <c r="B30" s="41" t="s">
        <v>1312</v>
      </c>
      <c r="C30" s="41" t="s">
        <v>1311</v>
      </c>
    </row>
    <row r="31" spans="1:3">
      <c r="A31" s="556">
        <v>45208.453229166669</v>
      </c>
      <c r="B31" s="41" t="s">
        <v>1310</v>
      </c>
      <c r="C31" s="41" t="s">
        <v>1311</v>
      </c>
    </row>
    <row r="32" spans="1:3">
      <c r="A32" s="556">
        <v>45208.453240740739</v>
      </c>
      <c r="B32" s="41" t="s">
        <v>1312</v>
      </c>
      <c r="C32" s="41" t="s">
        <v>1311</v>
      </c>
    </row>
    <row r="33" spans="1:3">
      <c r="A33" s="556">
        <v>45208.48159722222</v>
      </c>
      <c r="B33" s="41" t="s">
        <v>1310</v>
      </c>
      <c r="C33" s="41" t="s">
        <v>1311</v>
      </c>
    </row>
    <row r="34" spans="1:3">
      <c r="A34" s="556">
        <v>45208.481608796297</v>
      </c>
      <c r="B34" s="41" t="s">
        <v>1312</v>
      </c>
      <c r="C34" s="41" t="s">
        <v>1311</v>
      </c>
    </row>
    <row r="35" spans="1:3">
      <c r="A35" s="556">
        <v>45208.498553240737</v>
      </c>
      <c r="B35" s="41" t="s">
        <v>1310</v>
      </c>
      <c r="C35" s="41" t="s">
        <v>1311</v>
      </c>
    </row>
    <row r="36" spans="1:3">
      <c r="A36" s="556">
        <v>45208.498576388891</v>
      </c>
      <c r="B36" s="41" t="s">
        <v>1312</v>
      </c>
      <c r="C36" s="41" t="s">
        <v>1311</v>
      </c>
    </row>
    <row r="37" spans="1:3">
      <c r="A37" s="556">
        <v>45222.401608796295</v>
      </c>
      <c r="B37" s="41" t="s">
        <v>1310</v>
      </c>
      <c r="C37" s="41" t="s">
        <v>1311</v>
      </c>
    </row>
    <row r="38" spans="1:3">
      <c r="A38" s="556">
        <v>45222.401631944442</v>
      </c>
      <c r="B38" s="41" t="s">
        <v>1312</v>
      </c>
      <c r="C38" s="41" t="s">
        <v>1311</v>
      </c>
    </row>
    <row r="39" spans="1:3">
      <c r="A39" s="556">
        <v>45222.498784722222</v>
      </c>
      <c r="B39" s="41" t="s">
        <v>1310</v>
      </c>
      <c r="C39" s="41" t="s">
        <v>1311</v>
      </c>
    </row>
    <row r="40" spans="1:3">
      <c r="A40" s="556">
        <v>45222.498796296299</v>
      </c>
      <c r="B40" s="41" t="s">
        <v>1312</v>
      </c>
      <c r="C40" s="41" t="s">
        <v>1311</v>
      </c>
    </row>
    <row r="41" spans="1:3">
      <c r="A41" s="556">
        <v>45222.614201388889</v>
      </c>
      <c r="B41" s="41" t="s">
        <v>1310</v>
      </c>
      <c r="C41" s="41" t="s">
        <v>1311</v>
      </c>
    </row>
    <row r="42" spans="1:3">
      <c r="A42" s="556">
        <v>45222.614224537036</v>
      </c>
      <c r="B42" s="41" t="s">
        <v>1312</v>
      </c>
      <c r="C42" s="41" t="s">
        <v>1311</v>
      </c>
    </row>
    <row r="43" spans="1:3">
      <c r="A43" s="556">
        <v>45222.666226851848</v>
      </c>
      <c r="B43" s="41" t="s">
        <v>1310</v>
      </c>
      <c r="C43" s="41" t="s">
        <v>1311</v>
      </c>
    </row>
    <row r="44" spans="1:3">
      <c r="A44" s="556">
        <v>45222.666250000002</v>
      </c>
      <c r="B44" s="41" t="s">
        <v>1312</v>
      </c>
      <c r="C44" s="41" t="s">
        <v>1311</v>
      </c>
    </row>
    <row r="45" spans="1:3">
      <c r="A45" s="556">
        <v>45248.627233796295</v>
      </c>
      <c r="B45" s="41" t="s">
        <v>1310</v>
      </c>
      <c r="C45" s="41" t="s">
        <v>1311</v>
      </c>
    </row>
    <row r="46" spans="1:3">
      <c r="A46" s="556">
        <v>45248.627245370371</v>
      </c>
      <c r="B46" s="41" t="s">
        <v>1312</v>
      </c>
      <c r="C46" s="41" t="s">
        <v>1311</v>
      </c>
    </row>
    <row r="47" spans="1:3">
      <c r="A47" s="556">
        <v>45275.704456018517</v>
      </c>
      <c r="B47" s="41" t="s">
        <v>1310</v>
      </c>
      <c r="C47" s="41" t="s">
        <v>1311</v>
      </c>
    </row>
    <row r="48" spans="1:3">
      <c r="A48" s="556">
        <v>45275.704479166663</v>
      </c>
      <c r="B48" s="41" t="s">
        <v>1312</v>
      </c>
      <c r="C48" s="41" t="s">
        <v>1311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1951</v>
      </c>
    </row>
    <row r="3" spans="1:10">
      <c r="A3" s="7">
        <v>2</v>
      </c>
      <c r="B3" s="7" t="s">
        <v>1321</v>
      </c>
      <c r="C3" s="7" t="s">
        <v>18</v>
      </c>
      <c r="D3" s="7" t="s">
        <v>1326</v>
      </c>
      <c r="E3" s="7" t="s">
        <v>1327</v>
      </c>
      <c r="F3" s="7" t="s">
        <v>1328</v>
      </c>
      <c r="G3" s="7" t="s">
        <v>1329</v>
      </c>
      <c r="I3" s="7" t="s">
        <v>1330</v>
      </c>
      <c r="J3" s="7" t="s">
        <v>1951</v>
      </c>
    </row>
    <row r="4" spans="1:10">
      <c r="A4" s="7">
        <v>3</v>
      </c>
      <c r="B4" s="7" t="s">
        <v>1321</v>
      </c>
      <c r="C4" s="7" t="s">
        <v>18</v>
      </c>
      <c r="D4" s="7" t="s">
        <v>1331</v>
      </c>
      <c r="E4" s="7" t="s">
        <v>1332</v>
      </c>
      <c r="F4" s="7" t="s">
        <v>1333</v>
      </c>
      <c r="G4" s="7" t="s">
        <v>1334</v>
      </c>
      <c r="H4" s="7" t="s">
        <v>1335</v>
      </c>
      <c r="J4" s="7" t="s">
        <v>1951</v>
      </c>
    </row>
    <row r="5" spans="1:10">
      <c r="A5" s="7">
        <v>4</v>
      </c>
      <c r="B5" s="7" t="s">
        <v>1321</v>
      </c>
      <c r="C5" s="7" t="s">
        <v>18</v>
      </c>
      <c r="D5" s="7" t="s">
        <v>1336</v>
      </c>
      <c r="E5" s="7" t="s">
        <v>1337</v>
      </c>
      <c r="F5" s="7" t="s">
        <v>1338</v>
      </c>
      <c r="G5" s="7" t="s">
        <v>1339</v>
      </c>
      <c r="I5" s="7" t="s">
        <v>1340</v>
      </c>
      <c r="J5" s="7" t="s">
        <v>1951</v>
      </c>
    </row>
    <row r="6" spans="1:10">
      <c r="A6" s="7">
        <v>5</v>
      </c>
      <c r="B6" s="7" t="s">
        <v>1321</v>
      </c>
      <c r="C6" s="7" t="s">
        <v>18</v>
      </c>
      <c r="D6" s="7" t="s">
        <v>1341</v>
      </c>
      <c r="E6" s="7" t="s">
        <v>1342</v>
      </c>
      <c r="F6" s="7" t="s">
        <v>1338</v>
      </c>
      <c r="G6" s="7" t="s">
        <v>1343</v>
      </c>
      <c r="I6" s="7" t="s">
        <v>1330</v>
      </c>
      <c r="J6" s="7" t="s">
        <v>1951</v>
      </c>
    </row>
    <row r="7" spans="1:10">
      <c r="A7" s="7">
        <v>6</v>
      </c>
      <c r="B7" s="7" t="s">
        <v>1321</v>
      </c>
      <c r="C7" s="7" t="s">
        <v>18</v>
      </c>
      <c r="D7" s="7" t="s">
        <v>1344</v>
      </c>
      <c r="E7" s="7" t="s">
        <v>1345</v>
      </c>
      <c r="F7" s="7" t="s">
        <v>1346</v>
      </c>
      <c r="G7" s="7" t="s">
        <v>1347</v>
      </c>
      <c r="J7" s="7" t="s">
        <v>1951</v>
      </c>
    </row>
    <row r="8" spans="1:10">
      <c r="A8" s="7">
        <v>7</v>
      </c>
      <c r="B8" s="7" t="s">
        <v>1321</v>
      </c>
      <c r="C8" s="7" t="s">
        <v>18</v>
      </c>
      <c r="D8" s="7" t="s">
        <v>1348</v>
      </c>
      <c r="E8" s="7" t="s">
        <v>1349</v>
      </c>
      <c r="F8" s="7" t="s">
        <v>1350</v>
      </c>
      <c r="G8" s="7" t="s">
        <v>1351</v>
      </c>
      <c r="J8" s="7" t="s">
        <v>1951</v>
      </c>
    </row>
    <row r="9" spans="1:10">
      <c r="A9" s="7">
        <v>8</v>
      </c>
      <c r="B9" s="7" t="s">
        <v>1321</v>
      </c>
      <c r="C9" s="7" t="s">
        <v>18</v>
      </c>
      <c r="D9" s="7" t="s">
        <v>1352</v>
      </c>
      <c r="E9" s="7" t="s">
        <v>1353</v>
      </c>
      <c r="F9" s="7" t="s">
        <v>1354</v>
      </c>
      <c r="G9" s="7" t="s">
        <v>1355</v>
      </c>
      <c r="J9" s="7" t="s">
        <v>1951</v>
      </c>
    </row>
    <row r="10" spans="1:10">
      <c r="A10" s="7">
        <v>9</v>
      </c>
      <c r="B10" s="7" t="s">
        <v>1321</v>
      </c>
      <c r="C10" s="7" t="s">
        <v>18</v>
      </c>
      <c r="D10" s="7" t="s">
        <v>1356</v>
      </c>
      <c r="E10" s="7" t="s">
        <v>1357</v>
      </c>
      <c r="F10" s="7" t="s">
        <v>1358</v>
      </c>
      <c r="G10" s="7" t="s">
        <v>1339</v>
      </c>
      <c r="J10" s="7" t="s">
        <v>1951</v>
      </c>
    </row>
    <row r="11" spans="1:10">
      <c r="A11" s="7">
        <v>10</v>
      </c>
      <c r="B11" s="7" t="s">
        <v>1321</v>
      </c>
      <c r="C11" s="7" t="s">
        <v>18</v>
      </c>
      <c r="D11" s="7" t="s">
        <v>1359</v>
      </c>
      <c r="E11" s="7" t="s">
        <v>1360</v>
      </c>
      <c r="F11" s="7" t="s">
        <v>1361</v>
      </c>
      <c r="G11" s="7" t="s">
        <v>1362</v>
      </c>
      <c r="J11" s="7" t="s">
        <v>1951</v>
      </c>
    </row>
    <row r="12" spans="1:10">
      <c r="A12" s="7">
        <v>11</v>
      </c>
      <c r="B12" s="7" t="s">
        <v>1321</v>
      </c>
      <c r="C12" s="7" t="s">
        <v>18</v>
      </c>
      <c r="D12" s="7" t="s">
        <v>1363</v>
      </c>
      <c r="E12" s="7" t="s">
        <v>1364</v>
      </c>
      <c r="F12" s="7" t="s">
        <v>1365</v>
      </c>
      <c r="G12" s="7" t="s">
        <v>1366</v>
      </c>
      <c r="H12" s="7" t="s">
        <v>1367</v>
      </c>
      <c r="J12" s="7" t="s">
        <v>1951</v>
      </c>
    </row>
    <row r="13" spans="1:10">
      <c r="A13" s="7">
        <v>12</v>
      </c>
      <c r="B13" s="7" t="s">
        <v>1321</v>
      </c>
      <c r="C13" s="7" t="s">
        <v>18</v>
      </c>
      <c r="D13" s="7" t="s">
        <v>1368</v>
      </c>
      <c r="E13" s="7" t="s">
        <v>1369</v>
      </c>
      <c r="F13" s="7" t="s">
        <v>1370</v>
      </c>
      <c r="G13" s="7" t="s">
        <v>1371</v>
      </c>
      <c r="J13" s="7" t="s">
        <v>1951</v>
      </c>
    </row>
    <row r="14" spans="1:10">
      <c r="A14" s="7">
        <v>13</v>
      </c>
      <c r="B14" s="7" t="s">
        <v>1321</v>
      </c>
      <c r="C14" s="7" t="s">
        <v>18</v>
      </c>
      <c r="D14" s="7" t="s">
        <v>1372</v>
      </c>
      <c r="E14" s="7" t="s">
        <v>1373</v>
      </c>
      <c r="F14" s="7" t="s">
        <v>1374</v>
      </c>
      <c r="G14" s="7" t="s">
        <v>1366</v>
      </c>
      <c r="J14" s="7" t="s">
        <v>1951</v>
      </c>
    </row>
    <row r="15" spans="1:10">
      <c r="A15" s="7">
        <v>14</v>
      </c>
      <c r="B15" s="7" t="s">
        <v>1321</v>
      </c>
      <c r="C15" s="7" t="s">
        <v>18</v>
      </c>
      <c r="D15" s="7" t="s">
        <v>1375</v>
      </c>
      <c r="E15" s="7" t="s">
        <v>1376</v>
      </c>
      <c r="F15" s="7" t="s">
        <v>1377</v>
      </c>
      <c r="G15" s="7" t="s">
        <v>1378</v>
      </c>
      <c r="J15" s="7" t="s">
        <v>1951</v>
      </c>
    </row>
    <row r="16" spans="1:10">
      <c r="A16" s="7">
        <v>15</v>
      </c>
      <c r="B16" s="7" t="s">
        <v>1321</v>
      </c>
      <c r="C16" s="7" t="s">
        <v>18</v>
      </c>
      <c r="D16" s="7" t="s">
        <v>1379</v>
      </c>
      <c r="E16" s="7" t="s">
        <v>1380</v>
      </c>
      <c r="F16" s="7" t="s">
        <v>1381</v>
      </c>
      <c r="G16" s="7" t="s">
        <v>1382</v>
      </c>
      <c r="J16" s="7" t="s">
        <v>1951</v>
      </c>
    </row>
    <row r="17" spans="1:10">
      <c r="A17" s="7">
        <v>16</v>
      </c>
      <c r="B17" s="7" t="s">
        <v>1321</v>
      </c>
      <c r="C17" s="7" t="s">
        <v>18</v>
      </c>
      <c r="D17" s="7" t="s">
        <v>1383</v>
      </c>
      <c r="E17" s="7" t="s">
        <v>1384</v>
      </c>
      <c r="F17" s="7" t="s">
        <v>1385</v>
      </c>
      <c r="G17" s="7" t="s">
        <v>1382</v>
      </c>
      <c r="J17" s="7" t="s">
        <v>1951</v>
      </c>
    </row>
    <row r="18" spans="1:10">
      <c r="A18" s="7">
        <v>17</v>
      </c>
      <c r="B18" s="7" t="s">
        <v>1321</v>
      </c>
      <c r="C18" s="7" t="s">
        <v>18</v>
      </c>
      <c r="D18" s="7" t="s">
        <v>1386</v>
      </c>
      <c r="E18" s="7" t="s">
        <v>1387</v>
      </c>
      <c r="F18" s="7" t="s">
        <v>1388</v>
      </c>
      <c r="G18" s="7" t="s">
        <v>1389</v>
      </c>
      <c r="H18" s="7" t="s">
        <v>1390</v>
      </c>
      <c r="J18" s="7" t="s">
        <v>1951</v>
      </c>
    </row>
    <row r="19" spans="1:10">
      <c r="A19" s="7">
        <v>18</v>
      </c>
      <c r="B19" s="7" t="s">
        <v>1321</v>
      </c>
      <c r="C19" s="7" t="s">
        <v>18</v>
      </c>
      <c r="D19" s="7" t="s">
        <v>1391</v>
      </c>
      <c r="E19" s="7" t="s">
        <v>1392</v>
      </c>
      <c r="F19" s="7" t="s">
        <v>1393</v>
      </c>
      <c r="G19" s="7" t="s">
        <v>1378</v>
      </c>
      <c r="J19" s="7" t="s">
        <v>1951</v>
      </c>
    </row>
    <row r="20" spans="1:10">
      <c r="A20" s="7">
        <v>19</v>
      </c>
      <c r="B20" s="7" t="s">
        <v>1321</v>
      </c>
      <c r="C20" s="7" t="s">
        <v>18</v>
      </c>
      <c r="D20" s="7" t="s">
        <v>1394</v>
      </c>
      <c r="E20" s="7" t="s">
        <v>1395</v>
      </c>
      <c r="F20" s="7" t="s">
        <v>1396</v>
      </c>
      <c r="G20" s="7" t="s">
        <v>1397</v>
      </c>
      <c r="I20" s="7" t="s">
        <v>1398</v>
      </c>
      <c r="J20" s="7" t="s">
        <v>1951</v>
      </c>
    </row>
    <row r="21" spans="1:10">
      <c r="A21" s="7">
        <v>20</v>
      </c>
      <c r="B21" s="7" t="s">
        <v>1321</v>
      </c>
      <c r="C21" s="7" t="s">
        <v>18</v>
      </c>
      <c r="D21" s="7" t="s">
        <v>1399</v>
      </c>
      <c r="E21" s="7" t="s">
        <v>1400</v>
      </c>
      <c r="F21" s="7" t="s">
        <v>1401</v>
      </c>
      <c r="G21" s="7" t="s">
        <v>1397</v>
      </c>
      <c r="J21" s="7" t="s">
        <v>1951</v>
      </c>
    </row>
    <row r="22" spans="1:10">
      <c r="A22" s="7">
        <v>21</v>
      </c>
      <c r="B22" s="7" t="s">
        <v>1321</v>
      </c>
      <c r="C22" s="7" t="s">
        <v>18</v>
      </c>
      <c r="D22" s="7" t="s">
        <v>1402</v>
      </c>
      <c r="E22" s="7" t="s">
        <v>1403</v>
      </c>
      <c r="F22" s="7" t="s">
        <v>1404</v>
      </c>
      <c r="G22" s="7" t="s">
        <v>1397</v>
      </c>
      <c r="I22" s="7" t="s">
        <v>1405</v>
      </c>
      <c r="J22" s="7" t="s">
        <v>1951</v>
      </c>
    </row>
    <row r="23" spans="1:10">
      <c r="A23" s="7">
        <v>22</v>
      </c>
      <c r="B23" s="7" t="s">
        <v>1321</v>
      </c>
      <c r="C23" s="7" t="s">
        <v>18</v>
      </c>
      <c r="D23" s="7" t="s">
        <v>1406</v>
      </c>
      <c r="E23" s="7" t="s">
        <v>1407</v>
      </c>
      <c r="F23" s="7" t="s">
        <v>1408</v>
      </c>
      <c r="G23" s="7" t="s">
        <v>1397</v>
      </c>
      <c r="H23" s="7" t="s">
        <v>1409</v>
      </c>
      <c r="J23" s="7" t="s">
        <v>1951</v>
      </c>
    </row>
    <row r="24" spans="1:10">
      <c r="A24" s="7">
        <v>23</v>
      </c>
      <c r="B24" s="7" t="s">
        <v>1321</v>
      </c>
      <c r="C24" s="7" t="s">
        <v>18</v>
      </c>
      <c r="D24" s="7" t="s">
        <v>1410</v>
      </c>
      <c r="E24" s="7" t="s">
        <v>1411</v>
      </c>
      <c r="F24" s="7" t="s">
        <v>1412</v>
      </c>
      <c r="G24" s="7" t="s">
        <v>1397</v>
      </c>
      <c r="J24" s="7" t="s">
        <v>1951</v>
      </c>
    </row>
    <row r="25" spans="1:10">
      <c r="A25" s="7">
        <v>24</v>
      </c>
      <c r="B25" s="7" t="s">
        <v>1321</v>
      </c>
      <c r="C25" s="7" t="s">
        <v>18</v>
      </c>
      <c r="D25" s="7" t="s">
        <v>1413</v>
      </c>
      <c r="E25" s="7" t="s">
        <v>1414</v>
      </c>
      <c r="F25" s="7" t="s">
        <v>1415</v>
      </c>
      <c r="G25" s="7" t="s">
        <v>1397</v>
      </c>
      <c r="I25" s="7" t="s">
        <v>1405</v>
      </c>
      <c r="J25" s="7" t="s">
        <v>1951</v>
      </c>
    </row>
    <row r="26" spans="1:10">
      <c r="A26" s="7">
        <v>25</v>
      </c>
      <c r="B26" s="7" t="s">
        <v>1321</v>
      </c>
      <c r="C26" s="7" t="s">
        <v>18</v>
      </c>
      <c r="D26" s="7" t="s">
        <v>1416</v>
      </c>
      <c r="E26" s="7" t="s">
        <v>1417</v>
      </c>
      <c r="F26" s="7" t="s">
        <v>1418</v>
      </c>
      <c r="G26" s="7" t="s">
        <v>1419</v>
      </c>
      <c r="H26" s="7" t="s">
        <v>1420</v>
      </c>
      <c r="J26" s="7" t="s">
        <v>1951</v>
      </c>
    </row>
    <row r="27" spans="1:10">
      <c r="A27" s="7">
        <v>26</v>
      </c>
      <c r="B27" s="7" t="s">
        <v>1321</v>
      </c>
      <c r="C27" s="7" t="s">
        <v>18</v>
      </c>
      <c r="D27" s="7" t="s">
        <v>1421</v>
      </c>
      <c r="E27" s="7" t="s">
        <v>1422</v>
      </c>
      <c r="F27" s="7" t="s">
        <v>1423</v>
      </c>
      <c r="G27" s="7" t="s">
        <v>1424</v>
      </c>
      <c r="J27" s="7" t="s">
        <v>1951</v>
      </c>
    </row>
    <row r="28" spans="1:10">
      <c r="A28" s="7">
        <v>27</v>
      </c>
      <c r="B28" s="7" t="s">
        <v>1321</v>
      </c>
      <c r="C28" s="7" t="s">
        <v>18</v>
      </c>
      <c r="D28" s="7" t="s">
        <v>1425</v>
      </c>
      <c r="E28" s="7" t="s">
        <v>1426</v>
      </c>
      <c r="F28" s="7" t="s">
        <v>1427</v>
      </c>
      <c r="G28" s="7" t="s">
        <v>1428</v>
      </c>
      <c r="J28" s="7" t="s">
        <v>1951</v>
      </c>
    </row>
    <row r="29" spans="1:10">
      <c r="A29" s="7">
        <v>28</v>
      </c>
      <c r="B29" s="7" t="s">
        <v>1321</v>
      </c>
      <c r="C29" s="7" t="s">
        <v>18</v>
      </c>
      <c r="D29" s="7" t="s">
        <v>1429</v>
      </c>
      <c r="E29" s="7" t="s">
        <v>1430</v>
      </c>
      <c r="F29" s="7" t="s">
        <v>1431</v>
      </c>
      <c r="G29" s="7" t="s">
        <v>1428</v>
      </c>
      <c r="H29" s="7" t="s">
        <v>1432</v>
      </c>
      <c r="I29" s="7" t="s">
        <v>1330</v>
      </c>
      <c r="J29" s="7" t="s">
        <v>1951</v>
      </c>
    </row>
    <row r="30" spans="1:10">
      <c r="A30" s="7">
        <v>29</v>
      </c>
      <c r="B30" s="7" t="s">
        <v>1321</v>
      </c>
      <c r="C30" s="7" t="s">
        <v>18</v>
      </c>
      <c r="D30" s="7" t="s">
        <v>1433</v>
      </c>
      <c r="E30" s="7" t="s">
        <v>1434</v>
      </c>
      <c r="F30" s="7" t="s">
        <v>1427</v>
      </c>
      <c r="G30" s="7" t="s">
        <v>1435</v>
      </c>
      <c r="J30" s="7" t="s">
        <v>1951</v>
      </c>
    </row>
    <row r="31" spans="1:10">
      <c r="A31" s="7">
        <v>30</v>
      </c>
      <c r="B31" s="7" t="s">
        <v>1321</v>
      </c>
      <c r="C31" s="7" t="s">
        <v>18</v>
      </c>
      <c r="D31" s="7" t="s">
        <v>1436</v>
      </c>
      <c r="E31" s="7" t="s">
        <v>1437</v>
      </c>
      <c r="F31" s="7" t="s">
        <v>1438</v>
      </c>
      <c r="G31" s="7" t="s">
        <v>1347</v>
      </c>
      <c r="J31" s="7" t="s">
        <v>1951</v>
      </c>
    </row>
    <row r="32" spans="1:10">
      <c r="A32" s="7">
        <v>31</v>
      </c>
      <c r="B32" s="7" t="s">
        <v>1321</v>
      </c>
      <c r="C32" s="7" t="s">
        <v>18</v>
      </c>
      <c r="D32" s="7" t="s">
        <v>1439</v>
      </c>
      <c r="E32" s="7" t="s">
        <v>1440</v>
      </c>
      <c r="F32" s="7" t="s">
        <v>1441</v>
      </c>
      <c r="G32" s="7" t="s">
        <v>1382</v>
      </c>
      <c r="H32" s="7" t="s">
        <v>1420</v>
      </c>
      <c r="J32" s="7" t="s">
        <v>1951</v>
      </c>
    </row>
    <row r="33" spans="1:10">
      <c r="A33" s="7">
        <v>32</v>
      </c>
      <c r="B33" s="7" t="s">
        <v>1321</v>
      </c>
      <c r="C33" s="7" t="s">
        <v>18</v>
      </c>
      <c r="D33" s="7" t="s">
        <v>1442</v>
      </c>
      <c r="E33" s="7" t="s">
        <v>1443</v>
      </c>
      <c r="F33" s="7" t="s">
        <v>1444</v>
      </c>
      <c r="G33" s="7" t="s">
        <v>1445</v>
      </c>
      <c r="J33" s="7" t="s">
        <v>1951</v>
      </c>
    </row>
    <row r="34" spans="1:10">
      <c r="A34" s="7">
        <v>33</v>
      </c>
      <c r="B34" s="7" t="s">
        <v>1321</v>
      </c>
      <c r="C34" s="7" t="s">
        <v>18</v>
      </c>
      <c r="D34" s="7" t="s">
        <v>1446</v>
      </c>
      <c r="E34" s="7" t="s">
        <v>1447</v>
      </c>
      <c r="F34" s="7" t="s">
        <v>1448</v>
      </c>
      <c r="G34" s="7" t="s">
        <v>1329</v>
      </c>
      <c r="J34" s="7" t="s">
        <v>1951</v>
      </c>
    </row>
    <row r="35" spans="1:10">
      <c r="A35" s="7">
        <v>34</v>
      </c>
      <c r="B35" s="7" t="s">
        <v>1321</v>
      </c>
      <c r="C35" s="7" t="s">
        <v>18</v>
      </c>
      <c r="D35" s="7" t="s">
        <v>1449</v>
      </c>
      <c r="E35" s="7" t="s">
        <v>1450</v>
      </c>
      <c r="F35" s="7" t="s">
        <v>1451</v>
      </c>
      <c r="G35" s="7" t="s">
        <v>1382</v>
      </c>
      <c r="I35" s="7" t="s">
        <v>1452</v>
      </c>
      <c r="J35" s="7" t="s">
        <v>1951</v>
      </c>
    </row>
    <row r="36" spans="1:10">
      <c r="A36" s="7">
        <v>35</v>
      </c>
      <c r="B36" s="7" t="s">
        <v>1321</v>
      </c>
      <c r="C36" s="7" t="s">
        <v>18</v>
      </c>
      <c r="D36" s="7" t="s">
        <v>1453</v>
      </c>
      <c r="E36" s="7" t="s">
        <v>1454</v>
      </c>
      <c r="F36" s="7" t="s">
        <v>1455</v>
      </c>
      <c r="G36" s="7" t="s">
        <v>1382</v>
      </c>
      <c r="J36" s="7" t="s">
        <v>1951</v>
      </c>
    </row>
    <row r="37" spans="1:10">
      <c r="A37" s="7">
        <v>36</v>
      </c>
      <c r="B37" s="7" t="s">
        <v>1321</v>
      </c>
      <c r="C37" s="7" t="s">
        <v>18</v>
      </c>
      <c r="D37" s="7" t="s">
        <v>1456</v>
      </c>
      <c r="E37" s="7" t="s">
        <v>1457</v>
      </c>
      <c r="F37" s="7" t="s">
        <v>1458</v>
      </c>
      <c r="G37" s="7" t="s">
        <v>1347</v>
      </c>
      <c r="J37" s="7" t="s">
        <v>1951</v>
      </c>
    </row>
    <row r="38" spans="1:10">
      <c r="A38" s="7">
        <v>37</v>
      </c>
      <c r="B38" s="7" t="s">
        <v>1321</v>
      </c>
      <c r="C38" s="7" t="s">
        <v>18</v>
      </c>
      <c r="D38" s="7" t="s">
        <v>1459</v>
      </c>
      <c r="E38" s="7" t="s">
        <v>1460</v>
      </c>
      <c r="F38" s="7" t="s">
        <v>1461</v>
      </c>
      <c r="G38" s="7" t="s">
        <v>1445</v>
      </c>
      <c r="J38" s="7" t="s">
        <v>1951</v>
      </c>
    </row>
    <row r="39" spans="1:10">
      <c r="A39" s="7">
        <v>38</v>
      </c>
      <c r="B39" s="7" t="s">
        <v>1321</v>
      </c>
      <c r="C39" s="7" t="s">
        <v>18</v>
      </c>
      <c r="D39" s="7" t="s">
        <v>1462</v>
      </c>
      <c r="E39" s="7" t="s">
        <v>1463</v>
      </c>
      <c r="F39" s="7" t="s">
        <v>1464</v>
      </c>
      <c r="G39" s="7" t="s">
        <v>1382</v>
      </c>
      <c r="J39" s="7" t="s">
        <v>1951</v>
      </c>
    </row>
    <row r="40" spans="1:10">
      <c r="A40" s="7">
        <v>39</v>
      </c>
      <c r="B40" s="7" t="s">
        <v>1321</v>
      </c>
      <c r="C40" s="7" t="s">
        <v>18</v>
      </c>
      <c r="D40" s="7" t="s">
        <v>1465</v>
      </c>
      <c r="E40" s="7" t="s">
        <v>1466</v>
      </c>
      <c r="F40" s="7" t="s">
        <v>1467</v>
      </c>
      <c r="G40" s="7" t="s">
        <v>1468</v>
      </c>
      <c r="J40" s="7" t="s">
        <v>1951</v>
      </c>
    </row>
    <row r="41" spans="1:10">
      <c r="A41" s="7">
        <v>40</v>
      </c>
      <c r="B41" s="7" t="s">
        <v>1321</v>
      </c>
      <c r="C41" s="7" t="s">
        <v>18</v>
      </c>
      <c r="D41" s="7" t="s">
        <v>1469</v>
      </c>
      <c r="E41" s="7" t="s">
        <v>1470</v>
      </c>
      <c r="F41" s="7" t="s">
        <v>1471</v>
      </c>
      <c r="G41" s="7" t="s">
        <v>1468</v>
      </c>
      <c r="H41" s="7" t="s">
        <v>1472</v>
      </c>
      <c r="J41" s="7" t="s">
        <v>1951</v>
      </c>
    </row>
    <row r="42" spans="1:10">
      <c r="A42" s="7">
        <v>41</v>
      </c>
      <c r="B42" s="7" t="s">
        <v>1321</v>
      </c>
      <c r="C42" s="7" t="s">
        <v>18</v>
      </c>
      <c r="D42" s="7" t="s">
        <v>1473</v>
      </c>
      <c r="E42" s="7" t="s">
        <v>1474</v>
      </c>
      <c r="F42" s="7" t="s">
        <v>1475</v>
      </c>
      <c r="G42" s="7" t="s">
        <v>1334</v>
      </c>
      <c r="H42" s="7" t="s">
        <v>1476</v>
      </c>
      <c r="J42" s="7" t="s">
        <v>1951</v>
      </c>
    </row>
    <row r="43" spans="1:10">
      <c r="A43" s="7">
        <v>42</v>
      </c>
      <c r="B43" s="7" t="s">
        <v>1321</v>
      </c>
      <c r="C43" s="7" t="s">
        <v>18</v>
      </c>
      <c r="D43" s="7" t="s">
        <v>1477</v>
      </c>
      <c r="E43" s="7" t="s">
        <v>1478</v>
      </c>
      <c r="F43" s="7" t="s">
        <v>1479</v>
      </c>
      <c r="G43" s="7" t="s">
        <v>1329</v>
      </c>
      <c r="J43" s="7" t="s">
        <v>1951</v>
      </c>
    </row>
    <row r="44" spans="1:10">
      <c r="A44" s="7">
        <v>43</v>
      </c>
      <c r="B44" s="7" t="s">
        <v>1321</v>
      </c>
      <c r="C44" s="7" t="s">
        <v>18</v>
      </c>
      <c r="D44" s="7" t="s">
        <v>1480</v>
      </c>
      <c r="E44" s="7" t="s">
        <v>1481</v>
      </c>
      <c r="F44" s="7" t="s">
        <v>1482</v>
      </c>
      <c r="G44" s="7" t="s">
        <v>1445</v>
      </c>
      <c r="H44" s="7" t="s">
        <v>1483</v>
      </c>
      <c r="J44" s="7" t="s">
        <v>1951</v>
      </c>
    </row>
    <row r="45" spans="1:10">
      <c r="A45" s="7">
        <v>44</v>
      </c>
      <c r="B45" s="7" t="s">
        <v>1321</v>
      </c>
      <c r="C45" s="7" t="s">
        <v>18</v>
      </c>
      <c r="D45" s="7" t="s">
        <v>1484</v>
      </c>
      <c r="E45" s="7" t="s">
        <v>1485</v>
      </c>
      <c r="F45" s="7" t="s">
        <v>1486</v>
      </c>
      <c r="G45" s="7" t="s">
        <v>1445</v>
      </c>
      <c r="J45" s="7" t="s">
        <v>1951</v>
      </c>
    </row>
    <row r="46" spans="1:10">
      <c r="A46" s="7">
        <v>45</v>
      </c>
      <c r="B46" s="7" t="s">
        <v>1321</v>
      </c>
      <c r="C46" s="7" t="s">
        <v>18</v>
      </c>
      <c r="D46" s="7" t="s">
        <v>1487</v>
      </c>
      <c r="E46" s="7" t="s">
        <v>1488</v>
      </c>
      <c r="F46" s="7" t="s">
        <v>1489</v>
      </c>
      <c r="G46" s="7" t="s">
        <v>1445</v>
      </c>
      <c r="I46" s="7" t="s">
        <v>1490</v>
      </c>
      <c r="J46" s="7" t="s">
        <v>1951</v>
      </c>
    </row>
    <row r="47" spans="1:10">
      <c r="A47" s="7">
        <v>46</v>
      </c>
      <c r="B47" s="7" t="s">
        <v>1321</v>
      </c>
      <c r="C47" s="7" t="s">
        <v>18</v>
      </c>
      <c r="D47" s="7" t="s">
        <v>1491</v>
      </c>
      <c r="E47" s="7" t="s">
        <v>1492</v>
      </c>
      <c r="F47" s="7" t="s">
        <v>1493</v>
      </c>
      <c r="G47" s="7" t="s">
        <v>1445</v>
      </c>
      <c r="I47" s="7" t="s">
        <v>1494</v>
      </c>
      <c r="J47" s="7" t="s">
        <v>1951</v>
      </c>
    </row>
    <row r="48" spans="1:10">
      <c r="A48" s="7">
        <v>47</v>
      </c>
      <c r="B48" s="7" t="s">
        <v>1321</v>
      </c>
      <c r="C48" s="7" t="s">
        <v>18</v>
      </c>
      <c r="D48" s="7" t="s">
        <v>1495</v>
      </c>
      <c r="E48" s="7" t="s">
        <v>1496</v>
      </c>
      <c r="F48" s="7" t="s">
        <v>1497</v>
      </c>
      <c r="G48" s="7" t="s">
        <v>1445</v>
      </c>
      <c r="J48" s="7" t="s">
        <v>1951</v>
      </c>
    </row>
    <row r="49" spans="1:10">
      <c r="A49" s="7">
        <v>48</v>
      </c>
      <c r="B49" s="7" t="s">
        <v>1321</v>
      </c>
      <c r="C49" s="7" t="s">
        <v>18</v>
      </c>
      <c r="D49" s="7" t="s">
        <v>1498</v>
      </c>
      <c r="E49" s="7" t="s">
        <v>1499</v>
      </c>
      <c r="F49" s="7" t="s">
        <v>1500</v>
      </c>
      <c r="G49" s="7" t="s">
        <v>1445</v>
      </c>
      <c r="I49" s="7" t="s">
        <v>1501</v>
      </c>
      <c r="J49" s="7" t="s">
        <v>1951</v>
      </c>
    </row>
    <row r="50" spans="1:10">
      <c r="A50" s="7">
        <v>49</v>
      </c>
      <c r="B50" s="7" t="s">
        <v>1321</v>
      </c>
      <c r="C50" s="7" t="s">
        <v>18</v>
      </c>
      <c r="D50" s="7" t="s">
        <v>1502</v>
      </c>
      <c r="E50" s="7" t="s">
        <v>1499</v>
      </c>
      <c r="F50" s="7" t="s">
        <v>1503</v>
      </c>
      <c r="G50" s="7" t="s">
        <v>1445</v>
      </c>
      <c r="J50" s="7" t="s">
        <v>1951</v>
      </c>
    </row>
    <row r="51" spans="1:10">
      <c r="A51" s="7">
        <v>50</v>
      </c>
      <c r="B51" s="7" t="s">
        <v>1321</v>
      </c>
      <c r="C51" s="7" t="s">
        <v>18</v>
      </c>
      <c r="D51" s="7" t="s">
        <v>1504</v>
      </c>
      <c r="E51" s="7" t="s">
        <v>1499</v>
      </c>
      <c r="F51" s="7" t="s">
        <v>1505</v>
      </c>
      <c r="G51" s="7" t="s">
        <v>1382</v>
      </c>
      <c r="J51" s="7" t="s">
        <v>1951</v>
      </c>
    </row>
    <row r="52" spans="1:10">
      <c r="A52" s="7">
        <v>51</v>
      </c>
      <c r="B52" s="7" t="s">
        <v>1321</v>
      </c>
      <c r="C52" s="7" t="s">
        <v>18</v>
      </c>
      <c r="D52" s="7" t="s">
        <v>1506</v>
      </c>
      <c r="E52" s="7" t="s">
        <v>1507</v>
      </c>
      <c r="F52" s="7" t="s">
        <v>1508</v>
      </c>
      <c r="G52" s="7" t="s">
        <v>1382</v>
      </c>
      <c r="H52" s="7" t="s">
        <v>1509</v>
      </c>
      <c r="I52" s="7" t="s">
        <v>1510</v>
      </c>
      <c r="J52" s="7" t="s">
        <v>1951</v>
      </c>
    </row>
    <row r="53" spans="1:10">
      <c r="A53" s="7">
        <v>52</v>
      </c>
      <c r="B53" s="7" t="s">
        <v>1321</v>
      </c>
      <c r="C53" s="7" t="s">
        <v>18</v>
      </c>
      <c r="D53" s="7" t="s">
        <v>1511</v>
      </c>
      <c r="E53" s="7" t="s">
        <v>1512</v>
      </c>
      <c r="F53" s="7" t="s">
        <v>1513</v>
      </c>
      <c r="G53" s="7" t="s">
        <v>1514</v>
      </c>
      <c r="J53" s="7" t="s">
        <v>1951</v>
      </c>
    </row>
    <row r="54" spans="1:10">
      <c r="A54" s="7">
        <v>53</v>
      </c>
      <c r="B54" s="7" t="s">
        <v>1321</v>
      </c>
      <c r="C54" s="7" t="s">
        <v>18</v>
      </c>
      <c r="D54" s="7" t="s">
        <v>1515</v>
      </c>
      <c r="E54" s="7" t="s">
        <v>1516</v>
      </c>
      <c r="F54" s="7" t="s">
        <v>1517</v>
      </c>
      <c r="G54" s="7" t="s">
        <v>1468</v>
      </c>
      <c r="H54" s="7" t="s">
        <v>1518</v>
      </c>
      <c r="J54" s="7" t="s">
        <v>1951</v>
      </c>
    </row>
    <row r="55" spans="1:10">
      <c r="A55" s="7">
        <v>54</v>
      </c>
      <c r="B55" s="7" t="s">
        <v>1321</v>
      </c>
      <c r="C55" s="7" t="s">
        <v>18</v>
      </c>
      <c r="D55" s="7" t="s">
        <v>1519</v>
      </c>
      <c r="E55" s="7" t="s">
        <v>1520</v>
      </c>
      <c r="F55" s="7" t="s">
        <v>1521</v>
      </c>
      <c r="G55" s="7" t="s">
        <v>1514</v>
      </c>
      <c r="J55" s="7" t="s">
        <v>1951</v>
      </c>
    </row>
    <row r="56" spans="1:10">
      <c r="A56" s="7">
        <v>55</v>
      </c>
      <c r="B56" s="7" t="s">
        <v>1321</v>
      </c>
      <c r="C56" s="7" t="s">
        <v>18</v>
      </c>
      <c r="D56" s="7" t="s">
        <v>1522</v>
      </c>
      <c r="E56" s="7" t="s">
        <v>1523</v>
      </c>
      <c r="F56" s="7" t="s">
        <v>1524</v>
      </c>
      <c r="G56" s="7" t="s">
        <v>1445</v>
      </c>
      <c r="H56" s="7" t="s">
        <v>1525</v>
      </c>
      <c r="I56" s="7" t="s">
        <v>1526</v>
      </c>
      <c r="J56" s="7" t="s">
        <v>1951</v>
      </c>
    </row>
    <row r="57" spans="1:10">
      <c r="A57" s="7">
        <v>56</v>
      </c>
      <c r="B57" s="7" t="s">
        <v>1321</v>
      </c>
      <c r="C57" s="7" t="s">
        <v>18</v>
      </c>
      <c r="D57" s="7" t="s">
        <v>1527</v>
      </c>
      <c r="E57" s="7" t="s">
        <v>1528</v>
      </c>
      <c r="F57" s="7" t="s">
        <v>1529</v>
      </c>
      <c r="G57" s="7" t="s">
        <v>1445</v>
      </c>
      <c r="J57" s="7" t="s">
        <v>1951</v>
      </c>
    </row>
    <row r="58" spans="1:10">
      <c r="A58" s="7">
        <v>57</v>
      </c>
      <c r="B58" s="7" t="s">
        <v>1321</v>
      </c>
      <c r="C58" s="7" t="s">
        <v>18</v>
      </c>
      <c r="D58" s="7" t="s">
        <v>1530</v>
      </c>
      <c r="E58" s="7" t="s">
        <v>1531</v>
      </c>
      <c r="F58" s="7" t="s">
        <v>1532</v>
      </c>
      <c r="G58" s="7" t="s">
        <v>1445</v>
      </c>
      <c r="J58" s="7" t="s">
        <v>1951</v>
      </c>
    </row>
    <row r="59" spans="1:10">
      <c r="A59" s="7">
        <v>58</v>
      </c>
      <c r="B59" s="7" t="s">
        <v>1321</v>
      </c>
      <c r="C59" s="7" t="s">
        <v>18</v>
      </c>
      <c r="D59" s="7" t="s">
        <v>1533</v>
      </c>
      <c r="E59" s="7" t="s">
        <v>1534</v>
      </c>
      <c r="F59" s="7" t="s">
        <v>1535</v>
      </c>
      <c r="G59" s="7" t="s">
        <v>1445</v>
      </c>
      <c r="I59" s="7" t="s">
        <v>1536</v>
      </c>
      <c r="J59" s="7" t="s">
        <v>1951</v>
      </c>
    </row>
    <row r="60" spans="1:10">
      <c r="A60" s="7">
        <v>59</v>
      </c>
      <c r="B60" s="7" t="s">
        <v>1321</v>
      </c>
      <c r="C60" s="7" t="s">
        <v>18</v>
      </c>
      <c r="D60" s="7" t="s">
        <v>1537</v>
      </c>
      <c r="E60" s="7" t="s">
        <v>1538</v>
      </c>
      <c r="F60" s="7" t="s">
        <v>1539</v>
      </c>
      <c r="G60" s="7" t="s">
        <v>1445</v>
      </c>
      <c r="I60" s="7" t="s">
        <v>1540</v>
      </c>
      <c r="J60" s="7" t="s">
        <v>1951</v>
      </c>
    </row>
    <row r="61" spans="1:10">
      <c r="A61" s="7">
        <v>60</v>
      </c>
      <c r="B61" s="7" t="s">
        <v>1321</v>
      </c>
      <c r="C61" s="7" t="s">
        <v>18</v>
      </c>
      <c r="D61" s="7" t="s">
        <v>1541</v>
      </c>
      <c r="E61" s="7" t="s">
        <v>1542</v>
      </c>
      <c r="F61" s="7" t="s">
        <v>1543</v>
      </c>
      <c r="G61" s="7" t="s">
        <v>1544</v>
      </c>
      <c r="J61" s="7" t="s">
        <v>1951</v>
      </c>
    </row>
    <row r="62" spans="1:10">
      <c r="A62" s="7">
        <v>61</v>
      </c>
      <c r="B62" s="7" t="s">
        <v>1321</v>
      </c>
      <c r="C62" s="7" t="s">
        <v>18</v>
      </c>
      <c r="D62" s="7" t="s">
        <v>1545</v>
      </c>
      <c r="E62" s="7" t="s">
        <v>1546</v>
      </c>
      <c r="F62" s="7" t="s">
        <v>1547</v>
      </c>
      <c r="G62" s="7" t="s">
        <v>1389</v>
      </c>
      <c r="J62" s="7" t="s">
        <v>1951</v>
      </c>
    </row>
    <row r="63" spans="1:10">
      <c r="A63" s="7">
        <v>62</v>
      </c>
      <c r="B63" s="7" t="s">
        <v>1321</v>
      </c>
      <c r="C63" s="7" t="s">
        <v>18</v>
      </c>
      <c r="D63" s="7" t="s">
        <v>1548</v>
      </c>
      <c r="E63" s="7" t="s">
        <v>1549</v>
      </c>
      <c r="F63" s="7" t="s">
        <v>1550</v>
      </c>
      <c r="G63" s="7" t="s">
        <v>1389</v>
      </c>
      <c r="J63" s="7" t="s">
        <v>1951</v>
      </c>
    </row>
    <row r="64" spans="1:10">
      <c r="A64" s="7">
        <v>63</v>
      </c>
      <c r="B64" s="7" t="s">
        <v>1321</v>
      </c>
      <c r="C64" s="7" t="s">
        <v>18</v>
      </c>
      <c r="D64" s="7" t="s">
        <v>1551</v>
      </c>
      <c r="E64" s="7" t="s">
        <v>1552</v>
      </c>
      <c r="F64" s="7" t="s">
        <v>1553</v>
      </c>
      <c r="G64" s="7" t="s">
        <v>1445</v>
      </c>
      <c r="J64" s="7" t="s">
        <v>1951</v>
      </c>
    </row>
    <row r="65" spans="1:10">
      <c r="A65" s="7">
        <v>64</v>
      </c>
      <c r="B65" s="7" t="s">
        <v>1321</v>
      </c>
      <c r="C65" s="7" t="s">
        <v>18</v>
      </c>
      <c r="D65" s="7" t="s">
        <v>1554</v>
      </c>
      <c r="E65" s="7" t="s">
        <v>1555</v>
      </c>
      <c r="F65" s="7" t="s">
        <v>1556</v>
      </c>
      <c r="G65" s="7" t="s">
        <v>1445</v>
      </c>
      <c r="I65" s="7" t="s">
        <v>1557</v>
      </c>
      <c r="J65" s="7" t="s">
        <v>1951</v>
      </c>
    </row>
    <row r="66" spans="1:10">
      <c r="A66" s="7">
        <v>65</v>
      </c>
      <c r="B66" s="7" t="s">
        <v>1321</v>
      </c>
      <c r="C66" s="7" t="s">
        <v>18</v>
      </c>
      <c r="D66" s="7" t="s">
        <v>1558</v>
      </c>
      <c r="E66" s="7" t="s">
        <v>1559</v>
      </c>
      <c r="F66" s="7" t="s">
        <v>1560</v>
      </c>
      <c r="G66" s="7" t="s">
        <v>1389</v>
      </c>
      <c r="J66" s="7" t="s">
        <v>1951</v>
      </c>
    </row>
    <row r="67" spans="1:10">
      <c r="A67" s="7">
        <v>66</v>
      </c>
      <c r="B67" s="7" t="s">
        <v>1321</v>
      </c>
      <c r="C67" s="7" t="s">
        <v>18</v>
      </c>
      <c r="D67" s="7" t="s">
        <v>1561</v>
      </c>
      <c r="E67" s="7" t="s">
        <v>1562</v>
      </c>
      <c r="F67" s="7" t="s">
        <v>1563</v>
      </c>
      <c r="G67" s="7" t="s">
        <v>1389</v>
      </c>
      <c r="J67" s="7" t="s">
        <v>1951</v>
      </c>
    </row>
    <row r="68" spans="1:10">
      <c r="A68" s="7">
        <v>67</v>
      </c>
      <c r="B68" s="7" t="s">
        <v>1321</v>
      </c>
      <c r="C68" s="7" t="s">
        <v>18</v>
      </c>
      <c r="D68" s="7" t="s">
        <v>1564</v>
      </c>
      <c r="E68" s="7" t="s">
        <v>1562</v>
      </c>
      <c r="F68" s="7" t="s">
        <v>1565</v>
      </c>
      <c r="G68" s="7" t="s">
        <v>1445</v>
      </c>
      <c r="J68" s="7" t="s">
        <v>1951</v>
      </c>
    </row>
    <row r="69" spans="1:10">
      <c r="A69" s="7">
        <v>68</v>
      </c>
      <c r="B69" s="7" t="s">
        <v>1321</v>
      </c>
      <c r="C69" s="7" t="s">
        <v>18</v>
      </c>
      <c r="D69" s="7" t="s">
        <v>1566</v>
      </c>
      <c r="E69" s="7" t="s">
        <v>1562</v>
      </c>
      <c r="F69" s="7" t="s">
        <v>1567</v>
      </c>
      <c r="G69" s="7" t="s">
        <v>1329</v>
      </c>
      <c r="J69" s="7" t="s">
        <v>1951</v>
      </c>
    </row>
    <row r="70" spans="1:10">
      <c r="A70" s="7">
        <v>69</v>
      </c>
      <c r="B70" s="7" t="s">
        <v>1321</v>
      </c>
      <c r="C70" s="7" t="s">
        <v>18</v>
      </c>
      <c r="D70" s="7" t="s">
        <v>1568</v>
      </c>
      <c r="E70" s="7" t="s">
        <v>1569</v>
      </c>
      <c r="F70" s="7" t="s">
        <v>1570</v>
      </c>
      <c r="G70" s="7" t="s">
        <v>1389</v>
      </c>
      <c r="H70" s="7" t="s">
        <v>1571</v>
      </c>
      <c r="I70" s="7" t="s">
        <v>1572</v>
      </c>
      <c r="J70" s="7" t="s">
        <v>1951</v>
      </c>
    </row>
    <row r="71" spans="1:10">
      <c r="A71" s="7">
        <v>70</v>
      </c>
      <c r="B71" s="7" t="s">
        <v>1321</v>
      </c>
      <c r="C71" s="7" t="s">
        <v>18</v>
      </c>
      <c r="D71" s="7" t="s">
        <v>1573</v>
      </c>
      <c r="E71" s="7" t="s">
        <v>1574</v>
      </c>
      <c r="F71" s="7" t="s">
        <v>1575</v>
      </c>
      <c r="G71" s="7" t="s">
        <v>1382</v>
      </c>
      <c r="J71" s="7" t="s">
        <v>1951</v>
      </c>
    </row>
    <row r="72" spans="1:10">
      <c r="A72" s="7">
        <v>71</v>
      </c>
      <c r="B72" s="7" t="s">
        <v>1321</v>
      </c>
      <c r="C72" s="7" t="s">
        <v>18</v>
      </c>
      <c r="D72" s="7" t="s">
        <v>1576</v>
      </c>
      <c r="E72" s="7" t="s">
        <v>1577</v>
      </c>
      <c r="F72" s="7" t="s">
        <v>1578</v>
      </c>
      <c r="G72" s="7" t="s">
        <v>1544</v>
      </c>
      <c r="I72" s="7" t="s">
        <v>1579</v>
      </c>
      <c r="J72" s="7" t="s">
        <v>1951</v>
      </c>
    </row>
    <row r="73" spans="1:10">
      <c r="A73" s="7">
        <v>72</v>
      </c>
      <c r="B73" s="7" t="s">
        <v>1321</v>
      </c>
      <c r="C73" s="7" t="s">
        <v>18</v>
      </c>
      <c r="D73" s="7" t="s">
        <v>1580</v>
      </c>
      <c r="E73" s="7" t="s">
        <v>1581</v>
      </c>
      <c r="F73" s="7" t="s">
        <v>1582</v>
      </c>
      <c r="G73" s="7" t="s">
        <v>1329</v>
      </c>
      <c r="J73" s="7" t="s">
        <v>1951</v>
      </c>
    </row>
    <row r="74" spans="1:10">
      <c r="A74" s="7">
        <v>73</v>
      </c>
      <c r="B74" s="7" t="s">
        <v>1321</v>
      </c>
      <c r="C74" s="7" t="s">
        <v>18</v>
      </c>
      <c r="D74" s="7" t="s">
        <v>1583</v>
      </c>
      <c r="E74" s="7" t="s">
        <v>1584</v>
      </c>
      <c r="F74" s="7" t="s">
        <v>1585</v>
      </c>
      <c r="G74" s="7" t="s">
        <v>1389</v>
      </c>
      <c r="J74" s="7" t="s">
        <v>1951</v>
      </c>
    </row>
    <row r="75" spans="1:10">
      <c r="A75" s="7">
        <v>74</v>
      </c>
      <c r="B75" s="7" t="s">
        <v>1321</v>
      </c>
      <c r="C75" s="7" t="s">
        <v>18</v>
      </c>
      <c r="D75" s="7" t="s">
        <v>1586</v>
      </c>
      <c r="E75" s="7" t="s">
        <v>1587</v>
      </c>
      <c r="F75" s="7" t="s">
        <v>1588</v>
      </c>
      <c r="G75" s="7" t="s">
        <v>1589</v>
      </c>
      <c r="I75" s="7" t="s">
        <v>1590</v>
      </c>
      <c r="J75" s="7" t="s">
        <v>1951</v>
      </c>
    </row>
    <row r="76" spans="1:10">
      <c r="A76" s="7">
        <v>75</v>
      </c>
      <c r="B76" s="7" t="s">
        <v>1321</v>
      </c>
      <c r="C76" s="7" t="s">
        <v>18</v>
      </c>
      <c r="D76" s="7" t="s">
        <v>1591</v>
      </c>
      <c r="E76" s="7" t="s">
        <v>1592</v>
      </c>
      <c r="F76" s="7" t="s">
        <v>1593</v>
      </c>
      <c r="G76" s="7" t="s">
        <v>1445</v>
      </c>
      <c r="J76" s="7" t="s">
        <v>1951</v>
      </c>
    </row>
    <row r="77" spans="1:10">
      <c r="A77" s="7">
        <v>76</v>
      </c>
      <c r="B77" s="7" t="s">
        <v>1321</v>
      </c>
      <c r="C77" s="7" t="s">
        <v>18</v>
      </c>
      <c r="D77" s="7" t="s">
        <v>1594</v>
      </c>
      <c r="E77" s="7" t="s">
        <v>1595</v>
      </c>
      <c r="F77" s="7" t="s">
        <v>1596</v>
      </c>
      <c r="G77" s="7" t="s">
        <v>1445</v>
      </c>
      <c r="J77" s="7" t="s">
        <v>1951</v>
      </c>
    </row>
    <row r="78" spans="1:10">
      <c r="A78" s="7">
        <v>77</v>
      </c>
      <c r="B78" s="7" t="s">
        <v>1321</v>
      </c>
      <c r="C78" s="7" t="s">
        <v>18</v>
      </c>
      <c r="D78" s="7" t="s">
        <v>1597</v>
      </c>
      <c r="E78" s="7" t="s">
        <v>1598</v>
      </c>
      <c r="F78" s="7" t="s">
        <v>1599</v>
      </c>
      <c r="G78" s="7" t="s">
        <v>1468</v>
      </c>
      <c r="J78" s="7" t="s">
        <v>1951</v>
      </c>
    </row>
    <row r="79" spans="1:10">
      <c r="A79" s="7">
        <v>78</v>
      </c>
      <c r="B79" s="7" t="s">
        <v>1321</v>
      </c>
      <c r="C79" s="7" t="s">
        <v>18</v>
      </c>
      <c r="D79" s="7" t="s">
        <v>1600</v>
      </c>
      <c r="E79" s="7" t="s">
        <v>1601</v>
      </c>
      <c r="F79" s="7" t="s">
        <v>1602</v>
      </c>
      <c r="G79" s="7" t="s">
        <v>1514</v>
      </c>
      <c r="J79" s="7" t="s">
        <v>1951</v>
      </c>
    </row>
    <row r="80" spans="1:10">
      <c r="A80" s="7">
        <v>79</v>
      </c>
      <c r="B80" s="7" t="s">
        <v>1321</v>
      </c>
      <c r="C80" s="7" t="s">
        <v>18</v>
      </c>
      <c r="D80" s="7" t="s">
        <v>1603</v>
      </c>
      <c r="E80" s="7" t="s">
        <v>1604</v>
      </c>
      <c r="F80" s="7" t="s">
        <v>1605</v>
      </c>
      <c r="G80" s="7" t="s">
        <v>1445</v>
      </c>
      <c r="H80" s="7" t="s">
        <v>1606</v>
      </c>
      <c r="J80" s="7" t="s">
        <v>1951</v>
      </c>
    </row>
    <row r="81" spans="1:10">
      <c r="A81" s="7">
        <v>80</v>
      </c>
      <c r="B81" s="7" t="s">
        <v>1321</v>
      </c>
      <c r="C81" s="7" t="s">
        <v>18</v>
      </c>
      <c r="D81" s="7" t="s">
        <v>1607</v>
      </c>
      <c r="E81" s="7" t="s">
        <v>1608</v>
      </c>
      <c r="F81" s="7" t="s">
        <v>1609</v>
      </c>
      <c r="G81" s="7" t="s">
        <v>1329</v>
      </c>
      <c r="J81" s="7" t="s">
        <v>1951</v>
      </c>
    </row>
    <row r="82" spans="1:10">
      <c r="A82" s="7">
        <v>81</v>
      </c>
      <c r="B82" s="7" t="s">
        <v>1321</v>
      </c>
      <c r="C82" s="7" t="s">
        <v>18</v>
      </c>
      <c r="D82" s="7" t="s">
        <v>1610</v>
      </c>
      <c r="E82" s="7" t="s">
        <v>1611</v>
      </c>
      <c r="F82" s="7" t="s">
        <v>1612</v>
      </c>
      <c r="G82" s="7" t="s">
        <v>1382</v>
      </c>
      <c r="J82" s="7" t="s">
        <v>1951</v>
      </c>
    </row>
    <row r="83" spans="1:10">
      <c r="A83" s="7">
        <v>82</v>
      </c>
      <c r="B83" s="7" t="s">
        <v>1321</v>
      </c>
      <c r="C83" s="7" t="s">
        <v>18</v>
      </c>
      <c r="D83" s="7" t="s">
        <v>1613</v>
      </c>
      <c r="E83" s="7" t="s">
        <v>1614</v>
      </c>
      <c r="F83" s="7" t="s">
        <v>1615</v>
      </c>
      <c r="G83" s="7" t="s">
        <v>1382</v>
      </c>
      <c r="I83" s="7" t="s">
        <v>1616</v>
      </c>
      <c r="J83" s="7" t="s">
        <v>1951</v>
      </c>
    </row>
    <row r="84" spans="1:10">
      <c r="A84" s="7">
        <v>83</v>
      </c>
      <c r="B84" s="7" t="s">
        <v>1321</v>
      </c>
      <c r="C84" s="7" t="s">
        <v>18</v>
      </c>
      <c r="D84" s="7" t="s">
        <v>1617</v>
      </c>
      <c r="E84" s="7" t="s">
        <v>1618</v>
      </c>
      <c r="F84" s="7" t="s">
        <v>1619</v>
      </c>
      <c r="G84" s="7" t="s">
        <v>1389</v>
      </c>
      <c r="J84" s="7" t="s">
        <v>1951</v>
      </c>
    </row>
    <row r="85" spans="1:10">
      <c r="A85" s="7">
        <v>84</v>
      </c>
      <c r="B85" s="7" t="s">
        <v>1321</v>
      </c>
      <c r="C85" s="7" t="s">
        <v>18</v>
      </c>
      <c r="D85" s="7" t="s">
        <v>1620</v>
      </c>
      <c r="E85" s="7" t="s">
        <v>1621</v>
      </c>
      <c r="F85" s="7" t="s">
        <v>1622</v>
      </c>
      <c r="G85" s="7" t="s">
        <v>1334</v>
      </c>
      <c r="J85" s="7" t="s">
        <v>1951</v>
      </c>
    </row>
    <row r="86" spans="1:10">
      <c r="A86" s="7">
        <v>85</v>
      </c>
      <c r="B86" s="7" t="s">
        <v>1321</v>
      </c>
      <c r="C86" s="7" t="s">
        <v>18</v>
      </c>
      <c r="D86" s="7" t="s">
        <v>1623</v>
      </c>
      <c r="E86" s="7" t="s">
        <v>1624</v>
      </c>
      <c r="F86" s="7" t="s">
        <v>1625</v>
      </c>
      <c r="G86" s="7" t="s">
        <v>1347</v>
      </c>
      <c r="I86" s="7" t="s">
        <v>1626</v>
      </c>
      <c r="J86" s="7" t="s">
        <v>1951</v>
      </c>
    </row>
    <row r="87" spans="1:10">
      <c r="A87" s="7">
        <v>86</v>
      </c>
      <c r="B87" s="7" t="s">
        <v>1321</v>
      </c>
      <c r="C87" s="7" t="s">
        <v>18</v>
      </c>
      <c r="D87" s="7" t="s">
        <v>1627</v>
      </c>
      <c r="E87" s="7" t="s">
        <v>1628</v>
      </c>
      <c r="F87" s="7" t="s">
        <v>1629</v>
      </c>
      <c r="G87" s="7" t="s">
        <v>1445</v>
      </c>
      <c r="J87" s="7" t="s">
        <v>1951</v>
      </c>
    </row>
    <row r="88" spans="1:10">
      <c r="A88" s="7">
        <v>87</v>
      </c>
      <c r="B88" s="7" t="s">
        <v>1321</v>
      </c>
      <c r="C88" s="7" t="s">
        <v>18</v>
      </c>
      <c r="D88" s="7" t="s">
        <v>1630</v>
      </c>
      <c r="E88" s="7" t="s">
        <v>1631</v>
      </c>
      <c r="F88" s="7" t="s">
        <v>1632</v>
      </c>
      <c r="G88" s="7" t="s">
        <v>1445</v>
      </c>
      <c r="J88" s="7" t="s">
        <v>1951</v>
      </c>
    </row>
    <row r="89" spans="1:10">
      <c r="A89" s="7">
        <v>88</v>
      </c>
      <c r="B89" s="7" t="s">
        <v>1321</v>
      </c>
      <c r="C89" s="7" t="s">
        <v>18</v>
      </c>
      <c r="D89" s="7" t="s">
        <v>1633</v>
      </c>
      <c r="E89" s="7" t="s">
        <v>1634</v>
      </c>
      <c r="F89" s="7" t="s">
        <v>1635</v>
      </c>
      <c r="G89" s="7" t="s">
        <v>1347</v>
      </c>
      <c r="J89" s="7" t="s">
        <v>1951</v>
      </c>
    </row>
    <row r="90" spans="1:10">
      <c r="A90" s="7">
        <v>89</v>
      </c>
      <c r="B90" s="7" t="s">
        <v>1321</v>
      </c>
      <c r="C90" s="7" t="s">
        <v>18</v>
      </c>
      <c r="D90" s="7" t="s">
        <v>1636</v>
      </c>
      <c r="E90" s="7" t="s">
        <v>1637</v>
      </c>
      <c r="F90" s="7" t="s">
        <v>1638</v>
      </c>
      <c r="G90" s="7" t="s">
        <v>1445</v>
      </c>
      <c r="H90" s="7" t="s">
        <v>1639</v>
      </c>
      <c r="J90" s="7" t="s">
        <v>1951</v>
      </c>
    </row>
    <row r="91" spans="1:10">
      <c r="A91" s="7">
        <v>90</v>
      </c>
      <c r="B91" s="7" t="s">
        <v>1321</v>
      </c>
      <c r="C91" s="7" t="s">
        <v>18</v>
      </c>
      <c r="D91" s="7" t="s">
        <v>1640</v>
      </c>
      <c r="E91" s="7" t="s">
        <v>1641</v>
      </c>
      <c r="F91" s="7" t="s">
        <v>1642</v>
      </c>
      <c r="G91" s="7" t="s">
        <v>1334</v>
      </c>
      <c r="J91" s="7" t="s">
        <v>1951</v>
      </c>
    </row>
    <row r="92" spans="1:10">
      <c r="A92" s="7">
        <v>91</v>
      </c>
      <c r="B92" s="7" t="s">
        <v>1321</v>
      </c>
      <c r="C92" s="7" t="s">
        <v>18</v>
      </c>
      <c r="D92" s="7" t="s">
        <v>1643</v>
      </c>
      <c r="E92" s="7" t="s">
        <v>1644</v>
      </c>
      <c r="F92" s="7" t="s">
        <v>1645</v>
      </c>
      <c r="G92" s="7" t="s">
        <v>1544</v>
      </c>
      <c r="J92" s="7" t="s">
        <v>1951</v>
      </c>
    </row>
    <row r="93" spans="1:10">
      <c r="A93" s="7">
        <v>92</v>
      </c>
      <c r="B93" s="7" t="s">
        <v>1321</v>
      </c>
      <c r="C93" s="7" t="s">
        <v>18</v>
      </c>
      <c r="D93" s="7" t="s">
        <v>1646</v>
      </c>
      <c r="E93" s="7" t="s">
        <v>1647</v>
      </c>
      <c r="F93" s="7" t="s">
        <v>1648</v>
      </c>
      <c r="G93" s="7" t="s">
        <v>1334</v>
      </c>
      <c r="I93" s="7" t="s">
        <v>1649</v>
      </c>
      <c r="J93" s="7" t="s">
        <v>1951</v>
      </c>
    </row>
    <row r="94" spans="1:10">
      <c r="A94" s="7">
        <v>93</v>
      </c>
      <c r="B94" s="7" t="s">
        <v>1321</v>
      </c>
      <c r="C94" s="7" t="s">
        <v>18</v>
      </c>
      <c r="D94" s="7" t="s">
        <v>1650</v>
      </c>
      <c r="E94" s="7" t="s">
        <v>1651</v>
      </c>
      <c r="F94" s="7" t="s">
        <v>1652</v>
      </c>
      <c r="G94" s="7" t="s">
        <v>1445</v>
      </c>
      <c r="H94" s="7" t="s">
        <v>1653</v>
      </c>
      <c r="J94" s="7" t="s">
        <v>1951</v>
      </c>
    </row>
    <row r="95" spans="1:10">
      <c r="A95" s="7">
        <v>94</v>
      </c>
      <c r="B95" s="7" t="s">
        <v>1321</v>
      </c>
      <c r="C95" s="7" t="s">
        <v>18</v>
      </c>
      <c r="D95" s="7" t="s">
        <v>1654</v>
      </c>
      <c r="E95" s="7" t="s">
        <v>1655</v>
      </c>
      <c r="F95" s="7" t="s">
        <v>1656</v>
      </c>
      <c r="G95" s="7" t="s">
        <v>1445</v>
      </c>
      <c r="H95" s="7" t="s">
        <v>1657</v>
      </c>
      <c r="I95" s="7" t="s">
        <v>1658</v>
      </c>
      <c r="J95" s="7" t="s">
        <v>1951</v>
      </c>
    </row>
    <row r="96" spans="1:10">
      <c r="A96" s="7">
        <v>95</v>
      </c>
      <c r="B96" s="7" t="s">
        <v>1321</v>
      </c>
      <c r="C96" s="7" t="s">
        <v>18</v>
      </c>
      <c r="D96" s="7" t="s">
        <v>1659</v>
      </c>
      <c r="E96" s="7" t="s">
        <v>1660</v>
      </c>
      <c r="F96" s="7" t="s">
        <v>1661</v>
      </c>
      <c r="G96" s="7" t="s">
        <v>1334</v>
      </c>
      <c r="J96" s="7" t="s">
        <v>1951</v>
      </c>
    </row>
    <row r="97" spans="1:10">
      <c r="A97" s="7">
        <v>96</v>
      </c>
      <c r="B97" s="7" t="s">
        <v>1321</v>
      </c>
      <c r="C97" s="7" t="s">
        <v>18</v>
      </c>
      <c r="D97" s="7" t="s">
        <v>1662</v>
      </c>
      <c r="E97" s="7" t="s">
        <v>1663</v>
      </c>
      <c r="F97" s="7" t="s">
        <v>1664</v>
      </c>
      <c r="G97" s="7" t="s">
        <v>1389</v>
      </c>
      <c r="J97" s="7" t="s">
        <v>1951</v>
      </c>
    </row>
    <row r="98" spans="1:10">
      <c r="A98" s="7">
        <v>97</v>
      </c>
      <c r="B98" s="7" t="s">
        <v>1321</v>
      </c>
      <c r="C98" s="7" t="s">
        <v>18</v>
      </c>
      <c r="D98" s="7" t="s">
        <v>1665</v>
      </c>
      <c r="E98" s="7" t="s">
        <v>1666</v>
      </c>
      <c r="F98" s="7" t="s">
        <v>1667</v>
      </c>
      <c r="G98" s="7" t="s">
        <v>1329</v>
      </c>
      <c r="I98" s="7" t="s">
        <v>1668</v>
      </c>
      <c r="J98" s="7" t="s">
        <v>1951</v>
      </c>
    </row>
    <row r="99" spans="1:10">
      <c r="A99" s="7">
        <v>98</v>
      </c>
      <c r="B99" s="7" t="s">
        <v>1321</v>
      </c>
      <c r="C99" s="7" t="s">
        <v>18</v>
      </c>
      <c r="D99" s="7" t="s">
        <v>1669</v>
      </c>
      <c r="E99" s="7" t="s">
        <v>1670</v>
      </c>
      <c r="F99" s="7" t="s">
        <v>1671</v>
      </c>
      <c r="G99" s="7" t="s">
        <v>1468</v>
      </c>
      <c r="J99" s="7" t="s">
        <v>1951</v>
      </c>
    </row>
    <row r="100" spans="1:10">
      <c r="A100" s="7">
        <v>99</v>
      </c>
      <c r="B100" s="7" t="s">
        <v>1321</v>
      </c>
      <c r="C100" s="7" t="s">
        <v>18</v>
      </c>
      <c r="D100" s="7" t="s">
        <v>1672</v>
      </c>
      <c r="E100" s="7" t="s">
        <v>1673</v>
      </c>
      <c r="F100" s="7" t="s">
        <v>1674</v>
      </c>
      <c r="G100" s="7" t="s">
        <v>1675</v>
      </c>
      <c r="J100" s="7" t="s">
        <v>1951</v>
      </c>
    </row>
    <row r="101" spans="1:10">
      <c r="A101" s="7">
        <v>100</v>
      </c>
      <c r="B101" s="7" t="s">
        <v>1321</v>
      </c>
      <c r="C101" s="7" t="s">
        <v>18</v>
      </c>
      <c r="D101" s="7" t="s">
        <v>1676</v>
      </c>
      <c r="E101" s="7" t="s">
        <v>1677</v>
      </c>
      <c r="F101" s="7" t="s">
        <v>1678</v>
      </c>
      <c r="G101" s="7" t="s">
        <v>1382</v>
      </c>
      <c r="J101" s="7" t="s">
        <v>1951</v>
      </c>
    </row>
    <row r="102" spans="1:10">
      <c r="A102" s="7">
        <v>101</v>
      </c>
      <c r="B102" s="7" t="s">
        <v>1321</v>
      </c>
      <c r="C102" s="7" t="s">
        <v>18</v>
      </c>
      <c r="D102" s="7" t="s">
        <v>1679</v>
      </c>
      <c r="E102" s="7" t="s">
        <v>1680</v>
      </c>
      <c r="F102" s="7" t="s">
        <v>1681</v>
      </c>
      <c r="G102" s="7" t="s">
        <v>1589</v>
      </c>
      <c r="J102" s="7" t="s">
        <v>1951</v>
      </c>
    </row>
    <row r="103" spans="1:10">
      <c r="A103" s="7">
        <v>102</v>
      </c>
      <c r="B103" s="7" t="s">
        <v>1321</v>
      </c>
      <c r="C103" s="7" t="s">
        <v>18</v>
      </c>
      <c r="D103" s="7" t="s">
        <v>1682</v>
      </c>
      <c r="E103" s="7" t="s">
        <v>1683</v>
      </c>
      <c r="F103" s="7" t="s">
        <v>1684</v>
      </c>
      <c r="G103" s="7" t="s">
        <v>1347</v>
      </c>
      <c r="J103" s="7" t="s">
        <v>1951</v>
      </c>
    </row>
    <row r="104" spans="1:10">
      <c r="A104" s="7">
        <v>103</v>
      </c>
      <c r="B104" s="7" t="s">
        <v>1321</v>
      </c>
      <c r="C104" s="7" t="s">
        <v>18</v>
      </c>
      <c r="D104" s="7" t="s">
        <v>1685</v>
      </c>
      <c r="E104" s="7" t="s">
        <v>1686</v>
      </c>
      <c r="F104" s="7" t="s">
        <v>1687</v>
      </c>
      <c r="G104" s="7" t="s">
        <v>1382</v>
      </c>
      <c r="H104" s="7" t="s">
        <v>1688</v>
      </c>
      <c r="I104" s="7" t="s">
        <v>1689</v>
      </c>
      <c r="J104" s="7" t="s">
        <v>1951</v>
      </c>
    </row>
    <row r="105" spans="1:10">
      <c r="A105" s="7">
        <v>104</v>
      </c>
      <c r="B105" s="7" t="s">
        <v>1321</v>
      </c>
      <c r="C105" s="7" t="s">
        <v>18</v>
      </c>
      <c r="D105" s="7" t="s">
        <v>1690</v>
      </c>
      <c r="E105" s="7" t="s">
        <v>1691</v>
      </c>
      <c r="F105" s="7" t="s">
        <v>1692</v>
      </c>
      <c r="G105" s="7" t="s">
        <v>1389</v>
      </c>
      <c r="J105" s="7" t="s">
        <v>1951</v>
      </c>
    </row>
    <row r="106" spans="1:10">
      <c r="A106" s="7">
        <v>105</v>
      </c>
      <c r="B106" s="7" t="s">
        <v>1321</v>
      </c>
      <c r="C106" s="7" t="s">
        <v>18</v>
      </c>
      <c r="D106" s="7" t="s">
        <v>1693</v>
      </c>
      <c r="E106" s="7" t="s">
        <v>1694</v>
      </c>
      <c r="F106" s="7" t="s">
        <v>1695</v>
      </c>
      <c r="G106" s="7" t="s">
        <v>1366</v>
      </c>
      <c r="I106" s="7" t="s">
        <v>1696</v>
      </c>
      <c r="J106" s="7" t="s">
        <v>1951</v>
      </c>
    </row>
    <row r="107" spans="1:10">
      <c r="A107" s="7">
        <v>106</v>
      </c>
      <c r="B107" s="7" t="s">
        <v>1321</v>
      </c>
      <c r="C107" s="7" t="s">
        <v>18</v>
      </c>
      <c r="D107" s="7" t="s">
        <v>1697</v>
      </c>
      <c r="E107" s="7" t="s">
        <v>1698</v>
      </c>
      <c r="F107" s="7" t="s">
        <v>1699</v>
      </c>
      <c r="G107" s="7" t="s">
        <v>1445</v>
      </c>
      <c r="I107" s="7" t="s">
        <v>1700</v>
      </c>
      <c r="J107" s="7" t="s">
        <v>1951</v>
      </c>
    </row>
    <row r="108" spans="1:10">
      <c r="A108" s="7">
        <v>107</v>
      </c>
      <c r="B108" s="7" t="s">
        <v>1321</v>
      </c>
      <c r="C108" s="7" t="s">
        <v>18</v>
      </c>
      <c r="D108" s="7" t="s">
        <v>1701</v>
      </c>
      <c r="E108" s="7" t="s">
        <v>1702</v>
      </c>
      <c r="F108" s="7" t="s">
        <v>1703</v>
      </c>
      <c r="G108" s="7" t="s">
        <v>1389</v>
      </c>
      <c r="J108" s="7" t="s">
        <v>1951</v>
      </c>
    </row>
    <row r="109" spans="1:10">
      <c r="A109" s="7">
        <v>108</v>
      </c>
      <c r="B109" s="7" t="s">
        <v>1321</v>
      </c>
      <c r="C109" s="7" t="s">
        <v>18</v>
      </c>
      <c r="D109" s="7" t="s">
        <v>1704</v>
      </c>
      <c r="E109" s="7" t="s">
        <v>1702</v>
      </c>
      <c r="F109" s="7" t="s">
        <v>1705</v>
      </c>
      <c r="G109" s="7" t="s">
        <v>1706</v>
      </c>
      <c r="H109" s="7" t="s">
        <v>1707</v>
      </c>
      <c r="J109" s="7" t="s">
        <v>1951</v>
      </c>
    </row>
    <row r="110" spans="1:10">
      <c r="A110" s="7">
        <v>109</v>
      </c>
      <c r="B110" s="7" t="s">
        <v>1321</v>
      </c>
      <c r="C110" s="7" t="s">
        <v>18</v>
      </c>
      <c r="D110" s="7" t="s">
        <v>1708</v>
      </c>
      <c r="E110" s="7" t="s">
        <v>1709</v>
      </c>
      <c r="F110" s="7" t="s">
        <v>1710</v>
      </c>
      <c r="G110" s="7" t="s">
        <v>1347</v>
      </c>
      <c r="I110" s="7" t="s">
        <v>1490</v>
      </c>
      <c r="J110" s="7" t="s">
        <v>1951</v>
      </c>
    </row>
    <row r="111" spans="1:10">
      <c r="A111" s="7">
        <v>110</v>
      </c>
      <c r="B111" s="7" t="s">
        <v>1321</v>
      </c>
      <c r="C111" s="7" t="s">
        <v>18</v>
      </c>
      <c r="D111" s="7" t="s">
        <v>1711</v>
      </c>
      <c r="E111" s="7" t="s">
        <v>1712</v>
      </c>
      <c r="F111" s="7" t="s">
        <v>1713</v>
      </c>
      <c r="G111" s="7" t="s">
        <v>1714</v>
      </c>
      <c r="J111" s="7" t="s">
        <v>1951</v>
      </c>
    </row>
    <row r="112" spans="1:10">
      <c r="A112" s="7">
        <v>111</v>
      </c>
      <c r="B112" s="7" t="s">
        <v>1321</v>
      </c>
      <c r="C112" s="7" t="s">
        <v>18</v>
      </c>
      <c r="D112" s="7" t="s">
        <v>1715</v>
      </c>
      <c r="E112" s="7" t="s">
        <v>1716</v>
      </c>
      <c r="F112" s="7" t="s">
        <v>1717</v>
      </c>
      <c r="G112" s="7" t="s">
        <v>1382</v>
      </c>
      <c r="J112" s="7" t="s">
        <v>1951</v>
      </c>
    </row>
    <row r="113" spans="1:10">
      <c r="A113" s="7">
        <v>112</v>
      </c>
      <c r="B113" s="7" t="s">
        <v>1321</v>
      </c>
      <c r="C113" s="7" t="s">
        <v>18</v>
      </c>
      <c r="D113" s="7" t="s">
        <v>1718</v>
      </c>
      <c r="E113" s="7" t="s">
        <v>1719</v>
      </c>
      <c r="F113" s="7" t="s">
        <v>1720</v>
      </c>
      <c r="G113" s="7" t="s">
        <v>1445</v>
      </c>
      <c r="I113" s="7" t="s">
        <v>1721</v>
      </c>
      <c r="J113" s="7" t="s">
        <v>1951</v>
      </c>
    </row>
    <row r="114" spans="1:10">
      <c r="A114" s="7">
        <v>113</v>
      </c>
      <c r="B114" s="7" t="s">
        <v>1321</v>
      </c>
      <c r="C114" s="7" t="s">
        <v>18</v>
      </c>
      <c r="D114" s="7" t="s">
        <v>1722</v>
      </c>
      <c r="E114" s="7" t="s">
        <v>1723</v>
      </c>
      <c r="F114" s="7" t="s">
        <v>1724</v>
      </c>
      <c r="G114" s="7" t="s">
        <v>1445</v>
      </c>
      <c r="I114" s="7" t="s">
        <v>1725</v>
      </c>
      <c r="J114" s="7" t="s">
        <v>1951</v>
      </c>
    </row>
    <row r="115" spans="1:10">
      <c r="A115" s="7">
        <v>114</v>
      </c>
      <c r="B115" s="7" t="s">
        <v>1321</v>
      </c>
      <c r="C115" s="7" t="s">
        <v>18</v>
      </c>
      <c r="D115" s="7" t="s">
        <v>1726</v>
      </c>
      <c r="E115" s="7" t="s">
        <v>1727</v>
      </c>
      <c r="F115" s="7" t="s">
        <v>1728</v>
      </c>
      <c r="G115" s="7" t="s">
        <v>1419</v>
      </c>
      <c r="J115" s="7" t="s">
        <v>1951</v>
      </c>
    </row>
    <row r="116" spans="1:10">
      <c r="A116" s="7">
        <v>115</v>
      </c>
      <c r="B116" s="7" t="s">
        <v>1321</v>
      </c>
      <c r="C116" s="7" t="s">
        <v>18</v>
      </c>
      <c r="D116" s="7" t="s">
        <v>1729</v>
      </c>
      <c r="E116" s="7" t="s">
        <v>1730</v>
      </c>
      <c r="F116" s="7" t="s">
        <v>1731</v>
      </c>
      <c r="G116" s="7" t="s">
        <v>1334</v>
      </c>
      <c r="I116" s="7" t="s">
        <v>1732</v>
      </c>
      <c r="J116" s="7" t="s">
        <v>1951</v>
      </c>
    </row>
    <row r="117" spans="1:10">
      <c r="A117" s="7">
        <v>116</v>
      </c>
      <c r="B117" s="7" t="s">
        <v>1321</v>
      </c>
      <c r="C117" s="7" t="s">
        <v>18</v>
      </c>
      <c r="D117" s="7" t="s">
        <v>1733</v>
      </c>
      <c r="E117" s="7" t="s">
        <v>1734</v>
      </c>
      <c r="F117" s="7" t="s">
        <v>1735</v>
      </c>
      <c r="G117" s="7" t="s">
        <v>1347</v>
      </c>
      <c r="H117" s="7" t="s">
        <v>1736</v>
      </c>
      <c r="J117" s="7" t="s">
        <v>1951</v>
      </c>
    </row>
    <row r="118" spans="1:10">
      <c r="A118" s="7">
        <v>117</v>
      </c>
      <c r="B118" s="7" t="s">
        <v>1321</v>
      </c>
      <c r="C118" s="7" t="s">
        <v>18</v>
      </c>
      <c r="D118" s="7" t="s">
        <v>1737</v>
      </c>
      <c r="E118" s="7" t="s">
        <v>1738</v>
      </c>
      <c r="F118" s="7" t="s">
        <v>1739</v>
      </c>
      <c r="G118" s="7" t="s">
        <v>1334</v>
      </c>
      <c r="H118" s="7" t="s">
        <v>1740</v>
      </c>
      <c r="J118" s="7" t="s">
        <v>1951</v>
      </c>
    </row>
    <row r="119" spans="1:10">
      <c r="A119" s="7">
        <v>118</v>
      </c>
      <c r="B119" s="7" t="s">
        <v>1321</v>
      </c>
      <c r="C119" s="7" t="s">
        <v>18</v>
      </c>
      <c r="D119" s="7" t="s">
        <v>1741</v>
      </c>
      <c r="E119" s="7" t="s">
        <v>1742</v>
      </c>
      <c r="F119" s="7" t="s">
        <v>1743</v>
      </c>
      <c r="G119" s="7" t="s">
        <v>1382</v>
      </c>
      <c r="H119" s="7" t="s">
        <v>1744</v>
      </c>
      <c r="I119" s="7" t="s">
        <v>1745</v>
      </c>
      <c r="J119" s="7" t="s">
        <v>1951</v>
      </c>
    </row>
    <row r="120" spans="1:10">
      <c r="A120" s="7">
        <v>119</v>
      </c>
      <c r="B120" s="7" t="s">
        <v>1321</v>
      </c>
      <c r="C120" s="7" t="s">
        <v>18</v>
      </c>
      <c r="D120" s="7" t="s">
        <v>1746</v>
      </c>
      <c r="E120" s="7" t="s">
        <v>1742</v>
      </c>
      <c r="F120" s="7" t="s">
        <v>1747</v>
      </c>
      <c r="G120" s="7" t="s">
        <v>1382</v>
      </c>
      <c r="J120" s="7" t="s">
        <v>1951</v>
      </c>
    </row>
    <row r="121" spans="1:10">
      <c r="A121" s="7">
        <v>120</v>
      </c>
      <c r="B121" s="7" t="s">
        <v>1321</v>
      </c>
      <c r="C121" s="7" t="s">
        <v>18</v>
      </c>
      <c r="D121" s="7" t="s">
        <v>1748</v>
      </c>
      <c r="E121" s="7" t="s">
        <v>1742</v>
      </c>
      <c r="F121" s="7" t="s">
        <v>1749</v>
      </c>
      <c r="G121" s="7" t="s">
        <v>1366</v>
      </c>
      <c r="J121" s="7" t="s">
        <v>1951</v>
      </c>
    </row>
    <row r="122" spans="1:10">
      <c r="A122" s="7">
        <v>121</v>
      </c>
      <c r="B122" s="7" t="s">
        <v>1321</v>
      </c>
      <c r="C122" s="7" t="s">
        <v>18</v>
      </c>
      <c r="D122" s="7" t="s">
        <v>1750</v>
      </c>
      <c r="E122" s="7" t="s">
        <v>1751</v>
      </c>
      <c r="F122" s="7" t="s">
        <v>1752</v>
      </c>
      <c r="G122" s="7" t="s">
        <v>1382</v>
      </c>
      <c r="J122" s="7" t="s">
        <v>1951</v>
      </c>
    </row>
    <row r="123" spans="1:10">
      <c r="A123" s="7">
        <v>122</v>
      </c>
      <c r="B123" s="7" t="s">
        <v>1321</v>
      </c>
      <c r="C123" s="7" t="s">
        <v>18</v>
      </c>
      <c r="D123" s="7" t="s">
        <v>1753</v>
      </c>
      <c r="E123" s="7" t="s">
        <v>1754</v>
      </c>
      <c r="F123" s="7" t="s">
        <v>1755</v>
      </c>
      <c r="G123" s="7" t="s">
        <v>1329</v>
      </c>
      <c r="I123" s="7" t="s">
        <v>1756</v>
      </c>
      <c r="J123" s="7" t="s">
        <v>1951</v>
      </c>
    </row>
    <row r="124" spans="1:10">
      <c r="A124" s="7">
        <v>123</v>
      </c>
      <c r="B124" s="7" t="s">
        <v>1321</v>
      </c>
      <c r="C124" s="7" t="s">
        <v>18</v>
      </c>
      <c r="D124" s="7" t="s">
        <v>1757</v>
      </c>
      <c r="E124" s="7" t="s">
        <v>1758</v>
      </c>
      <c r="F124" s="7" t="s">
        <v>1759</v>
      </c>
      <c r="G124" s="7" t="s">
        <v>1445</v>
      </c>
      <c r="J124" s="7" t="s">
        <v>1951</v>
      </c>
    </row>
    <row r="125" spans="1:10">
      <c r="A125" s="7">
        <v>124</v>
      </c>
      <c r="B125" s="7" t="s">
        <v>1321</v>
      </c>
      <c r="C125" s="7" t="s">
        <v>18</v>
      </c>
      <c r="D125" s="7" t="s">
        <v>1760</v>
      </c>
      <c r="E125" s="7" t="s">
        <v>1761</v>
      </c>
      <c r="F125" s="7" t="s">
        <v>1762</v>
      </c>
      <c r="G125" s="7" t="s">
        <v>1389</v>
      </c>
      <c r="J125" s="7" t="s">
        <v>1951</v>
      </c>
    </row>
    <row r="126" spans="1:10">
      <c r="A126" s="7">
        <v>125</v>
      </c>
      <c r="B126" s="7" t="s">
        <v>1321</v>
      </c>
      <c r="C126" s="7" t="s">
        <v>18</v>
      </c>
      <c r="D126" s="7" t="s">
        <v>1763</v>
      </c>
      <c r="E126" s="7" t="s">
        <v>1764</v>
      </c>
      <c r="F126" s="7" t="s">
        <v>1765</v>
      </c>
      <c r="G126" s="7" t="s">
        <v>1347</v>
      </c>
      <c r="H126" s="7" t="s">
        <v>1766</v>
      </c>
      <c r="J126" s="7" t="s">
        <v>1951</v>
      </c>
    </row>
    <row r="127" spans="1:10">
      <c r="A127" s="7">
        <v>126</v>
      </c>
      <c r="B127" s="7" t="s">
        <v>1321</v>
      </c>
      <c r="C127" s="7" t="s">
        <v>18</v>
      </c>
      <c r="D127" s="7" t="s">
        <v>1767</v>
      </c>
      <c r="E127" s="7" t="s">
        <v>1768</v>
      </c>
      <c r="F127" s="7" t="s">
        <v>1769</v>
      </c>
      <c r="G127" s="7" t="s">
        <v>1347</v>
      </c>
      <c r="I127" s="7" t="s">
        <v>1668</v>
      </c>
      <c r="J127" s="7" t="s">
        <v>1951</v>
      </c>
    </row>
    <row r="128" spans="1:10">
      <c r="A128" s="7">
        <v>127</v>
      </c>
      <c r="B128" s="7" t="s">
        <v>1321</v>
      </c>
      <c r="C128" s="7" t="s">
        <v>18</v>
      </c>
      <c r="D128" s="7" t="s">
        <v>1770</v>
      </c>
      <c r="E128" s="7" t="s">
        <v>1768</v>
      </c>
      <c r="F128" s="7" t="s">
        <v>1771</v>
      </c>
      <c r="G128" s="7" t="s">
        <v>1334</v>
      </c>
      <c r="H128" s="7" t="s">
        <v>1772</v>
      </c>
      <c r="J128" s="7" t="s">
        <v>1951</v>
      </c>
    </row>
    <row r="129" spans="1:10">
      <c r="A129" s="7">
        <v>128</v>
      </c>
      <c r="B129" s="7" t="s">
        <v>1321</v>
      </c>
      <c r="C129" s="7" t="s">
        <v>18</v>
      </c>
      <c r="D129" s="7" t="s">
        <v>1773</v>
      </c>
      <c r="E129" s="7" t="s">
        <v>1774</v>
      </c>
      <c r="F129" s="7" t="s">
        <v>1775</v>
      </c>
      <c r="G129" s="7" t="s">
        <v>1329</v>
      </c>
      <c r="H129" s="7" t="s">
        <v>1776</v>
      </c>
      <c r="J129" s="7" t="s">
        <v>1951</v>
      </c>
    </row>
    <row r="130" spans="1:10">
      <c r="A130" s="7">
        <v>129</v>
      </c>
      <c r="B130" s="7" t="s">
        <v>1321</v>
      </c>
      <c r="C130" s="7" t="s">
        <v>18</v>
      </c>
      <c r="D130" s="7" t="s">
        <v>1777</v>
      </c>
      <c r="E130" s="7" t="s">
        <v>1774</v>
      </c>
      <c r="F130" s="7" t="s">
        <v>1778</v>
      </c>
      <c r="G130" s="7" t="s">
        <v>1589</v>
      </c>
      <c r="J130" s="7" t="s">
        <v>1951</v>
      </c>
    </row>
    <row r="131" spans="1:10">
      <c r="A131" s="7">
        <v>130</v>
      </c>
      <c r="B131" s="7" t="s">
        <v>1321</v>
      </c>
      <c r="C131" s="7" t="s">
        <v>18</v>
      </c>
      <c r="D131" s="7" t="s">
        <v>1779</v>
      </c>
      <c r="E131" s="7" t="s">
        <v>1780</v>
      </c>
      <c r="F131" s="7" t="s">
        <v>1781</v>
      </c>
      <c r="G131" s="7" t="s">
        <v>1389</v>
      </c>
      <c r="J131" s="7" t="s">
        <v>1951</v>
      </c>
    </row>
    <row r="132" spans="1:10">
      <c r="A132" s="7">
        <v>131</v>
      </c>
      <c r="B132" s="7" t="s">
        <v>1321</v>
      </c>
      <c r="C132" s="7" t="s">
        <v>18</v>
      </c>
      <c r="D132" s="7" t="s">
        <v>1782</v>
      </c>
      <c r="E132" s="7" t="s">
        <v>1783</v>
      </c>
      <c r="F132" s="7" t="s">
        <v>1784</v>
      </c>
      <c r="G132" s="7" t="s">
        <v>1347</v>
      </c>
      <c r="J132" s="7" t="s">
        <v>1951</v>
      </c>
    </row>
    <row r="133" spans="1:10">
      <c r="A133" s="7">
        <v>132</v>
      </c>
      <c r="B133" s="7" t="s">
        <v>1321</v>
      </c>
      <c r="C133" s="7" t="s">
        <v>18</v>
      </c>
      <c r="D133" s="7" t="s">
        <v>1785</v>
      </c>
      <c r="E133" s="7" t="s">
        <v>1786</v>
      </c>
      <c r="F133" s="7" t="s">
        <v>1787</v>
      </c>
      <c r="G133" s="7" t="s">
        <v>1339</v>
      </c>
      <c r="J133" s="7" t="s">
        <v>1951</v>
      </c>
    </row>
    <row r="134" spans="1:10">
      <c r="A134" s="7">
        <v>133</v>
      </c>
      <c r="B134" s="7" t="s">
        <v>1321</v>
      </c>
      <c r="C134" s="7" t="s">
        <v>18</v>
      </c>
      <c r="D134" s="7" t="s">
        <v>1788</v>
      </c>
      <c r="E134" s="7" t="s">
        <v>1789</v>
      </c>
      <c r="F134" s="7" t="s">
        <v>1790</v>
      </c>
      <c r="G134" s="7" t="s">
        <v>1382</v>
      </c>
      <c r="I134" s="7" t="s">
        <v>1791</v>
      </c>
      <c r="J134" s="7" t="s">
        <v>1951</v>
      </c>
    </row>
    <row r="135" spans="1:10">
      <c r="A135" s="7">
        <v>134</v>
      </c>
      <c r="B135" s="7" t="s">
        <v>1321</v>
      </c>
      <c r="C135" s="7" t="s">
        <v>18</v>
      </c>
      <c r="D135" s="7" t="s">
        <v>1792</v>
      </c>
      <c r="E135" s="7" t="s">
        <v>1793</v>
      </c>
      <c r="F135" s="7" t="s">
        <v>1794</v>
      </c>
      <c r="G135" s="7" t="s">
        <v>1382</v>
      </c>
      <c r="J135" s="7" t="s">
        <v>1951</v>
      </c>
    </row>
    <row r="136" spans="1:10">
      <c r="A136" s="7">
        <v>135</v>
      </c>
      <c r="B136" s="7" t="s">
        <v>1321</v>
      </c>
      <c r="C136" s="7" t="s">
        <v>18</v>
      </c>
      <c r="D136" s="7" t="s">
        <v>1795</v>
      </c>
      <c r="E136" s="7" t="s">
        <v>1796</v>
      </c>
      <c r="F136" s="7" t="s">
        <v>1797</v>
      </c>
      <c r="G136" s="7" t="s">
        <v>1798</v>
      </c>
      <c r="J136" s="7" t="s">
        <v>1951</v>
      </c>
    </row>
    <row r="137" spans="1:10">
      <c r="A137" s="7">
        <v>136</v>
      </c>
      <c r="B137" s="7" t="s">
        <v>1321</v>
      </c>
      <c r="C137" s="7" t="s">
        <v>18</v>
      </c>
      <c r="D137" s="7" t="s">
        <v>1799</v>
      </c>
      <c r="E137" s="7" t="s">
        <v>1800</v>
      </c>
      <c r="F137" s="7" t="s">
        <v>1801</v>
      </c>
      <c r="G137" s="7" t="s">
        <v>1389</v>
      </c>
      <c r="H137" s="7" t="s">
        <v>1802</v>
      </c>
      <c r="J137" s="7" t="s">
        <v>1951</v>
      </c>
    </row>
    <row r="138" spans="1:10">
      <c r="A138" s="7">
        <v>137</v>
      </c>
      <c r="B138" s="7" t="s">
        <v>1321</v>
      </c>
      <c r="C138" s="7" t="s">
        <v>18</v>
      </c>
      <c r="D138" s="7" t="s">
        <v>1803</v>
      </c>
      <c r="E138" s="7" t="s">
        <v>1804</v>
      </c>
      <c r="F138" s="7" t="s">
        <v>1805</v>
      </c>
      <c r="G138" s="7" t="s">
        <v>1371</v>
      </c>
      <c r="J138" s="7" t="s">
        <v>1951</v>
      </c>
    </row>
    <row r="139" spans="1:10">
      <c r="A139" s="7">
        <v>138</v>
      </c>
      <c r="B139" s="7" t="s">
        <v>1321</v>
      </c>
      <c r="C139" s="7" t="s">
        <v>18</v>
      </c>
      <c r="D139" s="7" t="s">
        <v>1806</v>
      </c>
      <c r="E139" s="7" t="s">
        <v>1807</v>
      </c>
      <c r="F139" s="7" t="s">
        <v>1808</v>
      </c>
      <c r="G139" s="7" t="s">
        <v>1445</v>
      </c>
      <c r="H139" s="7" t="s">
        <v>1809</v>
      </c>
      <c r="J139" s="7" t="s">
        <v>1951</v>
      </c>
    </row>
    <row r="140" spans="1:10">
      <c r="A140" s="7">
        <v>139</v>
      </c>
      <c r="B140" s="7" t="s">
        <v>1321</v>
      </c>
      <c r="C140" s="7" t="s">
        <v>18</v>
      </c>
      <c r="D140" s="7" t="s">
        <v>1810</v>
      </c>
      <c r="E140" s="7" t="s">
        <v>1811</v>
      </c>
      <c r="F140" s="7" t="s">
        <v>1812</v>
      </c>
      <c r="G140" s="7" t="s">
        <v>1347</v>
      </c>
      <c r="J140" s="7" t="s">
        <v>1951</v>
      </c>
    </row>
    <row r="141" spans="1:10">
      <c r="A141" s="7">
        <v>140</v>
      </c>
      <c r="B141" s="7" t="s">
        <v>1321</v>
      </c>
      <c r="C141" s="7" t="s">
        <v>18</v>
      </c>
      <c r="D141" s="7" t="s">
        <v>1813</v>
      </c>
      <c r="E141" s="7" t="s">
        <v>1814</v>
      </c>
      <c r="F141" s="7" t="s">
        <v>1815</v>
      </c>
      <c r="G141" s="7" t="s">
        <v>1347</v>
      </c>
      <c r="J141" s="7" t="s">
        <v>1951</v>
      </c>
    </row>
    <row r="142" spans="1:10">
      <c r="A142" s="7">
        <v>141</v>
      </c>
      <c r="B142" s="7" t="s">
        <v>1321</v>
      </c>
      <c r="C142" s="7" t="s">
        <v>18</v>
      </c>
      <c r="D142" s="7" t="s">
        <v>1816</v>
      </c>
      <c r="E142" s="7" t="s">
        <v>1817</v>
      </c>
      <c r="F142" s="7" t="s">
        <v>1818</v>
      </c>
      <c r="G142" s="7" t="s">
        <v>1419</v>
      </c>
      <c r="J142" s="7" t="s">
        <v>1951</v>
      </c>
    </row>
    <row r="143" spans="1:10">
      <c r="A143" s="7">
        <v>142</v>
      </c>
      <c r="B143" s="7" t="s">
        <v>1321</v>
      </c>
      <c r="C143" s="7" t="s">
        <v>18</v>
      </c>
      <c r="D143" s="7" t="s">
        <v>1819</v>
      </c>
      <c r="E143" s="7" t="s">
        <v>1820</v>
      </c>
      <c r="F143" s="7" t="s">
        <v>1821</v>
      </c>
      <c r="G143" s="7" t="s">
        <v>1347</v>
      </c>
      <c r="J143" s="7" t="s">
        <v>1951</v>
      </c>
    </row>
    <row r="144" spans="1:10">
      <c r="A144" s="7">
        <v>143</v>
      </c>
      <c r="B144" s="7" t="s">
        <v>1321</v>
      </c>
      <c r="C144" s="7" t="s">
        <v>18</v>
      </c>
      <c r="D144" s="7" t="s">
        <v>1822</v>
      </c>
      <c r="E144" s="7" t="s">
        <v>1823</v>
      </c>
      <c r="F144" s="7" t="s">
        <v>1824</v>
      </c>
      <c r="G144" s="7" t="s">
        <v>1382</v>
      </c>
      <c r="H144" s="7" t="s">
        <v>1825</v>
      </c>
      <c r="J144" s="7" t="s">
        <v>1951</v>
      </c>
    </row>
    <row r="145" spans="1:10">
      <c r="A145" s="7">
        <v>144</v>
      </c>
      <c r="B145" s="7" t="s">
        <v>1321</v>
      </c>
      <c r="C145" s="7" t="s">
        <v>18</v>
      </c>
      <c r="D145" s="7" t="s">
        <v>1826</v>
      </c>
      <c r="E145" s="7" t="s">
        <v>1827</v>
      </c>
      <c r="F145" s="7" t="s">
        <v>1828</v>
      </c>
      <c r="G145" s="7" t="s">
        <v>1347</v>
      </c>
      <c r="J145" s="7" t="s">
        <v>1951</v>
      </c>
    </row>
    <row r="146" spans="1:10">
      <c r="A146" s="7">
        <v>145</v>
      </c>
      <c r="B146" s="7" t="s">
        <v>1321</v>
      </c>
      <c r="C146" s="7" t="s">
        <v>18</v>
      </c>
      <c r="D146" s="7" t="s">
        <v>1829</v>
      </c>
      <c r="E146" s="7" t="s">
        <v>1830</v>
      </c>
      <c r="F146" s="7" t="s">
        <v>1831</v>
      </c>
      <c r="G146" s="7" t="s">
        <v>1371</v>
      </c>
      <c r="J146" s="7" t="s">
        <v>1951</v>
      </c>
    </row>
    <row r="147" spans="1:10">
      <c r="A147" s="7">
        <v>146</v>
      </c>
      <c r="B147" s="7" t="s">
        <v>1321</v>
      </c>
      <c r="C147" s="7" t="s">
        <v>18</v>
      </c>
      <c r="D147" s="7" t="s">
        <v>1832</v>
      </c>
      <c r="E147" s="7" t="s">
        <v>1833</v>
      </c>
      <c r="F147" s="7" t="s">
        <v>1834</v>
      </c>
      <c r="G147" s="7" t="s">
        <v>1329</v>
      </c>
      <c r="J147" s="7" t="s">
        <v>1951</v>
      </c>
    </row>
    <row r="148" spans="1:10">
      <c r="A148" s="7">
        <v>147</v>
      </c>
      <c r="B148" s="7" t="s">
        <v>1321</v>
      </c>
      <c r="C148" s="7" t="s">
        <v>18</v>
      </c>
      <c r="D148" s="7" t="s">
        <v>1835</v>
      </c>
      <c r="E148" s="7" t="s">
        <v>1836</v>
      </c>
      <c r="F148" s="7" t="s">
        <v>1837</v>
      </c>
      <c r="G148" s="7" t="s">
        <v>1329</v>
      </c>
      <c r="J148" s="7" t="s">
        <v>1951</v>
      </c>
    </row>
    <row r="149" spans="1:10">
      <c r="A149" s="7">
        <v>148</v>
      </c>
      <c r="B149" s="7" t="s">
        <v>1321</v>
      </c>
      <c r="C149" s="7" t="s">
        <v>18</v>
      </c>
      <c r="D149" s="7" t="s">
        <v>1838</v>
      </c>
      <c r="E149" s="7" t="s">
        <v>1839</v>
      </c>
      <c r="F149" s="7" t="s">
        <v>1840</v>
      </c>
      <c r="G149" s="7" t="s">
        <v>1382</v>
      </c>
      <c r="J149" s="7" t="s">
        <v>1951</v>
      </c>
    </row>
    <row r="150" spans="1:10">
      <c r="A150" s="7">
        <v>149</v>
      </c>
      <c r="B150" s="7" t="s">
        <v>1321</v>
      </c>
      <c r="C150" s="7" t="s">
        <v>18</v>
      </c>
      <c r="D150" s="7" t="s">
        <v>1841</v>
      </c>
      <c r="E150" s="7" t="s">
        <v>1842</v>
      </c>
      <c r="F150" s="7" t="s">
        <v>1843</v>
      </c>
      <c r="G150" s="7" t="s">
        <v>1844</v>
      </c>
      <c r="H150" s="7" t="s">
        <v>1845</v>
      </c>
      <c r="J150" s="7" t="s">
        <v>1951</v>
      </c>
    </row>
    <row r="151" spans="1:10">
      <c r="A151" s="7">
        <v>150</v>
      </c>
      <c r="B151" s="7" t="s">
        <v>1321</v>
      </c>
      <c r="C151" s="7" t="s">
        <v>18</v>
      </c>
      <c r="D151" s="7" t="s">
        <v>1846</v>
      </c>
      <c r="E151" s="7" t="s">
        <v>1847</v>
      </c>
      <c r="F151" s="7" t="s">
        <v>1848</v>
      </c>
      <c r="G151" s="7" t="s">
        <v>1366</v>
      </c>
      <c r="J151" s="7" t="s">
        <v>1951</v>
      </c>
    </row>
    <row r="152" spans="1:10">
      <c r="A152" s="7">
        <v>151</v>
      </c>
      <c r="B152" s="7" t="s">
        <v>1321</v>
      </c>
      <c r="C152" s="7" t="s">
        <v>18</v>
      </c>
      <c r="D152" s="7" t="s">
        <v>1849</v>
      </c>
      <c r="E152" s="7" t="s">
        <v>1850</v>
      </c>
      <c r="F152" s="7" t="s">
        <v>1851</v>
      </c>
      <c r="G152" s="7" t="s">
        <v>1445</v>
      </c>
      <c r="H152" s="7" t="s">
        <v>1852</v>
      </c>
      <c r="J152" s="7" t="s">
        <v>1951</v>
      </c>
    </row>
    <row r="153" spans="1:10">
      <c r="A153" s="7">
        <v>152</v>
      </c>
      <c r="B153" s="7" t="s">
        <v>1321</v>
      </c>
      <c r="C153" s="7" t="s">
        <v>18</v>
      </c>
      <c r="D153" s="7" t="s">
        <v>1853</v>
      </c>
      <c r="E153" s="7" t="s">
        <v>1854</v>
      </c>
      <c r="F153" s="7" t="s">
        <v>1855</v>
      </c>
      <c r="G153" s="7" t="s">
        <v>1445</v>
      </c>
      <c r="I153" s="7" t="s">
        <v>1732</v>
      </c>
      <c r="J153" s="7" t="s">
        <v>1951</v>
      </c>
    </row>
    <row r="154" spans="1:10">
      <c r="A154" s="7">
        <v>153</v>
      </c>
      <c r="B154" s="7" t="s">
        <v>1321</v>
      </c>
      <c r="C154" s="7" t="s">
        <v>18</v>
      </c>
      <c r="D154" s="7" t="s">
        <v>1856</v>
      </c>
      <c r="E154" s="7" t="s">
        <v>1857</v>
      </c>
      <c r="F154" s="7" t="s">
        <v>1858</v>
      </c>
      <c r="G154" s="7" t="s">
        <v>1382</v>
      </c>
      <c r="I154" s="7" t="s">
        <v>1616</v>
      </c>
      <c r="J154" s="7" t="s">
        <v>1951</v>
      </c>
    </row>
    <row r="155" spans="1:10">
      <c r="A155" s="7">
        <v>154</v>
      </c>
      <c r="B155" s="7" t="s">
        <v>1321</v>
      </c>
      <c r="C155" s="7" t="s">
        <v>18</v>
      </c>
      <c r="D155" s="7" t="s">
        <v>1859</v>
      </c>
      <c r="E155" s="7" t="s">
        <v>1860</v>
      </c>
      <c r="F155" s="7" t="s">
        <v>1861</v>
      </c>
      <c r="G155" s="7" t="s">
        <v>1382</v>
      </c>
      <c r="H155" s="7" t="s">
        <v>1862</v>
      </c>
      <c r="J155" s="7" t="s">
        <v>1951</v>
      </c>
    </row>
    <row r="156" spans="1:10">
      <c r="A156" s="7">
        <v>155</v>
      </c>
      <c r="B156" s="7" t="s">
        <v>1321</v>
      </c>
      <c r="C156" s="7" t="s">
        <v>18</v>
      </c>
      <c r="D156" s="7" t="s">
        <v>1863</v>
      </c>
      <c r="E156" s="7" t="s">
        <v>1864</v>
      </c>
      <c r="F156" s="7" t="s">
        <v>1865</v>
      </c>
      <c r="G156" s="7" t="s">
        <v>1371</v>
      </c>
      <c r="J156" s="7" t="s">
        <v>1951</v>
      </c>
    </row>
    <row r="157" spans="1:10">
      <c r="A157" s="7">
        <v>156</v>
      </c>
      <c r="B157" s="7" t="s">
        <v>1321</v>
      </c>
      <c r="C157" s="7" t="s">
        <v>18</v>
      </c>
      <c r="D157" s="7" t="s">
        <v>1866</v>
      </c>
      <c r="E157" s="7" t="s">
        <v>1867</v>
      </c>
      <c r="F157" s="7" t="s">
        <v>1868</v>
      </c>
      <c r="G157" s="7" t="s">
        <v>1366</v>
      </c>
      <c r="J157" s="7" t="s">
        <v>1951</v>
      </c>
    </row>
    <row r="158" spans="1:10">
      <c r="A158" s="7">
        <v>157</v>
      </c>
      <c r="B158" s="7" t="s">
        <v>1321</v>
      </c>
      <c r="C158" s="7" t="s">
        <v>18</v>
      </c>
      <c r="D158" s="7" t="s">
        <v>1869</v>
      </c>
      <c r="E158" s="7" t="s">
        <v>1870</v>
      </c>
      <c r="F158" s="7" t="s">
        <v>1871</v>
      </c>
      <c r="G158" s="7" t="s">
        <v>1334</v>
      </c>
      <c r="I158" s="7" t="s">
        <v>1872</v>
      </c>
      <c r="J158" s="7" t="s">
        <v>1951</v>
      </c>
    </row>
    <row r="159" spans="1:10">
      <c r="A159" s="7">
        <v>158</v>
      </c>
      <c r="B159" s="7" t="s">
        <v>1321</v>
      </c>
      <c r="C159" s="7" t="s">
        <v>18</v>
      </c>
      <c r="D159" s="7" t="s">
        <v>1873</v>
      </c>
      <c r="E159" s="7" t="s">
        <v>1874</v>
      </c>
      <c r="F159" s="7" t="s">
        <v>1875</v>
      </c>
      <c r="G159" s="7" t="s">
        <v>1876</v>
      </c>
      <c r="H159" s="7" t="s">
        <v>1877</v>
      </c>
      <c r="J159" s="7" t="s">
        <v>1951</v>
      </c>
    </row>
    <row r="160" spans="1:10">
      <c r="A160" s="7">
        <v>159</v>
      </c>
      <c r="B160" s="7" t="s">
        <v>1321</v>
      </c>
      <c r="C160" s="7" t="s">
        <v>18</v>
      </c>
      <c r="D160" s="7" t="s">
        <v>1878</v>
      </c>
      <c r="E160" s="7" t="s">
        <v>1879</v>
      </c>
      <c r="F160" s="7" t="s">
        <v>1880</v>
      </c>
      <c r="G160" s="7" t="s">
        <v>1382</v>
      </c>
      <c r="I160" s="7" t="s">
        <v>1881</v>
      </c>
      <c r="J160" s="7" t="s">
        <v>1951</v>
      </c>
    </row>
    <row r="161" spans="1:10">
      <c r="A161" s="7">
        <v>160</v>
      </c>
      <c r="B161" s="7" t="s">
        <v>1321</v>
      </c>
      <c r="C161" s="7" t="s">
        <v>18</v>
      </c>
      <c r="D161" s="7" t="s">
        <v>1882</v>
      </c>
      <c r="E161" s="7" t="s">
        <v>1883</v>
      </c>
      <c r="F161" s="7" t="s">
        <v>1884</v>
      </c>
      <c r="G161" s="7" t="s">
        <v>1389</v>
      </c>
      <c r="J161" s="7" t="s">
        <v>1951</v>
      </c>
    </row>
    <row r="162" spans="1:10">
      <c r="A162" s="7">
        <v>161</v>
      </c>
      <c r="B162" s="7" t="s">
        <v>1321</v>
      </c>
      <c r="C162" s="7" t="s">
        <v>18</v>
      </c>
      <c r="D162" s="7" t="s">
        <v>1885</v>
      </c>
      <c r="E162" s="7" t="s">
        <v>1886</v>
      </c>
      <c r="F162" s="7" t="s">
        <v>1887</v>
      </c>
      <c r="G162" s="7" t="s">
        <v>1382</v>
      </c>
      <c r="H162" s="7" t="s">
        <v>1888</v>
      </c>
      <c r="J162" s="7" t="s">
        <v>1951</v>
      </c>
    </row>
    <row r="163" spans="1:10">
      <c r="A163" s="7">
        <v>162</v>
      </c>
      <c r="B163" s="7" t="s">
        <v>1321</v>
      </c>
      <c r="C163" s="7" t="s">
        <v>18</v>
      </c>
      <c r="D163" s="7" t="s">
        <v>1889</v>
      </c>
      <c r="E163" s="7" t="s">
        <v>1890</v>
      </c>
      <c r="F163" s="7" t="s">
        <v>1891</v>
      </c>
      <c r="G163" s="7" t="s">
        <v>1347</v>
      </c>
      <c r="J163" s="7" t="s">
        <v>1951</v>
      </c>
    </row>
    <row r="164" spans="1:10">
      <c r="A164" s="7">
        <v>163</v>
      </c>
      <c r="B164" s="7" t="s">
        <v>1321</v>
      </c>
      <c r="C164" s="7" t="s">
        <v>18</v>
      </c>
      <c r="D164" s="7" t="s">
        <v>1892</v>
      </c>
      <c r="E164" s="7" t="s">
        <v>1893</v>
      </c>
      <c r="F164" s="7" t="s">
        <v>1894</v>
      </c>
      <c r="G164" s="7" t="s">
        <v>1895</v>
      </c>
      <c r="H164" s="7" t="s">
        <v>1896</v>
      </c>
      <c r="J164" s="7" t="s">
        <v>1951</v>
      </c>
    </row>
    <row r="165" spans="1:10">
      <c r="A165" s="7">
        <v>164</v>
      </c>
      <c r="B165" s="7" t="s">
        <v>1321</v>
      </c>
      <c r="C165" s="7" t="s">
        <v>18</v>
      </c>
      <c r="D165" s="7" t="s">
        <v>1897</v>
      </c>
      <c r="E165" s="7" t="s">
        <v>1898</v>
      </c>
      <c r="F165" s="7" t="s">
        <v>1899</v>
      </c>
      <c r="G165" s="7" t="s">
        <v>1900</v>
      </c>
      <c r="J165" s="7" t="s">
        <v>1951</v>
      </c>
    </row>
    <row r="166" spans="1:10">
      <c r="A166" s="7">
        <v>165</v>
      </c>
      <c r="B166" s="7" t="s">
        <v>1321</v>
      </c>
      <c r="C166" s="7" t="s">
        <v>18</v>
      </c>
      <c r="D166" s="7" t="s">
        <v>1901</v>
      </c>
      <c r="E166" s="7" t="s">
        <v>1902</v>
      </c>
      <c r="F166" s="7" t="s">
        <v>1903</v>
      </c>
      <c r="G166" s="7" t="s">
        <v>1900</v>
      </c>
      <c r="J166" s="7" t="s">
        <v>1951</v>
      </c>
    </row>
    <row r="167" spans="1:10">
      <c r="A167" s="7">
        <v>166</v>
      </c>
      <c r="B167" s="7" t="s">
        <v>1321</v>
      </c>
      <c r="C167" s="7" t="s">
        <v>18</v>
      </c>
      <c r="D167" s="7" t="s">
        <v>1904</v>
      </c>
      <c r="E167" s="7" t="s">
        <v>1905</v>
      </c>
      <c r="F167" s="7" t="s">
        <v>1906</v>
      </c>
      <c r="G167" s="7" t="s">
        <v>1544</v>
      </c>
      <c r="J167" s="7" t="s">
        <v>1951</v>
      </c>
    </row>
    <row r="168" spans="1:10">
      <c r="A168" s="7">
        <v>167</v>
      </c>
      <c r="B168" s="7" t="s">
        <v>1321</v>
      </c>
      <c r="C168" s="7" t="s">
        <v>18</v>
      </c>
      <c r="D168" s="7" t="s">
        <v>1907</v>
      </c>
      <c r="E168" s="7" t="s">
        <v>1908</v>
      </c>
      <c r="F168" s="7" t="s">
        <v>1909</v>
      </c>
      <c r="G168" s="7" t="s">
        <v>1334</v>
      </c>
      <c r="H168" s="7" t="s">
        <v>1910</v>
      </c>
      <c r="I168" s="7" t="s">
        <v>1911</v>
      </c>
      <c r="J168" s="7" t="s">
        <v>1951</v>
      </c>
    </row>
    <row r="169" spans="1:10">
      <c r="A169" s="7">
        <v>168</v>
      </c>
      <c r="B169" s="7" t="s">
        <v>1321</v>
      </c>
      <c r="C169" s="7" t="s">
        <v>18</v>
      </c>
      <c r="D169" s="7" t="s">
        <v>1912</v>
      </c>
      <c r="E169" s="7" t="s">
        <v>1913</v>
      </c>
      <c r="F169" s="7" t="s">
        <v>1914</v>
      </c>
      <c r="G169" s="7" t="s">
        <v>1915</v>
      </c>
      <c r="H169" s="7" t="s">
        <v>1916</v>
      </c>
      <c r="J169" s="7" t="s">
        <v>1951</v>
      </c>
    </row>
    <row r="170" spans="1:10">
      <c r="A170" s="7">
        <v>169</v>
      </c>
      <c r="B170" s="7" t="s">
        <v>1321</v>
      </c>
      <c r="C170" s="7" t="s">
        <v>18</v>
      </c>
      <c r="D170" s="7" t="s">
        <v>1917</v>
      </c>
      <c r="E170" s="7" t="s">
        <v>1918</v>
      </c>
      <c r="F170" s="7" t="s">
        <v>1919</v>
      </c>
      <c r="G170" s="7" t="s">
        <v>1378</v>
      </c>
      <c r="J170" s="7" t="s">
        <v>1951</v>
      </c>
    </row>
    <row r="171" spans="1:10">
      <c r="A171" s="7">
        <v>170</v>
      </c>
      <c r="B171" s="7" t="s">
        <v>1321</v>
      </c>
      <c r="C171" s="7" t="s">
        <v>18</v>
      </c>
      <c r="D171" s="7" t="s">
        <v>1920</v>
      </c>
      <c r="E171" s="7" t="s">
        <v>1921</v>
      </c>
      <c r="F171" s="7" t="s">
        <v>1922</v>
      </c>
      <c r="G171" s="7" t="s">
        <v>1334</v>
      </c>
      <c r="J171" s="7" t="s">
        <v>1951</v>
      </c>
    </row>
    <row r="172" spans="1:10">
      <c r="A172" s="7">
        <v>171</v>
      </c>
      <c r="B172" s="7" t="s">
        <v>1321</v>
      </c>
      <c r="C172" s="7" t="s">
        <v>18</v>
      </c>
      <c r="D172" s="7" t="s">
        <v>1923</v>
      </c>
      <c r="E172" s="7" t="s">
        <v>1924</v>
      </c>
      <c r="F172" s="7" t="s">
        <v>1925</v>
      </c>
      <c r="G172" s="7" t="s">
        <v>1366</v>
      </c>
      <c r="J172" s="7" t="s">
        <v>1951</v>
      </c>
    </row>
    <row r="173" spans="1:10">
      <c r="A173" s="7">
        <v>172</v>
      </c>
      <c r="B173" s="7" t="s">
        <v>1321</v>
      </c>
      <c r="C173" s="7" t="s">
        <v>18</v>
      </c>
      <c r="D173" s="7" t="s">
        <v>1926</v>
      </c>
      <c r="E173" s="7" t="s">
        <v>1927</v>
      </c>
      <c r="F173" s="7" t="s">
        <v>1928</v>
      </c>
      <c r="G173" s="7" t="s">
        <v>1366</v>
      </c>
      <c r="J173" s="7" t="s">
        <v>1951</v>
      </c>
    </row>
    <row r="174" spans="1:10">
      <c r="A174" s="7">
        <v>173</v>
      </c>
      <c r="B174" s="7" t="s">
        <v>1321</v>
      </c>
      <c r="C174" s="7" t="s">
        <v>18</v>
      </c>
      <c r="D174" s="7" t="s">
        <v>1929</v>
      </c>
      <c r="E174" s="7" t="s">
        <v>1930</v>
      </c>
      <c r="F174" s="7" t="s">
        <v>1931</v>
      </c>
      <c r="G174" s="7" t="s">
        <v>1339</v>
      </c>
      <c r="I174" s="7" t="s">
        <v>1330</v>
      </c>
      <c r="J174" s="7" t="s">
        <v>1951</v>
      </c>
    </row>
    <row r="175" spans="1:10">
      <c r="A175" s="7">
        <v>174</v>
      </c>
      <c r="B175" s="7" t="s">
        <v>1321</v>
      </c>
      <c r="C175" s="7" t="s">
        <v>18</v>
      </c>
      <c r="D175" s="7" t="s">
        <v>1932</v>
      </c>
      <c r="E175" s="7" t="s">
        <v>1933</v>
      </c>
      <c r="F175" s="7" t="s">
        <v>1934</v>
      </c>
      <c r="G175" s="7" t="s">
        <v>1382</v>
      </c>
      <c r="J175" s="7" t="s">
        <v>1951</v>
      </c>
    </row>
    <row r="176" spans="1:10">
      <c r="A176" s="7">
        <v>175</v>
      </c>
      <c r="B176" s="7" t="s">
        <v>1321</v>
      </c>
      <c r="C176" s="7" t="s">
        <v>18</v>
      </c>
      <c r="D176" s="7" t="s">
        <v>1935</v>
      </c>
      <c r="E176" s="7" t="s">
        <v>1936</v>
      </c>
      <c r="F176" s="7" t="s">
        <v>1937</v>
      </c>
      <c r="G176" s="7" t="s">
        <v>1938</v>
      </c>
      <c r="I176" s="7" t="s">
        <v>1939</v>
      </c>
      <c r="J176" s="7" t="s">
        <v>1951</v>
      </c>
    </row>
    <row r="177" spans="1:10">
      <c r="A177" s="7">
        <v>176</v>
      </c>
      <c r="B177" s="7" t="s">
        <v>1321</v>
      </c>
      <c r="C177" s="7" t="s">
        <v>18</v>
      </c>
      <c r="D177" s="7" t="s">
        <v>1940</v>
      </c>
      <c r="E177" s="7" t="s">
        <v>1941</v>
      </c>
      <c r="F177" s="7" t="s">
        <v>1942</v>
      </c>
      <c r="G177" s="7" t="s">
        <v>1325</v>
      </c>
      <c r="J177" s="7" t="s">
        <v>1951</v>
      </c>
    </row>
    <row r="178" spans="1:10">
      <c r="A178" s="7">
        <v>177</v>
      </c>
      <c r="B178" s="7" t="s">
        <v>1321</v>
      </c>
      <c r="C178" s="7" t="s">
        <v>18</v>
      </c>
      <c r="D178" s="7" t="s">
        <v>1943</v>
      </c>
      <c r="E178" s="7" t="s">
        <v>1944</v>
      </c>
      <c r="F178" s="7" t="s">
        <v>1945</v>
      </c>
      <c r="G178" s="7" t="s">
        <v>1946</v>
      </c>
      <c r="J178" s="7" t="s">
        <v>1951</v>
      </c>
    </row>
    <row r="179" spans="1:10">
      <c r="A179" s="7">
        <v>178</v>
      </c>
      <c r="B179" s="7" t="s">
        <v>1321</v>
      </c>
      <c r="C179" s="7" t="s">
        <v>18</v>
      </c>
      <c r="D179" s="7" t="s">
        <v>1947</v>
      </c>
      <c r="E179" s="7" t="s">
        <v>1948</v>
      </c>
      <c r="F179" s="7" t="s">
        <v>1949</v>
      </c>
      <c r="G179" s="7" t="s">
        <v>1950</v>
      </c>
      <c r="J179" s="7" t="s">
        <v>1951</v>
      </c>
    </row>
    <row r="180" spans="1:10">
      <c r="A180" s="7">
        <v>1</v>
      </c>
      <c r="B180" s="7" t="s">
        <v>1321</v>
      </c>
      <c r="C180" s="7" t="s">
        <v>18</v>
      </c>
      <c r="D180" s="7" t="s">
        <v>1322</v>
      </c>
      <c r="E180" s="7" t="s">
        <v>1323</v>
      </c>
      <c r="F180" s="7" t="s">
        <v>1324</v>
      </c>
      <c r="G180" s="7" t="s">
        <v>1325</v>
      </c>
      <c r="J180" s="7" t="s">
        <v>2003</v>
      </c>
    </row>
    <row r="181" spans="1:10">
      <c r="A181" s="7">
        <v>2</v>
      </c>
      <c r="B181" s="7" t="s">
        <v>1321</v>
      </c>
      <c r="C181" s="7" t="s">
        <v>18</v>
      </c>
      <c r="D181" s="7" t="s">
        <v>1326</v>
      </c>
      <c r="E181" s="7" t="s">
        <v>1327</v>
      </c>
      <c r="F181" s="7" t="s">
        <v>1328</v>
      </c>
      <c r="G181" s="7" t="s">
        <v>1329</v>
      </c>
      <c r="I181" s="7" t="s">
        <v>1330</v>
      </c>
      <c r="J181" s="7" t="s">
        <v>2003</v>
      </c>
    </row>
    <row r="182" spans="1:10">
      <c r="A182" s="7">
        <v>3</v>
      </c>
      <c r="B182" s="7" t="s">
        <v>1321</v>
      </c>
      <c r="C182" s="7" t="s">
        <v>18</v>
      </c>
      <c r="D182" s="7" t="s">
        <v>1336</v>
      </c>
      <c r="E182" s="7" t="s">
        <v>1337</v>
      </c>
      <c r="F182" s="7" t="s">
        <v>1338</v>
      </c>
      <c r="G182" s="7" t="s">
        <v>1339</v>
      </c>
      <c r="I182" s="7" t="s">
        <v>1340</v>
      </c>
      <c r="J182" s="7" t="s">
        <v>2003</v>
      </c>
    </row>
    <row r="183" spans="1:10">
      <c r="A183" s="7">
        <v>4</v>
      </c>
      <c r="B183" s="7" t="s">
        <v>1321</v>
      </c>
      <c r="C183" s="7" t="s">
        <v>18</v>
      </c>
      <c r="D183" s="7" t="s">
        <v>1341</v>
      </c>
      <c r="E183" s="7" t="s">
        <v>1342</v>
      </c>
      <c r="F183" s="7" t="s">
        <v>1338</v>
      </c>
      <c r="G183" s="7" t="s">
        <v>1343</v>
      </c>
      <c r="I183" s="7" t="s">
        <v>1330</v>
      </c>
      <c r="J183" s="7" t="s">
        <v>2003</v>
      </c>
    </row>
    <row r="184" spans="1:10">
      <c r="A184" s="7">
        <v>5</v>
      </c>
      <c r="B184" s="7" t="s">
        <v>1321</v>
      </c>
      <c r="C184" s="7" t="s">
        <v>18</v>
      </c>
      <c r="D184" s="7" t="s">
        <v>1348</v>
      </c>
      <c r="E184" s="7" t="s">
        <v>1349</v>
      </c>
      <c r="F184" s="7" t="s">
        <v>1350</v>
      </c>
      <c r="G184" s="7" t="s">
        <v>1351</v>
      </c>
      <c r="J184" s="7" t="s">
        <v>2003</v>
      </c>
    </row>
    <row r="185" spans="1:10">
      <c r="A185" s="7">
        <v>6</v>
      </c>
      <c r="B185" s="7" t="s">
        <v>1321</v>
      </c>
      <c r="C185" s="7" t="s">
        <v>18</v>
      </c>
      <c r="D185" s="7" t="s">
        <v>1352</v>
      </c>
      <c r="E185" s="7" t="s">
        <v>1353</v>
      </c>
      <c r="F185" s="7" t="s">
        <v>1354</v>
      </c>
      <c r="G185" s="7" t="s">
        <v>1355</v>
      </c>
      <c r="J185" s="7" t="s">
        <v>2003</v>
      </c>
    </row>
    <row r="186" spans="1:10">
      <c r="A186" s="7">
        <v>7</v>
      </c>
      <c r="B186" s="7" t="s">
        <v>1321</v>
      </c>
      <c r="C186" s="7" t="s">
        <v>18</v>
      </c>
      <c r="D186" s="7" t="s">
        <v>1952</v>
      </c>
      <c r="E186" s="7" t="s">
        <v>1953</v>
      </c>
      <c r="F186" s="7" t="s">
        <v>1954</v>
      </c>
      <c r="G186" s="7" t="s">
        <v>1371</v>
      </c>
      <c r="I186" s="7" t="s">
        <v>1955</v>
      </c>
      <c r="J186" s="7" t="s">
        <v>2003</v>
      </c>
    </row>
    <row r="187" spans="1:10">
      <c r="A187" s="7">
        <v>8</v>
      </c>
      <c r="B187" s="7" t="s">
        <v>1321</v>
      </c>
      <c r="C187" s="7" t="s">
        <v>18</v>
      </c>
      <c r="D187" s="7" t="s">
        <v>1356</v>
      </c>
      <c r="E187" s="7" t="s">
        <v>1357</v>
      </c>
      <c r="F187" s="7" t="s">
        <v>1358</v>
      </c>
      <c r="G187" s="7" t="s">
        <v>1339</v>
      </c>
      <c r="J187" s="7" t="s">
        <v>2003</v>
      </c>
    </row>
    <row r="188" spans="1:10">
      <c r="A188" s="7">
        <v>9</v>
      </c>
      <c r="B188" s="7" t="s">
        <v>1321</v>
      </c>
      <c r="C188" s="7" t="s">
        <v>18</v>
      </c>
      <c r="D188" s="7" t="s">
        <v>1956</v>
      </c>
      <c r="E188" s="7" t="s">
        <v>1957</v>
      </c>
      <c r="F188" s="7" t="s">
        <v>1958</v>
      </c>
      <c r="G188" s="7" t="s">
        <v>1366</v>
      </c>
      <c r="J188" s="7" t="s">
        <v>2003</v>
      </c>
    </row>
    <row r="189" spans="1:10">
      <c r="A189" s="7">
        <v>10</v>
      </c>
      <c r="B189" s="7" t="s">
        <v>1321</v>
      </c>
      <c r="C189" s="7" t="s">
        <v>18</v>
      </c>
      <c r="D189" s="7" t="s">
        <v>1959</v>
      </c>
      <c r="E189" s="7" t="s">
        <v>1960</v>
      </c>
      <c r="F189" s="7" t="s">
        <v>1961</v>
      </c>
      <c r="G189" s="7" t="s">
        <v>1339</v>
      </c>
      <c r="I189" s="7" t="s">
        <v>1962</v>
      </c>
      <c r="J189" s="7" t="s">
        <v>2003</v>
      </c>
    </row>
    <row r="190" spans="1:10">
      <c r="A190" s="7">
        <v>11</v>
      </c>
      <c r="B190" s="7" t="s">
        <v>1321</v>
      </c>
      <c r="C190" s="7" t="s">
        <v>18</v>
      </c>
      <c r="D190" s="7" t="s">
        <v>1359</v>
      </c>
      <c r="E190" s="7" t="s">
        <v>1360</v>
      </c>
      <c r="F190" s="7" t="s">
        <v>1361</v>
      </c>
      <c r="G190" s="7" t="s">
        <v>1362</v>
      </c>
      <c r="J190" s="7" t="s">
        <v>2003</v>
      </c>
    </row>
    <row r="191" spans="1:10">
      <c r="A191" s="7">
        <v>12</v>
      </c>
      <c r="B191" s="7" t="s">
        <v>1321</v>
      </c>
      <c r="C191" s="7" t="s">
        <v>18</v>
      </c>
      <c r="D191" s="7" t="s">
        <v>1363</v>
      </c>
      <c r="E191" s="7" t="s">
        <v>1364</v>
      </c>
      <c r="F191" s="7" t="s">
        <v>1365</v>
      </c>
      <c r="G191" s="7" t="s">
        <v>1366</v>
      </c>
      <c r="H191" s="7" t="s">
        <v>1367</v>
      </c>
      <c r="J191" s="7" t="s">
        <v>2003</v>
      </c>
    </row>
    <row r="192" spans="1:10">
      <c r="A192" s="7">
        <v>13</v>
      </c>
      <c r="B192" s="7" t="s">
        <v>1321</v>
      </c>
      <c r="C192" s="7" t="s">
        <v>18</v>
      </c>
      <c r="D192" s="7" t="s">
        <v>1372</v>
      </c>
      <c r="E192" s="7" t="s">
        <v>1373</v>
      </c>
      <c r="F192" s="7" t="s">
        <v>1374</v>
      </c>
      <c r="G192" s="7" t="s">
        <v>1366</v>
      </c>
      <c r="J192" s="7" t="s">
        <v>2003</v>
      </c>
    </row>
    <row r="193" spans="1:10">
      <c r="A193" s="7">
        <v>14</v>
      </c>
      <c r="B193" s="7" t="s">
        <v>1321</v>
      </c>
      <c r="C193" s="7" t="s">
        <v>18</v>
      </c>
      <c r="D193" s="7" t="s">
        <v>1375</v>
      </c>
      <c r="E193" s="7" t="s">
        <v>1376</v>
      </c>
      <c r="F193" s="7" t="s">
        <v>1377</v>
      </c>
      <c r="G193" s="7" t="s">
        <v>1378</v>
      </c>
      <c r="J193" s="7" t="s">
        <v>2003</v>
      </c>
    </row>
    <row r="194" spans="1:10">
      <c r="A194" s="7">
        <v>15</v>
      </c>
      <c r="B194" s="7" t="s">
        <v>1321</v>
      </c>
      <c r="C194" s="7" t="s">
        <v>18</v>
      </c>
      <c r="D194" s="7" t="s">
        <v>1379</v>
      </c>
      <c r="E194" s="7" t="s">
        <v>1380</v>
      </c>
      <c r="F194" s="7" t="s">
        <v>1381</v>
      </c>
      <c r="G194" s="7" t="s">
        <v>1382</v>
      </c>
      <c r="J194" s="7" t="s">
        <v>2003</v>
      </c>
    </row>
    <row r="195" spans="1:10">
      <c r="A195" s="7">
        <v>16</v>
      </c>
      <c r="B195" s="7" t="s">
        <v>1321</v>
      </c>
      <c r="C195" s="7" t="s">
        <v>18</v>
      </c>
      <c r="D195" s="7" t="s">
        <v>1406</v>
      </c>
      <c r="E195" s="7" t="s">
        <v>1407</v>
      </c>
      <c r="F195" s="7" t="s">
        <v>1408</v>
      </c>
      <c r="G195" s="7" t="s">
        <v>1397</v>
      </c>
      <c r="H195" s="7" t="s">
        <v>1409</v>
      </c>
      <c r="J195" s="7" t="s">
        <v>2003</v>
      </c>
    </row>
    <row r="196" spans="1:10">
      <c r="A196" s="7">
        <v>17</v>
      </c>
      <c r="B196" s="7" t="s">
        <v>1321</v>
      </c>
      <c r="C196" s="7" t="s">
        <v>18</v>
      </c>
      <c r="D196" s="7" t="s">
        <v>1416</v>
      </c>
      <c r="E196" s="7" t="s">
        <v>1417</v>
      </c>
      <c r="F196" s="7" t="s">
        <v>1418</v>
      </c>
      <c r="G196" s="7" t="s">
        <v>1419</v>
      </c>
      <c r="H196" s="7" t="s">
        <v>1420</v>
      </c>
      <c r="J196" s="7" t="s">
        <v>2003</v>
      </c>
    </row>
    <row r="197" spans="1:10">
      <c r="A197" s="7">
        <v>18</v>
      </c>
      <c r="B197" s="7" t="s">
        <v>1321</v>
      </c>
      <c r="C197" s="7" t="s">
        <v>18</v>
      </c>
      <c r="D197" s="7" t="s">
        <v>1421</v>
      </c>
      <c r="E197" s="7" t="s">
        <v>1422</v>
      </c>
      <c r="F197" s="7" t="s">
        <v>1423</v>
      </c>
      <c r="G197" s="7" t="s">
        <v>1424</v>
      </c>
      <c r="J197" s="7" t="s">
        <v>2003</v>
      </c>
    </row>
    <row r="198" spans="1:10">
      <c r="A198" s="7">
        <v>19</v>
      </c>
      <c r="B198" s="7" t="s">
        <v>1321</v>
      </c>
      <c r="C198" s="7" t="s">
        <v>18</v>
      </c>
      <c r="D198" s="7" t="s">
        <v>1425</v>
      </c>
      <c r="E198" s="7" t="s">
        <v>1426</v>
      </c>
      <c r="F198" s="7" t="s">
        <v>1427</v>
      </c>
      <c r="G198" s="7" t="s">
        <v>1428</v>
      </c>
      <c r="J198" s="7" t="s">
        <v>2003</v>
      </c>
    </row>
    <row r="199" spans="1:10">
      <c r="A199" s="7">
        <v>20</v>
      </c>
      <c r="B199" s="7" t="s">
        <v>1321</v>
      </c>
      <c r="C199" s="7" t="s">
        <v>18</v>
      </c>
      <c r="D199" s="7" t="s">
        <v>1429</v>
      </c>
      <c r="E199" s="7" t="s">
        <v>1430</v>
      </c>
      <c r="F199" s="7" t="s">
        <v>1431</v>
      </c>
      <c r="G199" s="7" t="s">
        <v>1428</v>
      </c>
      <c r="H199" s="7" t="s">
        <v>1432</v>
      </c>
      <c r="I199" s="7" t="s">
        <v>1330</v>
      </c>
      <c r="J199" s="7" t="s">
        <v>2003</v>
      </c>
    </row>
    <row r="200" spans="1:10">
      <c r="A200" s="7">
        <v>21</v>
      </c>
      <c r="B200" s="7" t="s">
        <v>1321</v>
      </c>
      <c r="C200" s="7" t="s">
        <v>18</v>
      </c>
      <c r="D200" s="7" t="s">
        <v>1433</v>
      </c>
      <c r="E200" s="7" t="s">
        <v>1434</v>
      </c>
      <c r="F200" s="7" t="s">
        <v>1427</v>
      </c>
      <c r="G200" s="7" t="s">
        <v>1435</v>
      </c>
      <c r="J200" s="7" t="s">
        <v>2003</v>
      </c>
    </row>
    <row r="201" spans="1:10">
      <c r="A201" s="7">
        <v>22</v>
      </c>
      <c r="B201" s="7" t="s">
        <v>1321</v>
      </c>
      <c r="C201" s="7" t="s">
        <v>18</v>
      </c>
      <c r="D201" s="7" t="s">
        <v>1442</v>
      </c>
      <c r="E201" s="7" t="s">
        <v>1443</v>
      </c>
      <c r="F201" s="7" t="s">
        <v>1444</v>
      </c>
      <c r="G201" s="7" t="s">
        <v>1445</v>
      </c>
      <c r="J201" s="7" t="s">
        <v>2003</v>
      </c>
    </row>
    <row r="202" spans="1:10">
      <c r="A202" s="7">
        <v>23</v>
      </c>
      <c r="B202" s="7" t="s">
        <v>1321</v>
      </c>
      <c r="C202" s="7" t="s">
        <v>18</v>
      </c>
      <c r="D202" s="7" t="s">
        <v>1446</v>
      </c>
      <c r="E202" s="7" t="s">
        <v>1447</v>
      </c>
      <c r="F202" s="7" t="s">
        <v>1448</v>
      </c>
      <c r="G202" s="7" t="s">
        <v>1329</v>
      </c>
      <c r="J202" s="7" t="s">
        <v>2003</v>
      </c>
    </row>
    <row r="203" spans="1:10">
      <c r="A203" s="7">
        <v>24</v>
      </c>
      <c r="B203" s="7" t="s">
        <v>1321</v>
      </c>
      <c r="C203" s="7" t="s">
        <v>18</v>
      </c>
      <c r="D203" s="7" t="s">
        <v>1449</v>
      </c>
      <c r="E203" s="7" t="s">
        <v>1450</v>
      </c>
      <c r="F203" s="7" t="s">
        <v>1451</v>
      </c>
      <c r="G203" s="7" t="s">
        <v>1382</v>
      </c>
      <c r="I203" s="7" t="s">
        <v>1452</v>
      </c>
      <c r="J203" s="7" t="s">
        <v>2003</v>
      </c>
    </row>
    <row r="204" spans="1:10">
      <c r="A204" s="7">
        <v>25</v>
      </c>
      <c r="B204" s="7" t="s">
        <v>1321</v>
      </c>
      <c r="C204" s="7" t="s">
        <v>18</v>
      </c>
      <c r="D204" s="7" t="s">
        <v>1453</v>
      </c>
      <c r="E204" s="7" t="s">
        <v>1454</v>
      </c>
      <c r="F204" s="7" t="s">
        <v>1455</v>
      </c>
      <c r="G204" s="7" t="s">
        <v>1382</v>
      </c>
      <c r="J204" s="7" t="s">
        <v>2003</v>
      </c>
    </row>
    <row r="205" spans="1:10">
      <c r="A205" s="7">
        <v>26</v>
      </c>
      <c r="B205" s="7" t="s">
        <v>1321</v>
      </c>
      <c r="C205" s="7" t="s">
        <v>18</v>
      </c>
      <c r="D205" s="7" t="s">
        <v>1456</v>
      </c>
      <c r="E205" s="7" t="s">
        <v>1457</v>
      </c>
      <c r="F205" s="7" t="s">
        <v>1458</v>
      </c>
      <c r="G205" s="7" t="s">
        <v>1347</v>
      </c>
      <c r="J205" s="7" t="s">
        <v>2003</v>
      </c>
    </row>
    <row r="206" spans="1:10">
      <c r="A206" s="7">
        <v>27</v>
      </c>
      <c r="B206" s="7" t="s">
        <v>1321</v>
      </c>
      <c r="C206" s="7" t="s">
        <v>18</v>
      </c>
      <c r="D206" s="7" t="s">
        <v>1462</v>
      </c>
      <c r="E206" s="7" t="s">
        <v>1463</v>
      </c>
      <c r="F206" s="7" t="s">
        <v>1464</v>
      </c>
      <c r="G206" s="7" t="s">
        <v>1382</v>
      </c>
      <c r="J206" s="7" t="s">
        <v>2003</v>
      </c>
    </row>
    <row r="207" spans="1:10">
      <c r="A207" s="7">
        <v>28</v>
      </c>
      <c r="B207" s="7" t="s">
        <v>1321</v>
      </c>
      <c r="C207" s="7" t="s">
        <v>18</v>
      </c>
      <c r="D207" s="7" t="s">
        <v>1469</v>
      </c>
      <c r="E207" s="7" t="s">
        <v>1470</v>
      </c>
      <c r="F207" s="7" t="s">
        <v>1471</v>
      </c>
      <c r="G207" s="7" t="s">
        <v>1468</v>
      </c>
      <c r="H207" s="7" t="s">
        <v>1472</v>
      </c>
      <c r="J207" s="7" t="s">
        <v>2003</v>
      </c>
    </row>
    <row r="208" spans="1:10">
      <c r="A208" s="7">
        <v>29</v>
      </c>
      <c r="B208" s="7" t="s">
        <v>1321</v>
      </c>
      <c r="C208" s="7" t="s">
        <v>18</v>
      </c>
      <c r="D208" s="7" t="s">
        <v>1473</v>
      </c>
      <c r="E208" s="7" t="s">
        <v>1474</v>
      </c>
      <c r="F208" s="7" t="s">
        <v>1475</v>
      </c>
      <c r="G208" s="7" t="s">
        <v>1334</v>
      </c>
      <c r="H208" s="7" t="s">
        <v>1476</v>
      </c>
      <c r="J208" s="7" t="s">
        <v>2003</v>
      </c>
    </row>
    <row r="209" spans="1:10">
      <c r="A209" s="7">
        <v>30</v>
      </c>
      <c r="B209" s="7" t="s">
        <v>1321</v>
      </c>
      <c r="C209" s="7" t="s">
        <v>18</v>
      </c>
      <c r="D209" s="7" t="s">
        <v>1491</v>
      </c>
      <c r="E209" s="7" t="s">
        <v>1492</v>
      </c>
      <c r="F209" s="7" t="s">
        <v>1493</v>
      </c>
      <c r="G209" s="7" t="s">
        <v>1445</v>
      </c>
      <c r="I209" s="7" t="s">
        <v>1494</v>
      </c>
      <c r="J209" s="7" t="s">
        <v>2003</v>
      </c>
    </row>
    <row r="210" spans="1:10">
      <c r="A210" s="7">
        <v>31</v>
      </c>
      <c r="B210" s="7" t="s">
        <v>1321</v>
      </c>
      <c r="C210" s="7" t="s">
        <v>18</v>
      </c>
      <c r="D210" s="7" t="s">
        <v>1495</v>
      </c>
      <c r="E210" s="7" t="s">
        <v>1496</v>
      </c>
      <c r="F210" s="7" t="s">
        <v>1497</v>
      </c>
      <c r="G210" s="7" t="s">
        <v>1445</v>
      </c>
      <c r="J210" s="7" t="s">
        <v>2003</v>
      </c>
    </row>
    <row r="211" spans="1:10">
      <c r="A211" s="7">
        <v>32</v>
      </c>
      <c r="B211" s="7" t="s">
        <v>1321</v>
      </c>
      <c r="C211" s="7" t="s">
        <v>18</v>
      </c>
      <c r="D211" s="7" t="s">
        <v>1498</v>
      </c>
      <c r="E211" s="7" t="s">
        <v>1499</v>
      </c>
      <c r="F211" s="7" t="s">
        <v>1500</v>
      </c>
      <c r="G211" s="7" t="s">
        <v>1445</v>
      </c>
      <c r="I211" s="7" t="s">
        <v>1501</v>
      </c>
      <c r="J211" s="7" t="s">
        <v>2003</v>
      </c>
    </row>
    <row r="212" spans="1:10">
      <c r="A212" s="7">
        <v>33</v>
      </c>
      <c r="B212" s="7" t="s">
        <v>1321</v>
      </c>
      <c r="C212" s="7" t="s">
        <v>18</v>
      </c>
      <c r="D212" s="7" t="s">
        <v>1502</v>
      </c>
      <c r="E212" s="7" t="s">
        <v>1499</v>
      </c>
      <c r="F212" s="7" t="s">
        <v>1503</v>
      </c>
      <c r="G212" s="7" t="s">
        <v>1445</v>
      </c>
      <c r="J212" s="7" t="s">
        <v>2003</v>
      </c>
    </row>
    <row r="213" spans="1:10">
      <c r="A213" s="7">
        <v>34</v>
      </c>
      <c r="B213" s="7" t="s">
        <v>1321</v>
      </c>
      <c r="C213" s="7" t="s">
        <v>18</v>
      </c>
      <c r="D213" s="7" t="s">
        <v>1504</v>
      </c>
      <c r="E213" s="7" t="s">
        <v>1499</v>
      </c>
      <c r="F213" s="7" t="s">
        <v>1505</v>
      </c>
      <c r="G213" s="7" t="s">
        <v>1382</v>
      </c>
      <c r="J213" s="7" t="s">
        <v>2003</v>
      </c>
    </row>
    <row r="214" spans="1:10">
      <c r="A214" s="7">
        <v>35</v>
      </c>
      <c r="B214" s="7" t="s">
        <v>1321</v>
      </c>
      <c r="C214" s="7" t="s">
        <v>18</v>
      </c>
      <c r="D214" s="7" t="s">
        <v>1506</v>
      </c>
      <c r="E214" s="7" t="s">
        <v>1507</v>
      </c>
      <c r="F214" s="7" t="s">
        <v>1508</v>
      </c>
      <c r="G214" s="7" t="s">
        <v>1382</v>
      </c>
      <c r="H214" s="7" t="s">
        <v>1509</v>
      </c>
      <c r="I214" s="7" t="s">
        <v>1510</v>
      </c>
      <c r="J214" s="7" t="s">
        <v>2003</v>
      </c>
    </row>
    <row r="215" spans="1:10">
      <c r="A215" s="7">
        <v>36</v>
      </c>
      <c r="B215" s="7" t="s">
        <v>1321</v>
      </c>
      <c r="C215" s="7" t="s">
        <v>18</v>
      </c>
      <c r="D215" s="7" t="s">
        <v>1963</v>
      </c>
      <c r="E215" s="7" t="s">
        <v>1964</v>
      </c>
      <c r="F215" s="7" t="s">
        <v>1965</v>
      </c>
      <c r="G215" s="7" t="s">
        <v>1419</v>
      </c>
      <c r="J215" s="7" t="s">
        <v>2003</v>
      </c>
    </row>
    <row r="216" spans="1:10">
      <c r="A216" s="7">
        <v>37</v>
      </c>
      <c r="B216" s="7" t="s">
        <v>1321</v>
      </c>
      <c r="C216" s="7" t="s">
        <v>18</v>
      </c>
      <c r="D216" s="7" t="s">
        <v>1527</v>
      </c>
      <c r="E216" s="7" t="s">
        <v>1528</v>
      </c>
      <c r="F216" s="7" t="s">
        <v>1529</v>
      </c>
      <c r="G216" s="7" t="s">
        <v>1445</v>
      </c>
      <c r="J216" s="7" t="s">
        <v>2003</v>
      </c>
    </row>
    <row r="217" spans="1:10">
      <c r="A217" s="7">
        <v>38</v>
      </c>
      <c r="B217" s="7" t="s">
        <v>1321</v>
      </c>
      <c r="C217" s="7" t="s">
        <v>18</v>
      </c>
      <c r="D217" s="7" t="s">
        <v>1533</v>
      </c>
      <c r="E217" s="7" t="s">
        <v>1534</v>
      </c>
      <c r="F217" s="7" t="s">
        <v>1535</v>
      </c>
      <c r="G217" s="7" t="s">
        <v>1445</v>
      </c>
      <c r="I217" s="7" t="s">
        <v>1536</v>
      </c>
      <c r="J217" s="7" t="s">
        <v>2003</v>
      </c>
    </row>
    <row r="218" spans="1:10">
      <c r="A218" s="7">
        <v>39</v>
      </c>
      <c r="B218" s="7" t="s">
        <v>1321</v>
      </c>
      <c r="C218" s="7" t="s">
        <v>18</v>
      </c>
      <c r="D218" s="7" t="s">
        <v>1537</v>
      </c>
      <c r="E218" s="7" t="s">
        <v>1538</v>
      </c>
      <c r="F218" s="7" t="s">
        <v>1539</v>
      </c>
      <c r="G218" s="7" t="s">
        <v>1445</v>
      </c>
      <c r="I218" s="7" t="s">
        <v>1540</v>
      </c>
      <c r="J218" s="7" t="s">
        <v>2003</v>
      </c>
    </row>
    <row r="219" spans="1:10">
      <c r="A219" s="7">
        <v>40</v>
      </c>
      <c r="B219" s="7" t="s">
        <v>1321</v>
      </c>
      <c r="C219" s="7" t="s">
        <v>18</v>
      </c>
      <c r="D219" s="7" t="s">
        <v>1551</v>
      </c>
      <c r="E219" s="7" t="s">
        <v>1552</v>
      </c>
      <c r="F219" s="7" t="s">
        <v>1553</v>
      </c>
      <c r="G219" s="7" t="s">
        <v>1445</v>
      </c>
      <c r="J219" s="7" t="s">
        <v>2003</v>
      </c>
    </row>
    <row r="220" spans="1:10">
      <c r="A220" s="7">
        <v>41</v>
      </c>
      <c r="B220" s="7" t="s">
        <v>1321</v>
      </c>
      <c r="C220" s="7" t="s">
        <v>18</v>
      </c>
      <c r="D220" s="7" t="s">
        <v>1568</v>
      </c>
      <c r="E220" s="7" t="s">
        <v>1569</v>
      </c>
      <c r="F220" s="7" t="s">
        <v>1570</v>
      </c>
      <c r="G220" s="7" t="s">
        <v>1389</v>
      </c>
      <c r="H220" s="7" t="s">
        <v>1571</v>
      </c>
      <c r="I220" s="7" t="s">
        <v>1572</v>
      </c>
      <c r="J220" s="7" t="s">
        <v>2003</v>
      </c>
    </row>
    <row r="221" spans="1:10">
      <c r="A221" s="7">
        <v>42</v>
      </c>
      <c r="B221" s="7" t="s">
        <v>1321</v>
      </c>
      <c r="C221" s="7" t="s">
        <v>18</v>
      </c>
      <c r="D221" s="7" t="s">
        <v>1573</v>
      </c>
      <c r="E221" s="7" t="s">
        <v>1574</v>
      </c>
      <c r="F221" s="7" t="s">
        <v>1575</v>
      </c>
      <c r="G221" s="7" t="s">
        <v>1382</v>
      </c>
      <c r="J221" s="7" t="s">
        <v>2003</v>
      </c>
    </row>
    <row r="222" spans="1:10">
      <c r="A222" s="7">
        <v>43</v>
      </c>
      <c r="B222" s="7" t="s">
        <v>1321</v>
      </c>
      <c r="C222" s="7" t="s">
        <v>18</v>
      </c>
      <c r="D222" s="7" t="s">
        <v>1576</v>
      </c>
      <c r="E222" s="7" t="s">
        <v>1577</v>
      </c>
      <c r="F222" s="7" t="s">
        <v>1578</v>
      </c>
      <c r="G222" s="7" t="s">
        <v>1544</v>
      </c>
      <c r="I222" s="7" t="s">
        <v>1579</v>
      </c>
      <c r="J222" s="7" t="s">
        <v>2003</v>
      </c>
    </row>
    <row r="223" spans="1:10">
      <c r="A223" s="7">
        <v>44</v>
      </c>
      <c r="B223" s="7" t="s">
        <v>1321</v>
      </c>
      <c r="C223" s="7" t="s">
        <v>18</v>
      </c>
      <c r="D223" s="7" t="s">
        <v>1610</v>
      </c>
      <c r="E223" s="7" t="s">
        <v>1611</v>
      </c>
      <c r="F223" s="7" t="s">
        <v>1612</v>
      </c>
      <c r="G223" s="7" t="s">
        <v>1382</v>
      </c>
      <c r="J223" s="7" t="s">
        <v>2003</v>
      </c>
    </row>
    <row r="224" spans="1:10">
      <c r="A224" s="7">
        <v>45</v>
      </c>
      <c r="B224" s="7" t="s">
        <v>1321</v>
      </c>
      <c r="C224" s="7" t="s">
        <v>18</v>
      </c>
      <c r="D224" s="7" t="s">
        <v>1613</v>
      </c>
      <c r="E224" s="7" t="s">
        <v>1614</v>
      </c>
      <c r="F224" s="7" t="s">
        <v>1615</v>
      </c>
      <c r="G224" s="7" t="s">
        <v>1382</v>
      </c>
      <c r="I224" s="7" t="s">
        <v>1616</v>
      </c>
      <c r="J224" s="7" t="s">
        <v>2003</v>
      </c>
    </row>
    <row r="225" spans="1:10">
      <c r="A225" s="7">
        <v>46</v>
      </c>
      <c r="B225" s="7" t="s">
        <v>1321</v>
      </c>
      <c r="C225" s="7" t="s">
        <v>18</v>
      </c>
      <c r="D225" s="7" t="s">
        <v>1623</v>
      </c>
      <c r="E225" s="7" t="s">
        <v>1624</v>
      </c>
      <c r="F225" s="7" t="s">
        <v>1625</v>
      </c>
      <c r="G225" s="7" t="s">
        <v>1347</v>
      </c>
      <c r="I225" s="7" t="s">
        <v>1626</v>
      </c>
      <c r="J225" s="7" t="s">
        <v>2003</v>
      </c>
    </row>
    <row r="226" spans="1:10">
      <c r="A226" s="7">
        <v>47</v>
      </c>
      <c r="B226" s="7" t="s">
        <v>1321</v>
      </c>
      <c r="C226" s="7" t="s">
        <v>18</v>
      </c>
      <c r="D226" s="7" t="s">
        <v>1627</v>
      </c>
      <c r="E226" s="7" t="s">
        <v>1628</v>
      </c>
      <c r="F226" s="7" t="s">
        <v>1629</v>
      </c>
      <c r="G226" s="7" t="s">
        <v>1445</v>
      </c>
      <c r="J226" s="7" t="s">
        <v>2003</v>
      </c>
    </row>
    <row r="227" spans="1:10">
      <c r="A227" s="7">
        <v>48</v>
      </c>
      <c r="B227" s="7" t="s">
        <v>1321</v>
      </c>
      <c r="C227" s="7" t="s">
        <v>18</v>
      </c>
      <c r="D227" s="7" t="s">
        <v>1643</v>
      </c>
      <c r="E227" s="7" t="s">
        <v>1644</v>
      </c>
      <c r="F227" s="7" t="s">
        <v>1645</v>
      </c>
      <c r="G227" s="7" t="s">
        <v>1544</v>
      </c>
      <c r="J227" s="7" t="s">
        <v>2003</v>
      </c>
    </row>
    <row r="228" spans="1:10">
      <c r="A228" s="7">
        <v>49</v>
      </c>
      <c r="B228" s="7" t="s">
        <v>1321</v>
      </c>
      <c r="C228" s="7" t="s">
        <v>18</v>
      </c>
      <c r="D228" s="7" t="s">
        <v>1646</v>
      </c>
      <c r="E228" s="7" t="s">
        <v>1647</v>
      </c>
      <c r="F228" s="7" t="s">
        <v>1648</v>
      </c>
      <c r="G228" s="7" t="s">
        <v>1334</v>
      </c>
      <c r="I228" s="7" t="s">
        <v>1649</v>
      </c>
      <c r="J228" s="7" t="s">
        <v>2003</v>
      </c>
    </row>
    <row r="229" spans="1:10">
      <c r="A229" s="7">
        <v>50</v>
      </c>
      <c r="B229" s="7" t="s">
        <v>1321</v>
      </c>
      <c r="C229" s="7" t="s">
        <v>18</v>
      </c>
      <c r="D229" s="7" t="s">
        <v>1659</v>
      </c>
      <c r="E229" s="7" t="s">
        <v>1660</v>
      </c>
      <c r="F229" s="7" t="s">
        <v>1661</v>
      </c>
      <c r="G229" s="7" t="s">
        <v>1334</v>
      </c>
      <c r="J229" s="7" t="s">
        <v>2003</v>
      </c>
    </row>
    <row r="230" spans="1:10">
      <c r="A230" s="7">
        <v>51</v>
      </c>
      <c r="B230" s="7" t="s">
        <v>1321</v>
      </c>
      <c r="C230" s="7" t="s">
        <v>18</v>
      </c>
      <c r="D230" s="7" t="s">
        <v>1676</v>
      </c>
      <c r="E230" s="7" t="s">
        <v>1677</v>
      </c>
      <c r="F230" s="7" t="s">
        <v>1678</v>
      </c>
      <c r="G230" s="7" t="s">
        <v>1382</v>
      </c>
      <c r="J230" s="7" t="s">
        <v>2003</v>
      </c>
    </row>
    <row r="231" spans="1:10">
      <c r="A231" s="7">
        <v>52</v>
      </c>
      <c r="B231" s="7" t="s">
        <v>1321</v>
      </c>
      <c r="C231" s="7" t="s">
        <v>18</v>
      </c>
      <c r="D231" s="7" t="s">
        <v>1679</v>
      </c>
      <c r="E231" s="7" t="s">
        <v>1680</v>
      </c>
      <c r="F231" s="7" t="s">
        <v>1681</v>
      </c>
      <c r="G231" s="7" t="s">
        <v>1589</v>
      </c>
      <c r="J231" s="7" t="s">
        <v>2003</v>
      </c>
    </row>
    <row r="232" spans="1:10">
      <c r="A232" s="7">
        <v>53</v>
      </c>
      <c r="B232" s="7" t="s">
        <v>1321</v>
      </c>
      <c r="C232" s="7" t="s">
        <v>18</v>
      </c>
      <c r="D232" s="7" t="s">
        <v>1682</v>
      </c>
      <c r="E232" s="7" t="s">
        <v>1683</v>
      </c>
      <c r="F232" s="7" t="s">
        <v>1684</v>
      </c>
      <c r="G232" s="7" t="s">
        <v>1347</v>
      </c>
      <c r="J232" s="7" t="s">
        <v>2003</v>
      </c>
    </row>
    <row r="233" spans="1:10">
      <c r="A233" s="7">
        <v>54</v>
      </c>
      <c r="B233" s="7" t="s">
        <v>1321</v>
      </c>
      <c r="C233" s="7" t="s">
        <v>18</v>
      </c>
      <c r="D233" s="7" t="s">
        <v>1690</v>
      </c>
      <c r="E233" s="7" t="s">
        <v>1691</v>
      </c>
      <c r="F233" s="7" t="s">
        <v>1692</v>
      </c>
      <c r="G233" s="7" t="s">
        <v>1389</v>
      </c>
      <c r="J233" s="7" t="s">
        <v>2003</v>
      </c>
    </row>
    <row r="234" spans="1:10">
      <c r="A234" s="7">
        <v>55</v>
      </c>
      <c r="B234" s="7" t="s">
        <v>1321</v>
      </c>
      <c r="C234" s="7" t="s">
        <v>18</v>
      </c>
      <c r="D234" s="7" t="s">
        <v>1693</v>
      </c>
      <c r="E234" s="7" t="s">
        <v>1694</v>
      </c>
      <c r="F234" s="7" t="s">
        <v>1695</v>
      </c>
      <c r="G234" s="7" t="s">
        <v>1366</v>
      </c>
      <c r="I234" s="7" t="s">
        <v>1696</v>
      </c>
      <c r="J234" s="7" t="s">
        <v>2003</v>
      </c>
    </row>
    <row r="235" spans="1:10">
      <c r="A235" s="7">
        <v>56</v>
      </c>
      <c r="B235" s="7" t="s">
        <v>1321</v>
      </c>
      <c r="C235" s="7" t="s">
        <v>18</v>
      </c>
      <c r="D235" s="7" t="s">
        <v>1697</v>
      </c>
      <c r="E235" s="7" t="s">
        <v>1698</v>
      </c>
      <c r="F235" s="7" t="s">
        <v>1699</v>
      </c>
      <c r="G235" s="7" t="s">
        <v>1445</v>
      </c>
      <c r="I235" s="7" t="s">
        <v>1700</v>
      </c>
      <c r="J235" s="7" t="s">
        <v>2003</v>
      </c>
    </row>
    <row r="236" spans="1:10">
      <c r="A236" s="7">
        <v>57</v>
      </c>
      <c r="B236" s="7" t="s">
        <v>1321</v>
      </c>
      <c r="C236" s="7" t="s">
        <v>18</v>
      </c>
      <c r="D236" s="7" t="s">
        <v>1708</v>
      </c>
      <c r="E236" s="7" t="s">
        <v>1709</v>
      </c>
      <c r="F236" s="7" t="s">
        <v>1710</v>
      </c>
      <c r="G236" s="7" t="s">
        <v>1347</v>
      </c>
      <c r="I236" s="7" t="s">
        <v>1490</v>
      </c>
      <c r="J236" s="7" t="s">
        <v>2003</v>
      </c>
    </row>
    <row r="237" spans="1:10">
      <c r="A237" s="7">
        <v>58</v>
      </c>
      <c r="B237" s="7" t="s">
        <v>1321</v>
      </c>
      <c r="C237" s="7" t="s">
        <v>18</v>
      </c>
      <c r="D237" s="7" t="s">
        <v>1718</v>
      </c>
      <c r="E237" s="7" t="s">
        <v>1719</v>
      </c>
      <c r="F237" s="7" t="s">
        <v>1720</v>
      </c>
      <c r="G237" s="7" t="s">
        <v>1445</v>
      </c>
      <c r="I237" s="7" t="s">
        <v>1721</v>
      </c>
      <c r="J237" s="7" t="s">
        <v>2003</v>
      </c>
    </row>
    <row r="238" spans="1:10">
      <c r="A238" s="7">
        <v>59</v>
      </c>
      <c r="B238" s="7" t="s">
        <v>1321</v>
      </c>
      <c r="C238" s="7" t="s">
        <v>18</v>
      </c>
      <c r="D238" s="7" t="s">
        <v>1726</v>
      </c>
      <c r="E238" s="7" t="s">
        <v>1727</v>
      </c>
      <c r="F238" s="7" t="s">
        <v>1728</v>
      </c>
      <c r="G238" s="7" t="s">
        <v>1419</v>
      </c>
      <c r="J238" s="7" t="s">
        <v>2003</v>
      </c>
    </row>
    <row r="239" spans="1:10">
      <c r="A239" s="7">
        <v>60</v>
      </c>
      <c r="B239" s="7" t="s">
        <v>1321</v>
      </c>
      <c r="C239" s="7" t="s">
        <v>18</v>
      </c>
      <c r="D239" s="7" t="s">
        <v>1966</v>
      </c>
      <c r="E239" s="7" t="s">
        <v>1967</v>
      </c>
      <c r="F239" s="7" t="s">
        <v>1968</v>
      </c>
      <c r="G239" s="7" t="s">
        <v>1371</v>
      </c>
      <c r="J239" s="7" t="s">
        <v>2003</v>
      </c>
    </row>
    <row r="240" spans="1:10">
      <c r="A240" s="7">
        <v>61</v>
      </c>
      <c r="B240" s="7" t="s">
        <v>1321</v>
      </c>
      <c r="C240" s="7" t="s">
        <v>18</v>
      </c>
      <c r="D240" s="7" t="s">
        <v>1733</v>
      </c>
      <c r="E240" s="7" t="s">
        <v>1734</v>
      </c>
      <c r="F240" s="7" t="s">
        <v>1735</v>
      </c>
      <c r="G240" s="7" t="s">
        <v>1347</v>
      </c>
      <c r="H240" s="7" t="s">
        <v>1736</v>
      </c>
      <c r="J240" s="7" t="s">
        <v>2003</v>
      </c>
    </row>
    <row r="241" spans="1:10">
      <c r="A241" s="7">
        <v>62</v>
      </c>
      <c r="B241" s="7" t="s">
        <v>1321</v>
      </c>
      <c r="C241" s="7" t="s">
        <v>18</v>
      </c>
      <c r="D241" s="7" t="s">
        <v>1969</v>
      </c>
      <c r="E241" s="7" t="s">
        <v>1970</v>
      </c>
      <c r="F241" s="7" t="s">
        <v>1971</v>
      </c>
      <c r="G241" s="7" t="s">
        <v>1347</v>
      </c>
      <c r="J241" s="7" t="s">
        <v>2003</v>
      </c>
    </row>
    <row r="242" spans="1:10">
      <c r="A242" s="7">
        <v>63</v>
      </c>
      <c r="B242" s="7" t="s">
        <v>1321</v>
      </c>
      <c r="C242" s="7" t="s">
        <v>18</v>
      </c>
      <c r="D242" s="7" t="s">
        <v>1741</v>
      </c>
      <c r="E242" s="7" t="s">
        <v>1742</v>
      </c>
      <c r="F242" s="7" t="s">
        <v>1743</v>
      </c>
      <c r="G242" s="7" t="s">
        <v>1382</v>
      </c>
      <c r="H242" s="7" t="s">
        <v>1744</v>
      </c>
      <c r="I242" s="7" t="s">
        <v>1745</v>
      </c>
      <c r="J242" s="7" t="s">
        <v>2003</v>
      </c>
    </row>
    <row r="243" spans="1:10">
      <c r="A243" s="7">
        <v>64</v>
      </c>
      <c r="B243" s="7" t="s">
        <v>1321</v>
      </c>
      <c r="C243" s="7" t="s">
        <v>18</v>
      </c>
      <c r="D243" s="7" t="s">
        <v>1746</v>
      </c>
      <c r="E243" s="7" t="s">
        <v>1742</v>
      </c>
      <c r="F243" s="7" t="s">
        <v>1747</v>
      </c>
      <c r="G243" s="7" t="s">
        <v>1382</v>
      </c>
      <c r="J243" s="7" t="s">
        <v>2003</v>
      </c>
    </row>
    <row r="244" spans="1:10">
      <c r="A244" s="7">
        <v>65</v>
      </c>
      <c r="B244" s="7" t="s">
        <v>1321</v>
      </c>
      <c r="C244" s="7" t="s">
        <v>18</v>
      </c>
      <c r="D244" s="7" t="s">
        <v>1748</v>
      </c>
      <c r="E244" s="7" t="s">
        <v>1742</v>
      </c>
      <c r="F244" s="7" t="s">
        <v>1749</v>
      </c>
      <c r="G244" s="7" t="s">
        <v>1366</v>
      </c>
      <c r="J244" s="7" t="s">
        <v>2003</v>
      </c>
    </row>
    <row r="245" spans="1:10">
      <c r="A245" s="7">
        <v>66</v>
      </c>
      <c r="B245" s="7" t="s">
        <v>1321</v>
      </c>
      <c r="C245" s="7" t="s">
        <v>18</v>
      </c>
      <c r="D245" s="7" t="s">
        <v>1750</v>
      </c>
      <c r="E245" s="7" t="s">
        <v>1751</v>
      </c>
      <c r="F245" s="7" t="s">
        <v>1752</v>
      </c>
      <c r="G245" s="7" t="s">
        <v>1382</v>
      </c>
      <c r="J245" s="7" t="s">
        <v>2003</v>
      </c>
    </row>
    <row r="246" spans="1:10">
      <c r="A246" s="7">
        <v>67</v>
      </c>
      <c r="B246" s="7" t="s">
        <v>1321</v>
      </c>
      <c r="C246" s="7" t="s">
        <v>18</v>
      </c>
      <c r="D246" s="7" t="s">
        <v>1972</v>
      </c>
      <c r="E246" s="7" t="s">
        <v>1973</v>
      </c>
      <c r="F246" s="7" t="s">
        <v>1974</v>
      </c>
      <c r="G246" s="7" t="s">
        <v>1371</v>
      </c>
      <c r="J246" s="7" t="s">
        <v>2003</v>
      </c>
    </row>
    <row r="247" spans="1:10">
      <c r="A247" s="7">
        <v>68</v>
      </c>
      <c r="B247" s="7" t="s">
        <v>1321</v>
      </c>
      <c r="C247" s="7" t="s">
        <v>18</v>
      </c>
      <c r="D247" s="7" t="s">
        <v>1757</v>
      </c>
      <c r="E247" s="7" t="s">
        <v>1758</v>
      </c>
      <c r="F247" s="7" t="s">
        <v>1759</v>
      </c>
      <c r="G247" s="7" t="s">
        <v>1445</v>
      </c>
      <c r="J247" s="7" t="s">
        <v>2003</v>
      </c>
    </row>
    <row r="248" spans="1:10">
      <c r="A248" s="7">
        <v>69</v>
      </c>
      <c r="B248" s="7" t="s">
        <v>1321</v>
      </c>
      <c r="C248" s="7" t="s">
        <v>18</v>
      </c>
      <c r="D248" s="7" t="s">
        <v>1760</v>
      </c>
      <c r="E248" s="7" t="s">
        <v>1761</v>
      </c>
      <c r="F248" s="7" t="s">
        <v>1762</v>
      </c>
      <c r="G248" s="7" t="s">
        <v>1389</v>
      </c>
      <c r="J248" s="7" t="s">
        <v>2003</v>
      </c>
    </row>
    <row r="249" spans="1:10">
      <c r="A249" s="7">
        <v>70</v>
      </c>
      <c r="B249" s="7" t="s">
        <v>1321</v>
      </c>
      <c r="C249" s="7" t="s">
        <v>18</v>
      </c>
      <c r="D249" s="7" t="s">
        <v>1773</v>
      </c>
      <c r="E249" s="7" t="s">
        <v>1774</v>
      </c>
      <c r="F249" s="7" t="s">
        <v>1775</v>
      </c>
      <c r="G249" s="7" t="s">
        <v>1329</v>
      </c>
      <c r="H249" s="7" t="s">
        <v>1776</v>
      </c>
      <c r="J249" s="7" t="s">
        <v>2003</v>
      </c>
    </row>
    <row r="250" spans="1:10">
      <c r="A250" s="7">
        <v>71</v>
      </c>
      <c r="B250" s="7" t="s">
        <v>1321</v>
      </c>
      <c r="C250" s="7" t="s">
        <v>18</v>
      </c>
      <c r="D250" s="7" t="s">
        <v>1777</v>
      </c>
      <c r="E250" s="7" t="s">
        <v>1774</v>
      </c>
      <c r="F250" s="7" t="s">
        <v>1778</v>
      </c>
      <c r="G250" s="7" t="s">
        <v>1589</v>
      </c>
      <c r="J250" s="7" t="s">
        <v>2003</v>
      </c>
    </row>
    <row r="251" spans="1:10">
      <c r="A251" s="7">
        <v>72</v>
      </c>
      <c r="B251" s="7" t="s">
        <v>1321</v>
      </c>
      <c r="C251" s="7" t="s">
        <v>18</v>
      </c>
      <c r="D251" s="7" t="s">
        <v>1975</v>
      </c>
      <c r="E251" s="7" t="s">
        <v>1976</v>
      </c>
      <c r="F251" s="7" t="s">
        <v>1977</v>
      </c>
      <c r="G251" s="7" t="s">
        <v>1468</v>
      </c>
      <c r="I251" s="7" t="s">
        <v>1978</v>
      </c>
      <c r="J251" s="7" t="s">
        <v>2003</v>
      </c>
    </row>
    <row r="252" spans="1:10">
      <c r="A252" s="7">
        <v>73</v>
      </c>
      <c r="B252" s="7" t="s">
        <v>1321</v>
      </c>
      <c r="C252" s="7" t="s">
        <v>18</v>
      </c>
      <c r="D252" s="7" t="s">
        <v>1779</v>
      </c>
      <c r="E252" s="7" t="s">
        <v>1780</v>
      </c>
      <c r="F252" s="7" t="s">
        <v>1781</v>
      </c>
      <c r="G252" s="7" t="s">
        <v>1389</v>
      </c>
      <c r="J252" s="7" t="s">
        <v>2003</v>
      </c>
    </row>
    <row r="253" spans="1:10">
      <c r="A253" s="7">
        <v>74</v>
      </c>
      <c r="B253" s="7" t="s">
        <v>1321</v>
      </c>
      <c r="C253" s="7" t="s">
        <v>18</v>
      </c>
      <c r="D253" s="7" t="s">
        <v>1782</v>
      </c>
      <c r="E253" s="7" t="s">
        <v>1783</v>
      </c>
      <c r="F253" s="7" t="s">
        <v>1784</v>
      </c>
      <c r="G253" s="7" t="s">
        <v>1347</v>
      </c>
      <c r="J253" s="7" t="s">
        <v>2003</v>
      </c>
    </row>
    <row r="254" spans="1:10">
      <c r="A254" s="7">
        <v>75</v>
      </c>
      <c r="B254" s="7" t="s">
        <v>1321</v>
      </c>
      <c r="C254" s="7" t="s">
        <v>18</v>
      </c>
      <c r="D254" s="7" t="s">
        <v>1788</v>
      </c>
      <c r="E254" s="7" t="s">
        <v>1789</v>
      </c>
      <c r="F254" s="7" t="s">
        <v>1790</v>
      </c>
      <c r="G254" s="7" t="s">
        <v>1382</v>
      </c>
      <c r="I254" s="7" t="s">
        <v>1791</v>
      </c>
      <c r="J254" s="7" t="s">
        <v>2003</v>
      </c>
    </row>
    <row r="255" spans="1:10">
      <c r="A255" s="7">
        <v>76</v>
      </c>
      <c r="B255" s="7" t="s">
        <v>1321</v>
      </c>
      <c r="C255" s="7" t="s">
        <v>18</v>
      </c>
      <c r="D255" s="7" t="s">
        <v>1799</v>
      </c>
      <c r="E255" s="7" t="s">
        <v>1800</v>
      </c>
      <c r="F255" s="7" t="s">
        <v>1801</v>
      </c>
      <c r="G255" s="7" t="s">
        <v>1389</v>
      </c>
      <c r="H255" s="7" t="s">
        <v>1802</v>
      </c>
      <c r="J255" s="7" t="s">
        <v>2003</v>
      </c>
    </row>
    <row r="256" spans="1:10">
      <c r="A256" s="7">
        <v>77</v>
      </c>
      <c r="B256" s="7" t="s">
        <v>1321</v>
      </c>
      <c r="C256" s="7" t="s">
        <v>18</v>
      </c>
      <c r="D256" s="7" t="s">
        <v>1803</v>
      </c>
      <c r="E256" s="7" t="s">
        <v>1804</v>
      </c>
      <c r="F256" s="7" t="s">
        <v>1805</v>
      </c>
      <c r="G256" s="7" t="s">
        <v>1371</v>
      </c>
      <c r="J256" s="7" t="s">
        <v>2003</v>
      </c>
    </row>
    <row r="257" spans="1:10">
      <c r="A257" s="7">
        <v>78</v>
      </c>
      <c r="B257" s="7" t="s">
        <v>1321</v>
      </c>
      <c r="C257" s="7" t="s">
        <v>18</v>
      </c>
      <c r="D257" s="7" t="s">
        <v>1810</v>
      </c>
      <c r="E257" s="7" t="s">
        <v>1811</v>
      </c>
      <c r="F257" s="7" t="s">
        <v>1812</v>
      </c>
      <c r="G257" s="7" t="s">
        <v>1347</v>
      </c>
      <c r="J257" s="7" t="s">
        <v>2003</v>
      </c>
    </row>
    <row r="258" spans="1:10">
      <c r="A258" s="7">
        <v>79</v>
      </c>
      <c r="B258" s="7" t="s">
        <v>1321</v>
      </c>
      <c r="C258" s="7" t="s">
        <v>18</v>
      </c>
      <c r="D258" s="7" t="s">
        <v>1813</v>
      </c>
      <c r="E258" s="7" t="s">
        <v>1814</v>
      </c>
      <c r="F258" s="7" t="s">
        <v>1815</v>
      </c>
      <c r="G258" s="7" t="s">
        <v>1347</v>
      </c>
      <c r="J258" s="7" t="s">
        <v>2003</v>
      </c>
    </row>
    <row r="259" spans="1:10">
      <c r="A259" s="7">
        <v>80</v>
      </c>
      <c r="B259" s="7" t="s">
        <v>1321</v>
      </c>
      <c r="C259" s="7" t="s">
        <v>18</v>
      </c>
      <c r="D259" s="7" t="s">
        <v>1819</v>
      </c>
      <c r="E259" s="7" t="s">
        <v>1820</v>
      </c>
      <c r="F259" s="7" t="s">
        <v>1821</v>
      </c>
      <c r="G259" s="7" t="s">
        <v>1347</v>
      </c>
      <c r="J259" s="7" t="s">
        <v>2003</v>
      </c>
    </row>
    <row r="260" spans="1:10">
      <c r="A260" s="7">
        <v>81</v>
      </c>
      <c r="B260" s="7" t="s">
        <v>1321</v>
      </c>
      <c r="C260" s="7" t="s">
        <v>18</v>
      </c>
      <c r="D260" s="7" t="s">
        <v>1822</v>
      </c>
      <c r="E260" s="7" t="s">
        <v>1823</v>
      </c>
      <c r="F260" s="7" t="s">
        <v>1824</v>
      </c>
      <c r="G260" s="7" t="s">
        <v>1382</v>
      </c>
      <c r="H260" s="7" t="s">
        <v>1825</v>
      </c>
      <c r="J260" s="7" t="s">
        <v>2003</v>
      </c>
    </row>
    <row r="261" spans="1:10">
      <c r="A261" s="7">
        <v>82</v>
      </c>
      <c r="B261" s="7" t="s">
        <v>1321</v>
      </c>
      <c r="C261" s="7" t="s">
        <v>18</v>
      </c>
      <c r="D261" s="7" t="s">
        <v>1979</v>
      </c>
      <c r="E261" s="7" t="s">
        <v>1980</v>
      </c>
      <c r="F261" s="7" t="s">
        <v>1981</v>
      </c>
      <c r="G261" s="7" t="s">
        <v>1371</v>
      </c>
      <c r="J261" s="7" t="s">
        <v>2003</v>
      </c>
    </row>
    <row r="262" spans="1:10">
      <c r="A262" s="7">
        <v>83</v>
      </c>
      <c r="B262" s="7" t="s">
        <v>1321</v>
      </c>
      <c r="C262" s="7" t="s">
        <v>18</v>
      </c>
      <c r="D262" s="7" t="s">
        <v>1829</v>
      </c>
      <c r="E262" s="7" t="s">
        <v>1830</v>
      </c>
      <c r="F262" s="7" t="s">
        <v>1831</v>
      </c>
      <c r="G262" s="7" t="s">
        <v>1371</v>
      </c>
      <c r="J262" s="7" t="s">
        <v>2003</v>
      </c>
    </row>
    <row r="263" spans="1:10">
      <c r="A263" s="7">
        <v>84</v>
      </c>
      <c r="B263" s="7" t="s">
        <v>1321</v>
      </c>
      <c r="C263" s="7" t="s">
        <v>18</v>
      </c>
      <c r="D263" s="7" t="s">
        <v>1832</v>
      </c>
      <c r="E263" s="7" t="s">
        <v>1833</v>
      </c>
      <c r="F263" s="7" t="s">
        <v>1834</v>
      </c>
      <c r="G263" s="7" t="s">
        <v>1329</v>
      </c>
      <c r="J263" s="7" t="s">
        <v>2003</v>
      </c>
    </row>
    <row r="264" spans="1:10">
      <c r="A264" s="7">
        <v>85</v>
      </c>
      <c r="B264" s="7" t="s">
        <v>1321</v>
      </c>
      <c r="C264" s="7" t="s">
        <v>18</v>
      </c>
      <c r="D264" s="7" t="s">
        <v>1838</v>
      </c>
      <c r="E264" s="7" t="s">
        <v>1839</v>
      </c>
      <c r="F264" s="7" t="s">
        <v>1840</v>
      </c>
      <c r="G264" s="7" t="s">
        <v>1382</v>
      </c>
      <c r="J264" s="7" t="s">
        <v>2003</v>
      </c>
    </row>
    <row r="265" spans="1:10">
      <c r="A265" s="7">
        <v>86</v>
      </c>
      <c r="B265" s="7" t="s">
        <v>1321</v>
      </c>
      <c r="C265" s="7" t="s">
        <v>18</v>
      </c>
      <c r="D265" s="7" t="s">
        <v>1841</v>
      </c>
      <c r="E265" s="7" t="s">
        <v>1842</v>
      </c>
      <c r="F265" s="7" t="s">
        <v>1843</v>
      </c>
      <c r="G265" s="7" t="s">
        <v>1844</v>
      </c>
      <c r="H265" s="7" t="s">
        <v>1845</v>
      </c>
      <c r="J265" s="7" t="s">
        <v>2003</v>
      </c>
    </row>
    <row r="266" spans="1:10">
      <c r="A266" s="7">
        <v>87</v>
      </c>
      <c r="B266" s="7" t="s">
        <v>1321</v>
      </c>
      <c r="C266" s="7" t="s">
        <v>18</v>
      </c>
      <c r="D266" s="7" t="s">
        <v>1846</v>
      </c>
      <c r="E266" s="7" t="s">
        <v>1847</v>
      </c>
      <c r="F266" s="7" t="s">
        <v>1848</v>
      </c>
      <c r="G266" s="7" t="s">
        <v>1366</v>
      </c>
      <c r="J266" s="7" t="s">
        <v>2003</v>
      </c>
    </row>
    <row r="267" spans="1:10">
      <c r="A267" s="7">
        <v>88</v>
      </c>
      <c r="B267" s="7" t="s">
        <v>1321</v>
      </c>
      <c r="C267" s="7" t="s">
        <v>18</v>
      </c>
      <c r="D267" s="7" t="s">
        <v>1982</v>
      </c>
      <c r="E267" s="7" t="s">
        <v>1983</v>
      </c>
      <c r="F267" s="7" t="s">
        <v>1984</v>
      </c>
      <c r="G267" s="7" t="s">
        <v>1371</v>
      </c>
      <c r="J267" s="7" t="s">
        <v>2003</v>
      </c>
    </row>
    <row r="268" spans="1:10">
      <c r="A268" s="7">
        <v>89</v>
      </c>
      <c r="B268" s="7" t="s">
        <v>1321</v>
      </c>
      <c r="C268" s="7" t="s">
        <v>18</v>
      </c>
      <c r="D268" s="7" t="s">
        <v>1856</v>
      </c>
      <c r="E268" s="7" t="s">
        <v>1857</v>
      </c>
      <c r="F268" s="7" t="s">
        <v>1858</v>
      </c>
      <c r="G268" s="7" t="s">
        <v>1382</v>
      </c>
      <c r="I268" s="7" t="s">
        <v>1616</v>
      </c>
      <c r="J268" s="7" t="s">
        <v>2003</v>
      </c>
    </row>
    <row r="269" spans="1:10">
      <c r="A269" s="7">
        <v>90</v>
      </c>
      <c r="B269" s="7" t="s">
        <v>1321</v>
      </c>
      <c r="C269" s="7" t="s">
        <v>18</v>
      </c>
      <c r="D269" s="7" t="s">
        <v>1859</v>
      </c>
      <c r="E269" s="7" t="s">
        <v>1860</v>
      </c>
      <c r="F269" s="7" t="s">
        <v>1861</v>
      </c>
      <c r="G269" s="7" t="s">
        <v>1382</v>
      </c>
      <c r="H269" s="7" t="s">
        <v>1862</v>
      </c>
      <c r="J269" s="7" t="s">
        <v>2003</v>
      </c>
    </row>
    <row r="270" spans="1:10">
      <c r="A270" s="7">
        <v>91</v>
      </c>
      <c r="B270" s="7" t="s">
        <v>1321</v>
      </c>
      <c r="C270" s="7" t="s">
        <v>18</v>
      </c>
      <c r="D270" s="7" t="s">
        <v>1863</v>
      </c>
      <c r="E270" s="7" t="s">
        <v>1864</v>
      </c>
      <c r="F270" s="7" t="s">
        <v>1865</v>
      </c>
      <c r="G270" s="7" t="s">
        <v>1371</v>
      </c>
      <c r="J270" s="7" t="s">
        <v>2003</v>
      </c>
    </row>
    <row r="271" spans="1:10">
      <c r="A271" s="7">
        <v>92</v>
      </c>
      <c r="B271" s="7" t="s">
        <v>1321</v>
      </c>
      <c r="C271" s="7" t="s">
        <v>18</v>
      </c>
      <c r="D271" s="7" t="s">
        <v>1985</v>
      </c>
      <c r="E271" s="7" t="s">
        <v>1986</v>
      </c>
      <c r="F271" s="7" t="s">
        <v>1987</v>
      </c>
      <c r="G271" s="7" t="s">
        <v>1371</v>
      </c>
      <c r="J271" s="7" t="s">
        <v>2003</v>
      </c>
    </row>
    <row r="272" spans="1:10">
      <c r="A272" s="7">
        <v>93</v>
      </c>
      <c r="B272" s="7" t="s">
        <v>1321</v>
      </c>
      <c r="C272" s="7" t="s">
        <v>18</v>
      </c>
      <c r="D272" s="7" t="s">
        <v>1873</v>
      </c>
      <c r="E272" s="7" t="s">
        <v>1874</v>
      </c>
      <c r="F272" s="7" t="s">
        <v>1875</v>
      </c>
      <c r="G272" s="7" t="s">
        <v>1876</v>
      </c>
      <c r="H272" s="7" t="s">
        <v>1877</v>
      </c>
      <c r="J272" s="7" t="s">
        <v>2003</v>
      </c>
    </row>
    <row r="273" spans="1:10">
      <c r="A273" s="7">
        <v>94</v>
      </c>
      <c r="B273" s="7" t="s">
        <v>1321</v>
      </c>
      <c r="C273" s="7" t="s">
        <v>18</v>
      </c>
      <c r="D273" s="7" t="s">
        <v>1878</v>
      </c>
      <c r="E273" s="7" t="s">
        <v>1879</v>
      </c>
      <c r="F273" s="7" t="s">
        <v>1880</v>
      </c>
      <c r="G273" s="7" t="s">
        <v>1382</v>
      </c>
      <c r="I273" s="7" t="s">
        <v>1881</v>
      </c>
      <c r="J273" s="7" t="s">
        <v>2003</v>
      </c>
    </row>
    <row r="274" spans="1:10">
      <c r="A274" s="7">
        <v>95</v>
      </c>
      <c r="B274" s="7" t="s">
        <v>1321</v>
      </c>
      <c r="C274" s="7" t="s">
        <v>18</v>
      </c>
      <c r="D274" s="7" t="s">
        <v>1988</v>
      </c>
      <c r="E274" s="7" t="s">
        <v>1989</v>
      </c>
      <c r="F274" s="7" t="s">
        <v>1990</v>
      </c>
      <c r="G274" s="7" t="s">
        <v>1371</v>
      </c>
      <c r="H274" s="7" t="s">
        <v>1991</v>
      </c>
      <c r="J274" s="7" t="s">
        <v>2003</v>
      </c>
    </row>
    <row r="275" spans="1:10">
      <c r="A275" s="7">
        <v>96</v>
      </c>
      <c r="B275" s="7" t="s">
        <v>1321</v>
      </c>
      <c r="C275" s="7" t="s">
        <v>18</v>
      </c>
      <c r="D275" s="7" t="s">
        <v>1992</v>
      </c>
      <c r="E275" s="7" t="s">
        <v>1993</v>
      </c>
      <c r="F275" s="7" t="s">
        <v>1994</v>
      </c>
      <c r="G275" s="7" t="s">
        <v>1329</v>
      </c>
      <c r="H275" s="7" t="s">
        <v>1995</v>
      </c>
      <c r="J275" s="7" t="s">
        <v>2003</v>
      </c>
    </row>
    <row r="276" spans="1:10">
      <c r="A276" s="7">
        <v>97</v>
      </c>
      <c r="B276" s="7" t="s">
        <v>1321</v>
      </c>
      <c r="C276" s="7" t="s">
        <v>18</v>
      </c>
      <c r="D276" s="7" t="s">
        <v>1996</v>
      </c>
      <c r="E276" s="7" t="s">
        <v>1997</v>
      </c>
      <c r="F276" s="7" t="s">
        <v>1998</v>
      </c>
      <c r="G276" s="7" t="s">
        <v>1347</v>
      </c>
      <c r="H276" s="7" t="s">
        <v>1999</v>
      </c>
      <c r="I276" s="7" t="s">
        <v>1330</v>
      </c>
      <c r="J276" s="7" t="s">
        <v>2003</v>
      </c>
    </row>
    <row r="277" spans="1:10">
      <c r="A277" s="7">
        <v>98</v>
      </c>
      <c r="B277" s="7" t="s">
        <v>1321</v>
      </c>
      <c r="C277" s="7" t="s">
        <v>18</v>
      </c>
      <c r="D277" s="7" t="s">
        <v>1889</v>
      </c>
      <c r="E277" s="7" t="s">
        <v>1890</v>
      </c>
      <c r="F277" s="7" t="s">
        <v>1891</v>
      </c>
      <c r="G277" s="7" t="s">
        <v>1347</v>
      </c>
      <c r="J277" s="7" t="s">
        <v>2003</v>
      </c>
    </row>
    <row r="278" spans="1:10">
      <c r="A278" s="7">
        <v>99</v>
      </c>
      <c r="B278" s="7" t="s">
        <v>1321</v>
      </c>
      <c r="C278" s="7" t="s">
        <v>18</v>
      </c>
      <c r="D278" s="7" t="s">
        <v>1923</v>
      </c>
      <c r="E278" s="7" t="s">
        <v>1924</v>
      </c>
      <c r="F278" s="7" t="s">
        <v>1925</v>
      </c>
      <c r="G278" s="7" t="s">
        <v>1366</v>
      </c>
      <c r="J278" s="7" t="s">
        <v>2003</v>
      </c>
    </row>
    <row r="279" spans="1:10">
      <c r="A279" s="7">
        <v>100</v>
      </c>
      <c r="B279" s="7" t="s">
        <v>1321</v>
      </c>
      <c r="C279" s="7" t="s">
        <v>18</v>
      </c>
      <c r="D279" s="7" t="s">
        <v>2000</v>
      </c>
      <c r="E279" s="7" t="s">
        <v>2001</v>
      </c>
      <c r="F279" s="7" t="s">
        <v>1949</v>
      </c>
      <c r="G279" s="7" t="s">
        <v>2002</v>
      </c>
      <c r="J279" s="7" t="s">
        <v>2003</v>
      </c>
    </row>
    <row r="280" spans="1:10">
      <c r="A280" s="7">
        <v>101</v>
      </c>
      <c r="B280" s="7" t="s">
        <v>1321</v>
      </c>
      <c r="C280" s="7" t="s">
        <v>18</v>
      </c>
      <c r="D280" s="7" t="s">
        <v>1932</v>
      </c>
      <c r="E280" s="7" t="s">
        <v>1933</v>
      </c>
      <c r="F280" s="7" t="s">
        <v>1934</v>
      </c>
      <c r="G280" s="7" t="s">
        <v>1382</v>
      </c>
      <c r="J280" s="7" t="s">
        <v>2003</v>
      </c>
    </row>
    <row r="281" spans="1:10">
      <c r="A281" s="7">
        <v>102</v>
      </c>
      <c r="B281" s="7" t="s">
        <v>1321</v>
      </c>
      <c r="C281" s="7" t="s">
        <v>18</v>
      </c>
      <c r="D281" s="7" t="s">
        <v>1935</v>
      </c>
      <c r="E281" s="7" t="s">
        <v>1936</v>
      </c>
      <c r="F281" s="7" t="s">
        <v>1937</v>
      </c>
      <c r="G281" s="7" t="s">
        <v>1938</v>
      </c>
      <c r="I281" s="7" t="s">
        <v>1939</v>
      </c>
      <c r="J281" s="7" t="s">
        <v>2003</v>
      </c>
    </row>
    <row r="282" spans="1:10">
      <c r="A282" s="7">
        <v>103</v>
      </c>
      <c r="B282" s="7" t="s">
        <v>1321</v>
      </c>
      <c r="C282" s="7" t="s">
        <v>18</v>
      </c>
      <c r="D282" s="7" t="s">
        <v>1943</v>
      </c>
      <c r="E282" s="7" t="s">
        <v>1944</v>
      </c>
      <c r="F282" s="7" t="s">
        <v>1945</v>
      </c>
      <c r="G282" s="7" t="s">
        <v>1946</v>
      </c>
      <c r="J282" s="7" t="s">
        <v>2003</v>
      </c>
    </row>
    <row r="283" spans="1:10">
      <c r="A283" s="7">
        <v>104</v>
      </c>
      <c r="B283" s="7" t="s">
        <v>1321</v>
      </c>
      <c r="C283" s="7" t="s">
        <v>18</v>
      </c>
      <c r="D283" s="7" t="s">
        <v>1947</v>
      </c>
      <c r="E283" s="7" t="s">
        <v>1948</v>
      </c>
      <c r="F283" s="7" t="s">
        <v>1949</v>
      </c>
      <c r="G283" s="7" t="s">
        <v>1950</v>
      </c>
      <c r="J283" s="7" t="s">
        <v>2003</v>
      </c>
    </row>
  </sheetData>
  <sheetProtection formatColumns="0" formatRows="0"/>
  <phoneticPr fontId="1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76"/>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сведения'!$H$170="",1,0)</f>
        <v>0</v>
      </c>
    </row>
    <row r="25" spans="1:1">
      <c r="A25" s="528">
        <f>IF('Общие сведения'!$H$109="",1,0)</f>
        <v>0</v>
      </c>
    </row>
    <row r="26" spans="1:1">
      <c r="A26" s="528">
        <f>IF('Общие сведения'!$H$107="",1,0)</f>
        <v>0</v>
      </c>
    </row>
    <row r="27" spans="1:1">
      <c r="A27" s="528">
        <f>IF('Список объектов'!$M$48="",1,0)</f>
        <v>0</v>
      </c>
    </row>
    <row r="28" spans="1:1">
      <c r="A28" s="528">
        <f>IF('Список объектов'!$N$48="",1,0)</f>
        <v>0</v>
      </c>
    </row>
    <row r="29" spans="1:1">
      <c r="A29" s="528">
        <f>IF('Список объектов'!$O$48="",1,0)</f>
        <v>0</v>
      </c>
    </row>
    <row r="30" spans="1:1">
      <c r="A30" s="528">
        <f>IF('Общие сведения'!$H$113="",1,0)</f>
        <v>0</v>
      </c>
    </row>
    <row r="31" spans="1:1">
      <c r="A31" s="528">
        <f>IF('Общие сведения'!$H$114="",1,0)</f>
        <v>0</v>
      </c>
    </row>
    <row r="32" spans="1:1">
      <c r="A32" s="528">
        <f>IF('Общие сведения'!$H$116="",1,0)</f>
        <v>0</v>
      </c>
    </row>
    <row r="33" spans="1:1">
      <c r="A33" s="528">
        <f>IF('Список территорий'!$M$16="",1,0)</f>
        <v>0</v>
      </c>
    </row>
    <row r="34" spans="1:1">
      <c r="A34" s="528">
        <f>IF('Список территорий'!$N$16="",1,0)</f>
        <v>0</v>
      </c>
    </row>
    <row r="35" spans="1:1">
      <c r="A35" s="528">
        <f>IF(ЭЭ!$M$23="",1,0)</f>
        <v>0</v>
      </c>
    </row>
    <row r="36" spans="1:1">
      <c r="A36" s="528">
        <f>IF('Общие сведения'!$H$126="",1,0)</f>
        <v>0</v>
      </c>
    </row>
    <row r="37" spans="1:1">
      <c r="A37" s="528">
        <f>IF('Общие сведения'!$H$127="",1,0)</f>
        <v>0</v>
      </c>
    </row>
    <row r="38" spans="1:1">
      <c r="A38" s="528">
        <f>IF('Общие сведения'!$H$129="",1,0)</f>
        <v>0</v>
      </c>
    </row>
    <row r="39" spans="1:1">
      <c r="A39" s="528">
        <f>IF('Список территорий'!$M$18="",1,0)</f>
        <v>0</v>
      </c>
    </row>
    <row r="40" spans="1:1">
      <c r="A40" s="528">
        <f>IF('Список территорий'!$N$18="",1,0)</f>
        <v>0</v>
      </c>
    </row>
    <row r="41" spans="1:1">
      <c r="A41" s="528">
        <f>IF(ЭЭ!$M$34="",1,0)</f>
        <v>0</v>
      </c>
    </row>
    <row r="42" spans="1:1">
      <c r="A42" s="528">
        <f>IF('Общие сведения'!$H$139="",1,0)</f>
        <v>0</v>
      </c>
    </row>
    <row r="43" spans="1:1">
      <c r="A43" s="528">
        <f>IF('Общие сведения'!$H$140="",1,0)</f>
        <v>0</v>
      </c>
    </row>
    <row r="44" spans="1:1">
      <c r="A44" s="528">
        <f>IF('Общие сведения'!$H$142="",1,0)</f>
        <v>0</v>
      </c>
    </row>
    <row r="45" spans="1:1">
      <c r="A45" s="528">
        <f>IF('Список территорий'!$M$20="",1,0)</f>
        <v>0</v>
      </c>
    </row>
    <row r="46" spans="1:1">
      <c r="A46" s="528">
        <f>IF('Список территорий'!$N$20="",1,0)</f>
        <v>0</v>
      </c>
    </row>
    <row r="47" spans="1:1">
      <c r="A47" s="528">
        <f>IF(ЭЭ!$M$45="",1,0)</f>
        <v>0</v>
      </c>
    </row>
    <row r="48" spans="1:1">
      <c r="A48" s="528">
        <f>IF('Общие сведения'!$H$152="",1,0)</f>
        <v>0</v>
      </c>
    </row>
    <row r="49" spans="1:1">
      <c r="A49" s="528">
        <f>IF('Общие сведения'!$H$153="",1,0)</f>
        <v>0</v>
      </c>
    </row>
    <row r="50" spans="1:1">
      <c r="A50" s="528">
        <f>IF('Общие сведения'!$H$155="",1,0)</f>
        <v>0</v>
      </c>
    </row>
    <row r="51" spans="1:1">
      <c r="A51" s="528">
        <f>IF('Список территорий'!$M$22="",1,0)</f>
        <v>0</v>
      </c>
    </row>
    <row r="52" spans="1:1">
      <c r="A52" s="528">
        <f>IF('Список территорий'!$N$22="",1,0)</f>
        <v>0</v>
      </c>
    </row>
    <row r="53" spans="1:1">
      <c r="A53" s="528">
        <f>IF(ЭЭ!$M$56="",1,0)</f>
        <v>0</v>
      </c>
    </row>
    <row r="54" spans="1:1">
      <c r="A54" s="528">
        <f>IF('Список объектов'!$M$49="",1,0)</f>
        <v>0</v>
      </c>
    </row>
    <row r="55" spans="1:1">
      <c r="A55" s="528">
        <f>IF('Список объектов'!$N$49="",1,0)</f>
        <v>0</v>
      </c>
    </row>
    <row r="56" spans="1:1">
      <c r="A56" s="528">
        <f>IF('Список объектов'!$O$49="",1,0)</f>
        <v>0</v>
      </c>
    </row>
    <row r="57" spans="1:1">
      <c r="A57" s="528">
        <f>IF('Список объектов'!$M$50="",1,0)</f>
        <v>0</v>
      </c>
    </row>
    <row r="58" spans="1:1">
      <c r="A58" s="528">
        <f>IF('Список объектов'!$N$50="",1,0)</f>
        <v>0</v>
      </c>
    </row>
    <row r="59" spans="1:1">
      <c r="A59" s="528">
        <f>IF('Список объектов'!$O$50="",1,0)</f>
        <v>0</v>
      </c>
    </row>
    <row r="60" spans="1:1">
      <c r="A60" s="528">
        <f>IF('Список объектов'!$M$51="",1,0)</f>
        <v>0</v>
      </c>
    </row>
    <row r="61" spans="1:1">
      <c r="A61" s="528">
        <f>IF('Список объектов'!$N$51="",1,0)</f>
        <v>0</v>
      </c>
    </row>
    <row r="62" spans="1:1">
      <c r="A62" s="528">
        <f>IF('Список объектов'!$O$51="",1,0)</f>
        <v>0</v>
      </c>
    </row>
    <row r="63" spans="1:1">
      <c r="A63" s="528">
        <f>IF(Реагенты!$M$19="",1,0)</f>
        <v>0</v>
      </c>
    </row>
    <row r="64" spans="1:1">
      <c r="A64" s="528">
        <f>IF(Реагенты!$M$23="",1,0)</f>
        <v>0</v>
      </c>
    </row>
    <row r="65" spans="1:1">
      <c r="A65" s="528">
        <f>IF(Реагенты!$M$27="",1,0)</f>
        <v>0</v>
      </c>
    </row>
    <row r="66" spans="1:1">
      <c r="A66" s="528">
        <f>IF(Реагенты!$M$31="",1,0)</f>
        <v>0</v>
      </c>
    </row>
    <row r="67" spans="1:1">
      <c r="A67" s="528">
        <f>IF(ФОТ!$M$22="",1,0)</f>
        <v>0</v>
      </c>
    </row>
    <row r="68" spans="1:1">
      <c r="A68" s="528">
        <f>IF(ФОТ!$M$31="",1,0)</f>
        <v>0</v>
      </c>
    </row>
    <row r="69" spans="1:1">
      <c r="A69" s="528">
        <f>IF(ФОТ!$M$41="",1,0)</f>
        <v>0</v>
      </c>
    </row>
    <row r="70" spans="1:1">
      <c r="A70" s="528">
        <f>IF(ФОТ!$M$50="",1,0)</f>
        <v>0</v>
      </c>
    </row>
    <row r="71" spans="1:1">
      <c r="A71" s="528">
        <f>IF(ФОТ!$M$60="",1,0)</f>
        <v>0</v>
      </c>
    </row>
    <row r="72" spans="1:1">
      <c r="A72" s="528">
        <f>IF(ФОТ!$M$69="",1,0)</f>
        <v>0</v>
      </c>
    </row>
    <row r="73" spans="1:1">
      <c r="A73" s="528">
        <f>IF(ФОТ!$M$79="",1,0)</f>
        <v>0</v>
      </c>
    </row>
    <row r="74" spans="1:1">
      <c r="A74" s="528">
        <f>IF(ФОТ!$M$88="",1,0)</f>
        <v>0</v>
      </c>
    </row>
    <row r="75" spans="1:1">
      <c r="A75" s="528">
        <f>IF(Калькуляция!$M$123="",1,0)</f>
        <v>0</v>
      </c>
    </row>
    <row r="76" spans="1:1">
      <c r="A76" s="528">
        <f>IF(Калькуляция!$M$204="",1,0)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4"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sheetPr>
  <dimension ref="A1:P173"/>
  <sheetViews>
    <sheetView showGridLines="0" tabSelected="1" view="pageBreakPreview" topLeftCell="D139" zoomScale="80" zoomScaleNormal="100" zoomScaleSheetLayoutView="80" workbookViewId="0">
      <selection activeCell="Q162" sqref="Q162"/>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3"/>
      <c r="B1" s="613"/>
      <c r="C1" s="613"/>
      <c r="D1" s="613"/>
      <c r="E1" s="613"/>
      <c r="F1" s="613"/>
      <c r="G1" s="613"/>
      <c r="H1" s="613"/>
      <c r="I1" s="613"/>
      <c r="J1" s="613"/>
      <c r="K1" s="613"/>
      <c r="L1" s="613"/>
      <c r="M1" s="613"/>
      <c r="N1" s="613"/>
      <c r="O1" s="613"/>
      <c r="P1" s="613"/>
    </row>
    <row r="2" spans="1:16" hidden="1">
      <c r="A2" s="613"/>
      <c r="B2" s="613"/>
      <c r="C2" s="613"/>
      <c r="D2" s="613"/>
      <c r="E2" s="613"/>
      <c r="F2" s="613"/>
      <c r="G2" s="613"/>
      <c r="H2" s="613"/>
      <c r="I2" s="613"/>
      <c r="J2" s="613"/>
      <c r="K2" s="613"/>
      <c r="L2" s="613"/>
      <c r="M2" s="613"/>
      <c r="N2" s="613"/>
      <c r="O2" s="613"/>
      <c r="P2" s="613"/>
    </row>
    <row r="3" spans="1:16" hidden="1">
      <c r="A3" s="613"/>
      <c r="B3" s="613"/>
      <c r="C3" s="613"/>
      <c r="D3" s="613"/>
      <c r="E3" s="613"/>
      <c r="F3" s="613"/>
      <c r="G3" s="613"/>
      <c r="H3" s="613"/>
      <c r="I3" s="613"/>
      <c r="J3" s="613"/>
      <c r="K3" s="613"/>
      <c r="L3" s="613"/>
      <c r="M3" s="613"/>
      <c r="N3" s="613"/>
      <c r="O3" s="613"/>
      <c r="P3" s="613"/>
    </row>
    <row r="4" spans="1:16" hidden="1">
      <c r="A4" s="613"/>
      <c r="B4" s="613"/>
      <c r="C4" s="613"/>
      <c r="D4" s="613"/>
      <c r="E4" s="613"/>
      <c r="F4" s="613"/>
      <c r="G4" s="613"/>
      <c r="H4" s="613"/>
      <c r="I4" s="613"/>
      <c r="J4" s="613"/>
      <c r="K4" s="613"/>
      <c r="L4" s="613"/>
      <c r="M4" s="613"/>
      <c r="N4" s="613"/>
      <c r="O4" s="613"/>
      <c r="P4" s="613"/>
    </row>
    <row r="5" spans="1:16" hidden="1">
      <c r="A5" s="613"/>
      <c r="B5" s="613"/>
      <c r="C5" s="613"/>
      <c r="D5" s="613"/>
      <c r="E5" s="613"/>
      <c r="F5" s="613"/>
      <c r="G5" s="613"/>
      <c r="H5" s="613"/>
      <c r="I5" s="613"/>
      <c r="J5" s="613"/>
      <c r="K5" s="613"/>
      <c r="L5" s="613"/>
      <c r="M5" s="613"/>
      <c r="N5" s="613"/>
      <c r="O5" s="613"/>
      <c r="P5" s="613"/>
    </row>
    <row r="6" spans="1:16">
      <c r="A6" s="613"/>
      <c r="B6" s="613"/>
      <c r="C6" s="613"/>
      <c r="D6" s="613"/>
      <c r="E6" s="613"/>
      <c r="F6" s="613"/>
      <c r="G6" s="613"/>
      <c r="H6" s="613"/>
      <c r="I6" s="613"/>
      <c r="J6" s="613"/>
      <c r="K6" s="613"/>
      <c r="L6" s="613"/>
      <c r="M6" s="613"/>
      <c r="N6" s="613"/>
      <c r="O6" s="613"/>
      <c r="P6" s="613"/>
    </row>
    <row r="7" spans="1:16" ht="16.5" customHeight="1">
      <c r="A7" s="613"/>
      <c r="B7" s="613"/>
      <c r="C7" s="612"/>
      <c r="D7" s="613"/>
      <c r="E7" s="586" t="s">
        <v>104</v>
      </c>
      <c r="F7" s="587"/>
      <c r="G7" s="588"/>
      <c r="H7" s="614" t="s">
        <v>18</v>
      </c>
      <c r="I7" s="613" t="s">
        <v>634</v>
      </c>
      <c r="J7" s="613"/>
      <c r="K7" s="613"/>
      <c r="L7" s="613"/>
      <c r="M7" s="613"/>
      <c r="N7" s="613"/>
      <c r="O7" s="613"/>
      <c r="P7" s="613"/>
    </row>
    <row r="8" spans="1:16" ht="16.5" customHeight="1">
      <c r="A8" s="613"/>
      <c r="B8" s="613"/>
      <c r="C8" s="612"/>
      <c r="D8" s="613"/>
      <c r="E8" s="586" t="s">
        <v>105</v>
      </c>
      <c r="F8" s="587"/>
      <c r="G8" s="588"/>
      <c r="H8" s="615">
        <v>2024</v>
      </c>
      <c r="I8" s="616"/>
      <c r="J8" s="613"/>
      <c r="K8" s="613"/>
      <c r="L8" s="613"/>
      <c r="M8" s="613"/>
      <c r="N8" s="613"/>
      <c r="O8" s="613"/>
      <c r="P8" s="613"/>
    </row>
    <row r="9" spans="1:16">
      <c r="A9" s="613"/>
      <c r="B9" s="613"/>
      <c r="C9" s="612"/>
      <c r="D9" s="613"/>
      <c r="E9" s="613"/>
      <c r="F9" s="613"/>
      <c r="G9" s="613"/>
      <c r="H9" s="613"/>
      <c r="I9" s="613"/>
      <c r="J9" s="613"/>
      <c r="K9" s="613"/>
      <c r="L9" s="613"/>
      <c r="M9" s="613"/>
      <c r="N9" s="613"/>
      <c r="O9" s="613"/>
      <c r="P9" s="613"/>
    </row>
    <row r="10" spans="1:16">
      <c r="A10" s="613"/>
      <c r="B10" s="613"/>
      <c r="C10" s="612"/>
      <c r="D10" s="613"/>
      <c r="E10" s="613"/>
      <c r="F10" s="613"/>
      <c r="G10" s="613"/>
      <c r="H10" s="613"/>
      <c r="I10" s="613"/>
      <c r="J10" s="613"/>
      <c r="K10" s="613"/>
      <c r="L10" s="613"/>
      <c r="M10" s="613"/>
      <c r="N10" s="613"/>
      <c r="O10" s="613"/>
      <c r="P10" s="613"/>
    </row>
    <row r="11" spans="1:16" ht="15" customHeight="1">
      <c r="A11" s="613"/>
      <c r="B11" s="613"/>
      <c r="C11" s="612"/>
      <c r="D11" s="613"/>
      <c r="E11" s="617" t="s">
        <v>190</v>
      </c>
      <c r="F11" s="617"/>
      <c r="G11" s="617"/>
      <c r="H11" s="617"/>
      <c r="I11" s="618"/>
      <c r="J11" s="618"/>
      <c r="K11" s="618"/>
      <c r="L11" s="618"/>
      <c r="M11" s="618"/>
      <c r="N11" s="618"/>
      <c r="O11" s="618"/>
      <c r="P11" s="618"/>
    </row>
    <row r="12" spans="1:16" ht="15" customHeight="1">
      <c r="A12" s="613"/>
      <c r="B12" s="613"/>
      <c r="C12" s="612"/>
      <c r="D12" s="613"/>
      <c r="E12" s="619" t="s">
        <v>715</v>
      </c>
      <c r="F12" s="619"/>
      <c r="G12" s="619"/>
      <c r="H12" s="619"/>
      <c r="I12" s="618"/>
      <c r="J12" s="618"/>
      <c r="K12" s="618"/>
      <c r="L12" s="618"/>
      <c r="M12" s="618"/>
      <c r="N12" s="618"/>
      <c r="O12" s="618"/>
      <c r="P12" s="618"/>
    </row>
    <row r="13" spans="1:16" ht="15" customHeight="1">
      <c r="A13" s="613"/>
      <c r="B13" s="613"/>
      <c r="C13" s="612"/>
      <c r="D13" s="613"/>
      <c r="E13" s="617" t="s">
        <v>191</v>
      </c>
      <c r="F13" s="617"/>
      <c r="G13" s="617"/>
      <c r="H13" s="617"/>
      <c r="I13" s="618"/>
      <c r="J13" s="618"/>
      <c r="K13" s="618"/>
      <c r="L13" s="618"/>
      <c r="M13" s="618"/>
      <c r="N13" s="618"/>
      <c r="O13" s="618"/>
      <c r="P13" s="618"/>
    </row>
    <row r="14" spans="1:16" ht="15" customHeight="1">
      <c r="A14" s="613"/>
      <c r="B14" s="613"/>
      <c r="C14" s="612"/>
      <c r="D14" s="613">
        <v>31594903</v>
      </c>
      <c r="E14" s="620" t="s">
        <v>1758</v>
      </c>
      <c r="F14" s="620"/>
      <c r="G14" s="620"/>
      <c r="H14" s="620"/>
      <c r="I14" s="621"/>
      <c r="J14" s="618"/>
      <c r="K14" s="618"/>
      <c r="L14" s="618"/>
      <c r="M14" s="618"/>
      <c r="N14" s="618"/>
      <c r="O14" s="613" t="s">
        <v>2440</v>
      </c>
      <c r="P14" s="618"/>
    </row>
    <row r="15" spans="1:16" ht="15" customHeight="1">
      <c r="A15" s="613"/>
      <c r="B15" s="613"/>
      <c r="C15" s="612"/>
      <c r="D15" s="613"/>
      <c r="E15" s="622" t="s">
        <v>2441</v>
      </c>
      <c r="F15" s="622"/>
      <c r="G15" s="622"/>
      <c r="H15" s="622"/>
      <c r="I15" s="621"/>
      <c r="J15" s="618"/>
      <c r="K15" s="618"/>
      <c r="L15" s="618"/>
      <c r="M15" s="618"/>
      <c r="N15" s="618"/>
      <c r="O15" s="618"/>
      <c r="P15" s="618"/>
    </row>
    <row r="16" spans="1:16" ht="15" customHeight="1">
      <c r="A16" s="613"/>
      <c r="B16" s="613"/>
      <c r="C16" s="612"/>
      <c r="D16" s="613"/>
      <c r="E16" s="623" t="s">
        <v>2442</v>
      </c>
      <c r="F16" s="623"/>
      <c r="G16" s="623"/>
      <c r="H16" s="623"/>
      <c r="I16" s="624"/>
      <c r="J16" s="618"/>
      <c r="K16" s="618"/>
      <c r="L16" s="618"/>
      <c r="M16" s="618"/>
      <c r="N16" s="618"/>
      <c r="O16" s="618"/>
      <c r="P16" s="618"/>
    </row>
    <row r="17" spans="1:16" ht="11.25" customHeight="1">
      <c r="A17" s="613"/>
      <c r="B17" s="613"/>
      <c r="C17" s="612"/>
      <c r="D17" s="613"/>
      <c r="E17" s="625"/>
      <c r="F17" s="626"/>
      <c r="G17" s="626"/>
      <c r="H17" s="627"/>
      <c r="I17" s="628"/>
      <c r="J17" s="629"/>
      <c r="K17" s="630"/>
      <c r="L17" s="631"/>
      <c r="M17" s="631"/>
      <c r="N17" s="630"/>
      <c r="O17" s="629"/>
      <c r="P17" s="629"/>
    </row>
    <row r="18" spans="1:16" ht="20.100000000000001" customHeight="1">
      <c r="A18" s="613"/>
      <c r="B18" s="613"/>
      <c r="C18" s="612"/>
      <c r="D18" s="613"/>
      <c r="E18" s="632" t="s">
        <v>1015</v>
      </c>
      <c r="F18" s="632"/>
      <c r="G18" s="632"/>
      <c r="H18" s="632"/>
      <c r="I18" s="633"/>
      <c r="J18" s="634"/>
      <c r="K18" s="634"/>
      <c r="L18" s="634"/>
      <c r="M18" s="634"/>
      <c r="N18" s="634"/>
      <c r="O18" s="616"/>
      <c r="P18" s="616"/>
    </row>
    <row r="19" spans="1:16" ht="30.6" customHeight="1">
      <c r="A19" s="613"/>
      <c r="B19" s="613"/>
      <c r="C19" s="612"/>
      <c r="D19" s="613"/>
      <c r="E19" s="635" t="s">
        <v>192</v>
      </c>
      <c r="F19" s="635"/>
      <c r="G19" s="635"/>
      <c r="H19" s="636" t="s">
        <v>2369</v>
      </c>
      <c r="I19" s="637"/>
      <c r="J19" s="616"/>
      <c r="K19" s="616"/>
      <c r="L19" s="616"/>
      <c r="M19" s="613"/>
      <c r="N19" s="613"/>
      <c r="O19" s="613"/>
      <c r="P19" s="613"/>
    </row>
    <row r="20" spans="1:16" ht="21" customHeight="1">
      <c r="A20" s="613"/>
      <c r="B20" s="613"/>
      <c r="C20" s="612"/>
      <c r="D20" s="613"/>
      <c r="E20" s="635" t="s">
        <v>193</v>
      </c>
      <c r="F20" s="635"/>
      <c r="G20" s="635"/>
      <c r="H20" s="636" t="s">
        <v>2370</v>
      </c>
      <c r="I20" s="637"/>
      <c r="J20" s="613"/>
      <c r="K20" s="613"/>
      <c r="L20" s="613"/>
      <c r="M20" s="613"/>
      <c r="N20" s="613"/>
      <c r="O20" s="613"/>
      <c r="P20" s="613"/>
    </row>
    <row r="21" spans="1:16" ht="15.95" customHeight="1">
      <c r="A21" s="613"/>
      <c r="B21" s="613"/>
      <c r="C21" s="612"/>
      <c r="D21" s="613"/>
      <c r="E21" s="635" t="s">
        <v>194</v>
      </c>
      <c r="F21" s="635"/>
      <c r="G21" s="635"/>
      <c r="H21" s="638"/>
      <c r="I21" s="637"/>
      <c r="J21" s="613"/>
      <c r="K21" s="613"/>
      <c r="L21" s="613"/>
      <c r="M21" s="613"/>
      <c r="N21" s="613"/>
      <c r="O21" s="613"/>
      <c r="P21" s="613"/>
    </row>
    <row r="22" spans="1:16" ht="15.95" customHeight="1">
      <c r="A22" s="613"/>
      <c r="B22" s="613"/>
      <c r="C22" s="612"/>
      <c r="D22" s="613"/>
      <c r="E22" s="635" t="s">
        <v>195</v>
      </c>
      <c r="F22" s="635"/>
      <c r="G22" s="635"/>
      <c r="H22" s="639" t="s">
        <v>2371</v>
      </c>
      <c r="I22" s="637"/>
      <c r="J22" s="613"/>
      <c r="K22" s="613"/>
      <c r="L22" s="613"/>
      <c r="M22" s="613"/>
      <c r="N22" s="613"/>
      <c r="O22" s="613"/>
      <c r="P22" s="613"/>
    </row>
    <row r="23" spans="1:16" ht="15.95" customHeight="1">
      <c r="A23" s="613"/>
      <c r="B23" s="613"/>
      <c r="C23" s="612"/>
      <c r="D23" s="613"/>
      <c r="E23" s="635" t="s">
        <v>106</v>
      </c>
      <c r="F23" s="635"/>
      <c r="G23" s="635"/>
      <c r="H23" s="640" t="s">
        <v>1759</v>
      </c>
      <c r="I23" s="637"/>
      <c r="J23" s="613"/>
      <c r="K23" s="613"/>
      <c r="L23" s="613"/>
      <c r="M23" s="613"/>
      <c r="N23" s="613"/>
      <c r="O23" s="613"/>
      <c r="P23" s="613"/>
    </row>
    <row r="24" spans="1:16" ht="15.95" customHeight="1">
      <c r="A24" s="613"/>
      <c r="B24" s="613"/>
      <c r="C24" s="612"/>
      <c r="D24" s="613"/>
      <c r="E24" s="635" t="s">
        <v>107</v>
      </c>
      <c r="F24" s="635"/>
      <c r="G24" s="635"/>
      <c r="H24" s="640" t="s">
        <v>1445</v>
      </c>
      <c r="I24" s="637"/>
      <c r="J24" s="613"/>
      <c r="K24" s="613"/>
      <c r="L24" s="613"/>
      <c r="M24" s="613"/>
      <c r="N24" s="613"/>
      <c r="O24" s="613"/>
      <c r="P24" s="613"/>
    </row>
    <row r="25" spans="1:16" ht="15.95" customHeight="1">
      <c r="A25" s="613"/>
      <c r="B25" s="613"/>
      <c r="C25" s="612"/>
      <c r="D25" s="613"/>
      <c r="E25" s="635" t="s">
        <v>196</v>
      </c>
      <c r="F25" s="635"/>
      <c r="G25" s="635"/>
      <c r="H25" s="638"/>
      <c r="I25" s="637"/>
      <c r="J25" s="613"/>
      <c r="K25" s="613"/>
      <c r="L25" s="613"/>
      <c r="M25" s="613"/>
      <c r="N25" s="613"/>
      <c r="O25" s="613"/>
      <c r="P25" s="613"/>
    </row>
    <row r="26" spans="1:16" ht="15.95" customHeight="1">
      <c r="A26" s="613"/>
      <c r="B26" s="613"/>
      <c r="C26" s="612"/>
      <c r="D26" s="613"/>
      <c r="E26" s="635" t="s">
        <v>197</v>
      </c>
      <c r="F26" s="635"/>
      <c r="G26" s="635"/>
      <c r="H26" s="641" t="s">
        <v>730</v>
      </c>
      <c r="I26" s="637"/>
      <c r="J26" s="613"/>
      <c r="K26" s="613"/>
      <c r="L26" s="613"/>
      <c r="M26" s="613"/>
      <c r="N26" s="613"/>
      <c r="O26" s="613"/>
      <c r="P26" s="613"/>
    </row>
    <row r="27" spans="1:16" ht="15.95" customHeight="1">
      <c r="A27" s="613"/>
      <c r="B27" s="613"/>
      <c r="C27" s="612"/>
      <c r="D27" s="613"/>
      <c r="E27" s="635" t="s">
        <v>198</v>
      </c>
      <c r="F27" s="635"/>
      <c r="G27" s="635"/>
      <c r="H27" s="642" t="s">
        <v>2364</v>
      </c>
      <c r="I27" s="621"/>
      <c r="J27" s="613"/>
      <c r="K27" s="613"/>
      <c r="L27" s="613"/>
      <c r="M27" s="613"/>
      <c r="N27" s="613"/>
      <c r="O27" s="613"/>
      <c r="P27" s="613"/>
    </row>
    <row r="28" spans="1:16" ht="15.95" customHeight="1">
      <c r="A28" s="613"/>
      <c r="B28" s="613"/>
      <c r="C28" s="612"/>
      <c r="D28" s="613"/>
      <c r="E28" s="635" t="s">
        <v>199</v>
      </c>
      <c r="F28" s="635"/>
      <c r="G28" s="635"/>
      <c r="H28" s="642" t="s">
        <v>2364</v>
      </c>
      <c r="I28" s="621"/>
      <c r="J28" s="613"/>
      <c r="K28" s="613"/>
      <c r="L28" s="613"/>
      <c r="M28" s="613"/>
      <c r="N28" s="613"/>
      <c r="O28" s="613"/>
      <c r="P28" s="613"/>
    </row>
    <row r="29" spans="1:16" ht="15.95" customHeight="1">
      <c r="A29" s="613"/>
      <c r="B29" s="613"/>
      <c r="C29" s="612"/>
      <c r="D29" s="613"/>
      <c r="E29" s="635" t="s">
        <v>200</v>
      </c>
      <c r="F29" s="635"/>
      <c r="G29" s="635"/>
      <c r="H29" s="642" t="s">
        <v>2365</v>
      </c>
      <c r="I29" s="621"/>
      <c r="J29" s="613"/>
      <c r="K29" s="613"/>
      <c r="L29" s="613"/>
      <c r="M29" s="613"/>
      <c r="N29" s="613"/>
      <c r="O29" s="613"/>
      <c r="P29" s="613"/>
    </row>
    <row r="30" spans="1:16" ht="15.95" customHeight="1">
      <c r="A30" s="613"/>
      <c r="B30" s="613"/>
      <c r="C30" s="612"/>
      <c r="D30" s="613"/>
      <c r="E30" s="635" t="s">
        <v>153</v>
      </c>
      <c r="F30" s="635"/>
      <c r="G30" s="635"/>
      <c r="H30" s="642" t="s">
        <v>2366</v>
      </c>
      <c r="I30" s="621"/>
      <c r="J30" s="613"/>
      <c r="K30" s="613"/>
      <c r="L30" s="613"/>
      <c r="M30" s="613"/>
      <c r="N30" s="613"/>
      <c r="O30" s="613"/>
      <c r="P30" s="613"/>
    </row>
    <row r="31" spans="1:16" ht="15.95" customHeight="1">
      <c r="A31" s="613"/>
      <c r="B31" s="613"/>
      <c r="C31" s="612"/>
      <c r="D31" s="613"/>
      <c r="E31" s="635" t="s">
        <v>201</v>
      </c>
      <c r="F31" s="635"/>
      <c r="G31" s="635"/>
      <c r="H31" s="642" t="s">
        <v>2367</v>
      </c>
      <c r="I31" s="621"/>
      <c r="J31" s="613"/>
      <c r="K31" s="613"/>
      <c r="L31" s="613"/>
      <c r="M31" s="613"/>
      <c r="N31" s="613"/>
      <c r="O31" s="613"/>
      <c r="P31" s="613"/>
    </row>
    <row r="32" spans="1:16" ht="15.95" customHeight="1">
      <c r="A32" s="613"/>
      <c r="B32" s="613"/>
      <c r="C32" s="612"/>
      <c r="D32" s="613"/>
      <c r="E32" s="635" t="s">
        <v>202</v>
      </c>
      <c r="F32" s="635"/>
      <c r="G32" s="635"/>
      <c r="H32" s="642" t="s">
        <v>2368</v>
      </c>
      <c r="I32" s="621"/>
      <c r="J32" s="613"/>
      <c r="K32" s="613"/>
      <c r="L32" s="613"/>
      <c r="M32" s="613"/>
      <c r="N32" s="613"/>
      <c r="O32" s="613"/>
      <c r="P32" s="613"/>
    </row>
    <row r="33" spans="1:16" ht="15.95" customHeight="1">
      <c r="A33" s="613"/>
      <c r="B33" s="613"/>
      <c r="C33" s="612"/>
      <c r="D33" s="613"/>
      <c r="E33" s="635" t="s">
        <v>203</v>
      </c>
      <c r="F33" s="635"/>
      <c r="G33" s="635"/>
      <c r="H33" s="642"/>
      <c r="I33" s="621"/>
      <c r="J33" s="613"/>
      <c r="K33" s="613"/>
      <c r="L33" s="613"/>
      <c r="M33" s="613"/>
      <c r="N33" s="613"/>
      <c r="O33" s="613"/>
      <c r="P33" s="613"/>
    </row>
    <row r="34" spans="1:16" ht="15.95" customHeight="1">
      <c r="A34" s="613"/>
      <c r="B34" s="613"/>
      <c r="C34" s="612"/>
      <c r="D34" s="613"/>
      <c r="E34" s="635" t="s">
        <v>204</v>
      </c>
      <c r="F34" s="635"/>
      <c r="G34" s="643" t="s">
        <v>205</v>
      </c>
      <c r="H34" s="644" t="s">
        <v>20</v>
      </c>
      <c r="I34" s="621"/>
      <c r="J34" s="613"/>
      <c r="K34" s="613"/>
      <c r="L34" s="613"/>
      <c r="M34" s="613"/>
      <c r="N34" s="613"/>
      <c r="O34" s="613"/>
      <c r="P34" s="613"/>
    </row>
    <row r="35" spans="1:16" ht="15.95" customHeight="1">
      <c r="A35" s="613"/>
      <c r="B35" s="613"/>
      <c r="C35" s="612"/>
      <c r="D35" s="613"/>
      <c r="E35" s="635"/>
      <c r="F35" s="635"/>
      <c r="G35" s="643" t="s">
        <v>206</v>
      </c>
      <c r="H35" s="645" t="s">
        <v>2374</v>
      </c>
      <c r="I35" s="621"/>
      <c r="J35" s="613"/>
      <c r="K35" s="613"/>
      <c r="L35" s="613"/>
      <c r="M35" s="613"/>
      <c r="N35" s="613"/>
      <c r="O35" s="613"/>
      <c r="P35" s="613"/>
    </row>
    <row r="36" spans="1:16" ht="15.95" customHeight="1">
      <c r="A36" s="613"/>
      <c r="B36" s="613"/>
      <c r="C36" s="612"/>
      <c r="D36" s="613"/>
      <c r="E36" s="635"/>
      <c r="F36" s="635"/>
      <c r="G36" s="643" t="s">
        <v>207</v>
      </c>
      <c r="H36" s="645" t="s">
        <v>554</v>
      </c>
      <c r="I36" s="621"/>
      <c r="J36" s="613"/>
      <c r="K36" s="613"/>
      <c r="L36" s="613"/>
      <c r="M36" s="613"/>
      <c r="N36" s="613"/>
      <c r="O36" s="613"/>
      <c r="P36" s="613"/>
    </row>
    <row r="37" spans="1:16" ht="20.25" customHeight="1">
      <c r="A37" s="613"/>
      <c r="B37" s="613"/>
      <c r="C37" s="612"/>
      <c r="D37" s="613"/>
      <c r="E37" s="635" t="s">
        <v>208</v>
      </c>
      <c r="F37" s="635"/>
      <c r="G37" s="635"/>
      <c r="H37" s="644" t="s">
        <v>19</v>
      </c>
      <c r="I37" s="621"/>
      <c r="J37" s="613"/>
      <c r="K37" s="613"/>
      <c r="L37" s="613"/>
      <c r="M37" s="613"/>
      <c r="N37" s="613"/>
      <c r="O37" s="613"/>
      <c r="P37" s="613"/>
    </row>
    <row r="38" spans="1:16" ht="15.95" customHeight="1">
      <c r="A38" s="613"/>
      <c r="B38" s="613"/>
      <c r="C38" s="612"/>
      <c r="D38" s="613"/>
      <c r="E38" s="635" t="s">
        <v>209</v>
      </c>
      <c r="F38" s="635"/>
      <c r="G38" s="635"/>
      <c r="H38" s="644" t="s">
        <v>20</v>
      </c>
      <c r="I38" s="621"/>
      <c r="J38" s="613"/>
      <c r="K38" s="613"/>
      <c r="L38" s="613"/>
      <c r="M38" s="613"/>
      <c r="N38" s="613"/>
      <c r="O38" s="613"/>
      <c r="P38" s="613"/>
    </row>
    <row r="39" spans="1:16" ht="21.75" customHeight="1">
      <c r="A39" s="613"/>
      <c r="B39" s="613"/>
      <c r="C39" s="612"/>
      <c r="D39" s="613"/>
      <c r="E39" s="635" t="s">
        <v>210</v>
      </c>
      <c r="F39" s="635"/>
      <c r="G39" s="635"/>
      <c r="H39" s="644" t="s">
        <v>19</v>
      </c>
      <c r="I39" s="621"/>
      <c r="J39" s="613"/>
      <c r="K39" s="613"/>
      <c r="L39" s="613"/>
      <c r="M39" s="613"/>
      <c r="N39" s="613"/>
      <c r="O39" s="613"/>
      <c r="P39" s="613"/>
    </row>
    <row r="40" spans="1:16" ht="15.95" customHeight="1">
      <c r="A40" s="613" t="s">
        <v>1257</v>
      </c>
      <c r="B40" s="613"/>
      <c r="C40" s="612"/>
      <c r="D40" s="613"/>
      <c r="E40" s="635" t="s">
        <v>211</v>
      </c>
      <c r="F40" s="635"/>
      <c r="G40" s="635"/>
      <c r="H40" s="644" t="s">
        <v>20</v>
      </c>
      <c r="I40" s="621"/>
      <c r="J40" s="613"/>
      <c r="K40" s="613"/>
      <c r="L40" s="613"/>
      <c r="M40" s="613"/>
      <c r="N40" s="613"/>
      <c r="O40" s="613"/>
      <c r="P40" s="613"/>
    </row>
    <row r="41" spans="1:16" ht="15.95" hidden="1" customHeight="1">
      <c r="A41" s="613"/>
      <c r="B41" s="613"/>
      <c r="C41" s="612"/>
      <c r="D41" s="613"/>
      <c r="E41" s="591" t="s">
        <v>212</v>
      </c>
      <c r="F41" s="591"/>
      <c r="G41" s="591"/>
      <c r="H41" s="646" t="s">
        <v>945</v>
      </c>
      <c r="I41" s="621"/>
      <c r="J41" s="647"/>
      <c r="K41" s="613"/>
      <c r="L41" s="613"/>
      <c r="M41" s="613"/>
      <c r="N41" s="613"/>
      <c r="O41" s="613"/>
      <c r="P41" s="613"/>
    </row>
    <row r="42" spans="1:16" ht="15.95" customHeight="1">
      <c r="A42" s="613"/>
      <c r="B42" s="613"/>
      <c r="C42" s="612"/>
      <c r="D42" s="613"/>
      <c r="E42" s="635" t="s">
        <v>213</v>
      </c>
      <c r="F42" s="635"/>
      <c r="G42" s="635"/>
      <c r="H42" s="644" t="s">
        <v>19</v>
      </c>
      <c r="I42" s="621"/>
      <c r="J42" s="613"/>
      <c r="K42" s="613"/>
      <c r="L42" s="613"/>
      <c r="M42" s="613"/>
      <c r="N42" s="613"/>
      <c r="O42" s="613"/>
      <c r="P42" s="613"/>
    </row>
    <row r="43" spans="1:16" ht="15.95" customHeight="1">
      <c r="A43" s="613" t="s">
        <v>1258</v>
      </c>
      <c r="B43" s="613"/>
      <c r="C43" s="612"/>
      <c r="D43" s="613"/>
      <c r="E43" s="635" t="s">
        <v>214</v>
      </c>
      <c r="F43" s="635"/>
      <c r="G43" s="635"/>
      <c r="H43" s="644" t="s">
        <v>20</v>
      </c>
      <c r="I43" s="621"/>
      <c r="J43" s="613"/>
      <c r="K43" s="613"/>
      <c r="L43" s="613"/>
      <c r="M43" s="613"/>
      <c r="N43" s="613"/>
      <c r="O43" s="613"/>
      <c r="P43" s="613"/>
    </row>
    <row r="44" spans="1:16" ht="15.95" hidden="1" customHeight="1">
      <c r="A44" s="613"/>
      <c r="B44" s="613"/>
      <c r="C44" s="612"/>
      <c r="D44" s="613"/>
      <c r="E44" s="648" t="s">
        <v>215</v>
      </c>
      <c r="F44" s="635" t="s">
        <v>216</v>
      </c>
      <c r="G44" s="635"/>
      <c r="H44" s="649" t="s">
        <v>945</v>
      </c>
      <c r="I44" s="621"/>
      <c r="J44" s="613"/>
      <c r="K44" s="613"/>
      <c r="L44" s="613"/>
      <c r="M44" s="613"/>
      <c r="N44" s="613"/>
      <c r="O44" s="613"/>
      <c r="P44" s="613"/>
    </row>
    <row r="45" spans="1:16" ht="15.95" hidden="1" customHeight="1">
      <c r="A45" s="613"/>
      <c r="B45" s="613"/>
      <c r="C45" s="612"/>
      <c r="D45" s="613"/>
      <c r="E45" s="648"/>
      <c r="F45" s="635" t="s">
        <v>217</v>
      </c>
      <c r="G45" s="635"/>
      <c r="H45" s="650" t="s">
        <v>945</v>
      </c>
      <c r="I45" s="621"/>
      <c r="J45" s="613"/>
      <c r="K45" s="613"/>
      <c r="L45" s="613"/>
      <c r="M45" s="613"/>
      <c r="N45" s="613"/>
      <c r="O45" s="613"/>
      <c r="P45" s="613"/>
    </row>
    <row r="46" spans="1:16" ht="15.95" hidden="1" customHeight="1">
      <c r="A46" s="613"/>
      <c r="B46" s="613"/>
      <c r="C46" s="612"/>
      <c r="D46" s="613"/>
      <c r="E46" s="648"/>
      <c r="F46" s="635" t="s">
        <v>218</v>
      </c>
      <c r="G46" s="635"/>
      <c r="H46" s="649" t="s">
        <v>945</v>
      </c>
      <c r="I46" s="621"/>
      <c r="J46" s="613"/>
      <c r="K46" s="613"/>
      <c r="L46" s="613"/>
      <c r="M46" s="613"/>
      <c r="N46" s="613"/>
      <c r="O46" s="613"/>
      <c r="P46" s="613"/>
    </row>
    <row r="47" spans="1:16" ht="15.95" hidden="1" customHeight="1">
      <c r="A47" s="613"/>
      <c r="B47" s="613"/>
      <c r="C47" s="612"/>
      <c r="D47" s="613"/>
      <c r="E47" s="648"/>
      <c r="F47" s="635" t="s">
        <v>219</v>
      </c>
      <c r="G47" s="635"/>
      <c r="H47" s="651"/>
      <c r="I47" s="621"/>
      <c r="J47" s="613"/>
      <c r="K47" s="613"/>
      <c r="L47" s="613"/>
      <c r="M47" s="613"/>
      <c r="N47" s="613"/>
      <c r="O47" s="613"/>
      <c r="P47" s="613"/>
    </row>
    <row r="48" spans="1:16" ht="15.95" hidden="1" customHeight="1">
      <c r="A48" s="613"/>
      <c r="B48" s="613"/>
      <c r="C48" s="612"/>
      <c r="D48" s="613"/>
      <c r="E48" s="648"/>
      <c r="F48" s="591" t="s">
        <v>220</v>
      </c>
      <c r="G48" s="591"/>
      <c r="H48" s="646" t="s">
        <v>945</v>
      </c>
      <c r="I48" s="621"/>
      <c r="J48" s="647"/>
      <c r="K48" s="613"/>
      <c r="L48" s="613"/>
      <c r="M48" s="613"/>
      <c r="N48" s="613"/>
      <c r="O48" s="613"/>
      <c r="P48" s="613"/>
    </row>
    <row r="49" spans="1:16" ht="15.95" customHeight="1">
      <c r="A49" s="613" t="s">
        <v>1259</v>
      </c>
      <c r="B49" s="613"/>
      <c r="C49" s="612"/>
      <c r="D49" s="613"/>
      <c r="E49" s="635" t="s">
        <v>221</v>
      </c>
      <c r="F49" s="635"/>
      <c r="G49" s="635"/>
      <c r="H49" s="644" t="s">
        <v>20</v>
      </c>
      <c r="I49" s="621"/>
      <c r="J49" s="613"/>
      <c r="K49" s="613"/>
      <c r="L49" s="613"/>
      <c r="M49" s="613"/>
      <c r="N49" s="613"/>
      <c r="O49" s="613"/>
      <c r="P49" s="613"/>
    </row>
    <row r="50" spans="1:16" ht="15.95" hidden="1" customHeight="1">
      <c r="A50" s="613"/>
      <c r="B50" s="613"/>
      <c r="C50" s="612"/>
      <c r="D50" s="613"/>
      <c r="E50" s="648" t="s">
        <v>215</v>
      </c>
      <c r="F50" s="635" t="s">
        <v>216</v>
      </c>
      <c r="G50" s="635"/>
      <c r="H50" s="649" t="s">
        <v>945</v>
      </c>
      <c r="I50" s="621"/>
      <c r="J50" s="613"/>
      <c r="K50" s="613"/>
      <c r="L50" s="613"/>
      <c r="M50" s="613"/>
      <c r="N50" s="613"/>
      <c r="O50" s="613"/>
      <c r="P50" s="613"/>
    </row>
    <row r="51" spans="1:16" ht="15.95" hidden="1" customHeight="1">
      <c r="A51" s="613"/>
      <c r="B51" s="613"/>
      <c r="C51" s="612"/>
      <c r="D51" s="613"/>
      <c r="E51" s="648"/>
      <c r="F51" s="635" t="s">
        <v>217</v>
      </c>
      <c r="G51" s="635"/>
      <c r="H51" s="650" t="s">
        <v>945</v>
      </c>
      <c r="I51" s="621"/>
      <c r="J51" s="613"/>
      <c r="K51" s="613"/>
      <c r="L51" s="613"/>
      <c r="M51" s="613"/>
      <c r="N51" s="613"/>
      <c r="O51" s="613"/>
      <c r="P51" s="613"/>
    </row>
    <row r="52" spans="1:16" ht="15.95" hidden="1" customHeight="1">
      <c r="A52" s="613"/>
      <c r="B52" s="613"/>
      <c r="C52" s="612"/>
      <c r="D52" s="613"/>
      <c r="E52" s="648"/>
      <c r="F52" s="635" t="s">
        <v>218</v>
      </c>
      <c r="G52" s="635"/>
      <c r="H52" s="649" t="s">
        <v>945</v>
      </c>
      <c r="I52" s="621"/>
      <c r="J52" s="613"/>
      <c r="K52" s="613"/>
      <c r="L52" s="613"/>
      <c r="M52" s="613"/>
      <c r="N52" s="613"/>
      <c r="O52" s="613"/>
      <c r="P52" s="613"/>
    </row>
    <row r="53" spans="1:16" ht="15.95" hidden="1" customHeight="1">
      <c r="A53" s="613"/>
      <c r="B53" s="613"/>
      <c r="C53" s="612"/>
      <c r="D53" s="613"/>
      <c r="E53" s="648"/>
      <c r="F53" s="635" t="s">
        <v>219</v>
      </c>
      <c r="G53" s="635"/>
      <c r="H53" s="651"/>
      <c r="I53" s="621"/>
      <c r="J53" s="613"/>
      <c r="K53" s="613"/>
      <c r="L53" s="613"/>
      <c r="M53" s="613"/>
      <c r="N53" s="613"/>
      <c r="O53" s="613"/>
      <c r="P53" s="613"/>
    </row>
    <row r="54" spans="1:16" ht="15.95" hidden="1" customHeight="1">
      <c r="A54" s="613"/>
      <c r="B54" s="613"/>
      <c r="C54" s="612"/>
      <c r="D54" s="613"/>
      <c r="E54" s="648"/>
      <c r="F54" s="591" t="s">
        <v>220</v>
      </c>
      <c r="G54" s="591"/>
      <c r="H54" s="646" t="s">
        <v>945</v>
      </c>
      <c r="I54" s="621"/>
      <c r="J54" s="647"/>
      <c r="K54" s="613"/>
      <c r="L54" s="613"/>
      <c r="M54" s="613"/>
      <c r="N54" s="613"/>
      <c r="O54" s="613"/>
      <c r="P54" s="613"/>
    </row>
    <row r="55" spans="1:16" ht="15.95" customHeight="1">
      <c r="A55" s="613" t="s">
        <v>1260</v>
      </c>
      <c r="B55" s="613"/>
      <c r="C55" s="612"/>
      <c r="D55" s="613"/>
      <c r="E55" s="635" t="s">
        <v>222</v>
      </c>
      <c r="F55" s="635"/>
      <c r="G55" s="635"/>
      <c r="H55" s="644" t="s">
        <v>20</v>
      </c>
      <c r="I55" s="621"/>
      <c r="J55" s="613"/>
      <c r="K55" s="613"/>
      <c r="L55" s="613"/>
      <c r="M55" s="613"/>
      <c r="N55" s="613"/>
      <c r="O55" s="613"/>
      <c r="P55" s="613"/>
    </row>
    <row r="56" spans="1:16" ht="15.95" hidden="1" customHeight="1">
      <c r="A56" s="613"/>
      <c r="B56" s="613"/>
      <c r="C56" s="612"/>
      <c r="D56" s="613"/>
      <c r="E56" s="648" t="s">
        <v>215</v>
      </c>
      <c r="F56" s="635" t="s">
        <v>216</v>
      </c>
      <c r="G56" s="635"/>
      <c r="H56" s="649" t="s">
        <v>945</v>
      </c>
      <c r="I56" s="621"/>
      <c r="J56" s="613"/>
      <c r="K56" s="613"/>
      <c r="L56" s="613"/>
      <c r="M56" s="613"/>
      <c r="N56" s="613"/>
      <c r="O56" s="613"/>
      <c r="P56" s="613"/>
    </row>
    <row r="57" spans="1:16" ht="15.95" hidden="1" customHeight="1">
      <c r="A57" s="613"/>
      <c r="B57" s="613"/>
      <c r="C57" s="612"/>
      <c r="D57" s="613"/>
      <c r="E57" s="648"/>
      <c r="F57" s="635" t="s">
        <v>217</v>
      </c>
      <c r="G57" s="635"/>
      <c r="H57" s="650" t="s">
        <v>945</v>
      </c>
      <c r="I57" s="621"/>
      <c r="J57" s="613"/>
      <c r="K57" s="613"/>
      <c r="L57" s="613"/>
      <c r="M57" s="613"/>
      <c r="N57" s="613"/>
      <c r="O57" s="613"/>
      <c r="P57" s="613"/>
    </row>
    <row r="58" spans="1:16" ht="15.95" hidden="1" customHeight="1">
      <c r="A58" s="613"/>
      <c r="B58" s="613"/>
      <c r="C58" s="612"/>
      <c r="D58" s="613"/>
      <c r="E58" s="648"/>
      <c r="F58" s="635" t="s">
        <v>218</v>
      </c>
      <c r="G58" s="635"/>
      <c r="H58" s="649" t="s">
        <v>945</v>
      </c>
      <c r="I58" s="621"/>
      <c r="J58" s="613"/>
      <c r="K58" s="613"/>
      <c r="L58" s="613"/>
      <c r="M58" s="613"/>
      <c r="N58" s="613"/>
      <c r="O58" s="613"/>
      <c r="P58" s="613"/>
    </row>
    <row r="59" spans="1:16" ht="15.95" hidden="1" customHeight="1">
      <c r="A59" s="613"/>
      <c r="B59" s="613"/>
      <c r="C59" s="612"/>
      <c r="D59" s="613"/>
      <c r="E59" s="648"/>
      <c r="F59" s="635" t="s">
        <v>219</v>
      </c>
      <c r="G59" s="635"/>
      <c r="H59" s="651"/>
      <c r="I59" s="621"/>
      <c r="J59" s="613"/>
      <c r="K59" s="613"/>
      <c r="L59" s="613"/>
      <c r="M59" s="613"/>
      <c r="N59" s="613"/>
      <c r="O59" s="613"/>
      <c r="P59" s="613"/>
    </row>
    <row r="60" spans="1:16" ht="15.95" hidden="1" customHeight="1">
      <c r="A60" s="613"/>
      <c r="B60" s="613"/>
      <c r="C60" s="612"/>
      <c r="D60" s="613"/>
      <c r="E60" s="648"/>
      <c r="F60" s="591" t="s">
        <v>220</v>
      </c>
      <c r="G60" s="591"/>
      <c r="H60" s="646" t="s">
        <v>945</v>
      </c>
      <c r="I60" s="621"/>
      <c r="J60" s="647"/>
      <c r="K60" s="613"/>
      <c r="L60" s="613"/>
      <c r="M60" s="613"/>
      <c r="N60" s="613"/>
      <c r="O60" s="613"/>
      <c r="P60" s="613"/>
    </row>
    <row r="61" spans="1:16" ht="21.95" customHeight="1">
      <c r="A61" s="613" t="s">
        <v>1261</v>
      </c>
      <c r="B61" s="613"/>
      <c r="C61" s="612"/>
      <c r="D61" s="613"/>
      <c r="E61" s="635" t="s">
        <v>2443</v>
      </c>
      <c r="F61" s="635"/>
      <c r="G61" s="635"/>
      <c r="H61" s="644" t="s">
        <v>20</v>
      </c>
      <c r="I61" s="621"/>
      <c r="J61" s="647"/>
      <c r="K61" s="613"/>
      <c r="L61" s="613"/>
      <c r="M61" s="613"/>
      <c r="N61" s="613"/>
      <c r="O61" s="613"/>
      <c r="P61" s="613"/>
    </row>
    <row r="62" spans="1:16" ht="15.95" hidden="1" customHeight="1">
      <c r="A62" s="613"/>
      <c r="B62" s="613"/>
      <c r="C62" s="612"/>
      <c r="D62" s="613"/>
      <c r="E62" s="648" t="s">
        <v>215</v>
      </c>
      <c r="F62" s="635" t="s">
        <v>216</v>
      </c>
      <c r="G62" s="635"/>
      <c r="H62" s="649" t="s">
        <v>945</v>
      </c>
      <c r="I62" s="621"/>
      <c r="J62" s="613"/>
      <c r="K62" s="613"/>
      <c r="L62" s="613"/>
      <c r="M62" s="613"/>
      <c r="N62" s="613"/>
      <c r="O62" s="613"/>
      <c r="P62" s="613"/>
    </row>
    <row r="63" spans="1:16" ht="15.95" hidden="1" customHeight="1">
      <c r="A63" s="613"/>
      <c r="B63" s="613"/>
      <c r="C63" s="612"/>
      <c r="D63" s="613"/>
      <c r="E63" s="648"/>
      <c r="F63" s="635" t="s">
        <v>217</v>
      </c>
      <c r="G63" s="635"/>
      <c r="H63" s="650" t="s">
        <v>945</v>
      </c>
      <c r="I63" s="621"/>
      <c r="J63" s="613"/>
      <c r="K63" s="613"/>
      <c r="L63" s="613"/>
      <c r="M63" s="613"/>
      <c r="N63" s="613"/>
      <c r="O63" s="613"/>
      <c r="P63" s="613"/>
    </row>
    <row r="64" spans="1:16" ht="15.95" hidden="1" customHeight="1">
      <c r="A64" s="613"/>
      <c r="B64" s="613"/>
      <c r="C64" s="612"/>
      <c r="D64" s="613"/>
      <c r="E64" s="648"/>
      <c r="F64" s="635" t="s">
        <v>218</v>
      </c>
      <c r="G64" s="635"/>
      <c r="H64" s="649" t="s">
        <v>945</v>
      </c>
      <c r="I64" s="621"/>
      <c r="J64" s="613"/>
      <c r="K64" s="613"/>
      <c r="L64" s="613"/>
      <c r="M64" s="613"/>
      <c r="N64" s="613"/>
      <c r="O64" s="613"/>
      <c r="P64" s="613"/>
    </row>
    <row r="65" spans="1:16" ht="15.95" hidden="1" customHeight="1">
      <c r="A65" s="613"/>
      <c r="B65" s="613"/>
      <c r="C65" s="612"/>
      <c r="D65" s="613"/>
      <c r="E65" s="648"/>
      <c r="F65" s="635" t="s">
        <v>219</v>
      </c>
      <c r="G65" s="635"/>
      <c r="H65" s="651"/>
      <c r="I65" s="621"/>
      <c r="J65" s="613"/>
      <c r="K65" s="613"/>
      <c r="L65" s="613"/>
      <c r="M65" s="613"/>
      <c r="N65" s="613"/>
      <c r="O65" s="613"/>
      <c r="P65" s="613"/>
    </row>
    <row r="66" spans="1:16" ht="15.95" hidden="1" customHeight="1">
      <c r="A66" s="613"/>
      <c r="B66" s="613"/>
      <c r="C66" s="612"/>
      <c r="D66" s="613"/>
      <c r="E66" s="648"/>
      <c r="F66" s="635" t="s">
        <v>223</v>
      </c>
      <c r="G66" s="635"/>
      <c r="H66" s="651"/>
      <c r="I66" s="621"/>
      <c r="J66" s="613"/>
      <c r="K66" s="613"/>
      <c r="L66" s="613"/>
      <c r="M66" s="613"/>
      <c r="N66" s="613"/>
      <c r="O66" s="613"/>
      <c r="P66" s="613"/>
    </row>
    <row r="67" spans="1:16" ht="15.95" hidden="1" customHeight="1">
      <c r="A67" s="613"/>
      <c r="B67" s="613"/>
      <c r="C67" s="612"/>
      <c r="D67" s="613"/>
      <c r="E67" s="648"/>
      <c r="F67" s="635" t="s">
        <v>224</v>
      </c>
      <c r="G67" s="635"/>
      <c r="H67" s="651"/>
      <c r="I67" s="621"/>
      <c r="J67" s="613"/>
      <c r="K67" s="613"/>
      <c r="L67" s="613"/>
      <c r="M67" s="613"/>
      <c r="N67" s="613"/>
      <c r="O67" s="613"/>
      <c r="P67" s="613"/>
    </row>
    <row r="68" spans="1:16" ht="21.95" customHeight="1">
      <c r="A68" s="613" t="s">
        <v>1262</v>
      </c>
      <c r="B68" s="613"/>
      <c r="C68" s="612"/>
      <c r="D68" s="613"/>
      <c r="E68" s="635" t="s">
        <v>2444</v>
      </c>
      <c r="F68" s="635"/>
      <c r="G68" s="635"/>
      <c r="H68" s="644" t="s">
        <v>20</v>
      </c>
      <c r="I68" s="621"/>
      <c r="J68" s="613"/>
      <c r="K68" s="613"/>
      <c r="L68" s="613"/>
      <c r="M68" s="613"/>
      <c r="N68" s="613"/>
      <c r="O68" s="613"/>
      <c r="P68" s="613"/>
    </row>
    <row r="69" spans="1:16" ht="15.95" hidden="1" customHeight="1">
      <c r="A69" s="613"/>
      <c r="B69" s="613"/>
      <c r="C69" s="612"/>
      <c r="D69" s="613"/>
      <c r="E69" s="648" t="s">
        <v>215</v>
      </c>
      <c r="F69" s="635" t="s">
        <v>216</v>
      </c>
      <c r="G69" s="635"/>
      <c r="H69" s="649" t="s">
        <v>945</v>
      </c>
      <c r="I69" s="621"/>
      <c r="J69" s="613"/>
      <c r="K69" s="613"/>
      <c r="L69" s="613"/>
      <c r="M69" s="613"/>
      <c r="N69" s="613"/>
      <c r="O69" s="613"/>
      <c r="P69" s="613"/>
    </row>
    <row r="70" spans="1:16" ht="15.95" hidden="1" customHeight="1">
      <c r="A70" s="613"/>
      <c r="B70" s="613"/>
      <c r="C70" s="612"/>
      <c r="D70" s="613"/>
      <c r="E70" s="648"/>
      <c r="F70" s="635" t="s">
        <v>217</v>
      </c>
      <c r="G70" s="635"/>
      <c r="H70" s="650" t="s">
        <v>945</v>
      </c>
      <c r="I70" s="621"/>
      <c r="J70" s="613"/>
      <c r="K70" s="613"/>
      <c r="L70" s="613"/>
      <c r="M70" s="613"/>
      <c r="N70" s="613"/>
      <c r="O70" s="613"/>
      <c r="P70" s="613"/>
    </row>
    <row r="71" spans="1:16" ht="15.95" hidden="1" customHeight="1">
      <c r="A71" s="613"/>
      <c r="B71" s="613"/>
      <c r="C71" s="612"/>
      <c r="D71" s="613"/>
      <c r="E71" s="648"/>
      <c r="F71" s="635" t="s">
        <v>218</v>
      </c>
      <c r="G71" s="635"/>
      <c r="H71" s="649" t="s">
        <v>945</v>
      </c>
      <c r="I71" s="621"/>
      <c r="J71" s="613"/>
      <c r="K71" s="613"/>
      <c r="L71" s="613"/>
      <c r="M71" s="613"/>
      <c r="N71" s="613"/>
      <c r="O71" s="613"/>
      <c r="P71" s="613"/>
    </row>
    <row r="72" spans="1:16" ht="15.95" hidden="1" customHeight="1">
      <c r="A72" s="613"/>
      <c r="B72" s="613"/>
      <c r="C72" s="612"/>
      <c r="D72" s="613"/>
      <c r="E72" s="648"/>
      <c r="F72" s="635" t="s">
        <v>219</v>
      </c>
      <c r="G72" s="635"/>
      <c r="H72" s="651"/>
      <c r="I72" s="621"/>
      <c r="J72" s="613"/>
      <c r="K72" s="613"/>
      <c r="L72" s="613"/>
      <c r="M72" s="613"/>
      <c r="N72" s="613"/>
      <c r="O72" s="613"/>
      <c r="P72" s="613"/>
    </row>
    <row r="73" spans="1:16" ht="15.95" hidden="1" customHeight="1">
      <c r="A73" s="613"/>
      <c r="B73" s="613"/>
      <c r="C73" s="612"/>
      <c r="D73" s="613"/>
      <c r="E73" s="648"/>
      <c r="F73" s="635" t="s">
        <v>223</v>
      </c>
      <c r="G73" s="635"/>
      <c r="H73" s="651"/>
      <c r="I73" s="621"/>
      <c r="J73" s="613"/>
      <c r="K73" s="613"/>
      <c r="L73" s="613"/>
      <c r="M73" s="613"/>
      <c r="N73" s="613"/>
      <c r="O73" s="613"/>
      <c r="P73" s="613"/>
    </row>
    <row r="74" spans="1:16" ht="15.95" hidden="1" customHeight="1">
      <c r="A74" s="613"/>
      <c r="B74" s="613"/>
      <c r="C74" s="612"/>
      <c r="D74" s="613"/>
      <c r="E74" s="648"/>
      <c r="F74" s="635" t="s">
        <v>224</v>
      </c>
      <c r="G74" s="635"/>
      <c r="H74" s="651"/>
      <c r="I74" s="621"/>
      <c r="J74" s="613"/>
      <c r="K74" s="613"/>
      <c r="L74" s="613"/>
      <c r="M74" s="613"/>
      <c r="N74" s="613"/>
      <c r="O74" s="613"/>
      <c r="P74" s="613"/>
    </row>
    <row r="75" spans="1:16" ht="21.95" customHeight="1">
      <c r="A75" s="613" t="s">
        <v>1263</v>
      </c>
      <c r="B75" s="613"/>
      <c r="C75" s="612"/>
      <c r="D75" s="613"/>
      <c r="E75" s="635" t="s">
        <v>2445</v>
      </c>
      <c r="F75" s="635"/>
      <c r="G75" s="635"/>
      <c r="H75" s="644" t="s">
        <v>20</v>
      </c>
      <c r="I75" s="621"/>
      <c r="J75" s="613"/>
      <c r="K75" s="613"/>
      <c r="L75" s="613"/>
      <c r="M75" s="613"/>
      <c r="N75" s="613"/>
      <c r="O75" s="613"/>
      <c r="P75" s="613"/>
    </row>
    <row r="76" spans="1:16" ht="15.95" hidden="1" customHeight="1">
      <c r="A76" s="613"/>
      <c r="B76" s="613"/>
      <c r="C76" s="612"/>
      <c r="D76" s="613"/>
      <c r="E76" s="648" t="s">
        <v>215</v>
      </c>
      <c r="F76" s="635" t="s">
        <v>216</v>
      </c>
      <c r="G76" s="635"/>
      <c r="H76" s="649" t="s">
        <v>945</v>
      </c>
      <c r="I76" s="621"/>
      <c r="J76" s="613"/>
      <c r="K76" s="613"/>
      <c r="L76" s="613"/>
      <c r="M76" s="613"/>
      <c r="N76" s="613"/>
      <c r="O76" s="613"/>
      <c r="P76" s="613"/>
    </row>
    <row r="77" spans="1:16" ht="15.95" hidden="1" customHeight="1">
      <c r="A77" s="613"/>
      <c r="B77" s="613"/>
      <c r="C77" s="612"/>
      <c r="D77" s="613"/>
      <c r="E77" s="648"/>
      <c r="F77" s="635" t="s">
        <v>217</v>
      </c>
      <c r="G77" s="635"/>
      <c r="H77" s="650" t="s">
        <v>945</v>
      </c>
      <c r="I77" s="621"/>
      <c r="J77" s="613"/>
      <c r="K77" s="613"/>
      <c r="L77" s="613"/>
      <c r="M77" s="613"/>
      <c r="N77" s="613"/>
      <c r="O77" s="613"/>
      <c r="P77" s="613"/>
    </row>
    <row r="78" spans="1:16" ht="15.95" hidden="1" customHeight="1">
      <c r="A78" s="613"/>
      <c r="B78" s="613"/>
      <c r="C78" s="612"/>
      <c r="D78" s="613"/>
      <c r="E78" s="648"/>
      <c r="F78" s="635" t="s">
        <v>218</v>
      </c>
      <c r="G78" s="635"/>
      <c r="H78" s="649" t="s">
        <v>945</v>
      </c>
      <c r="I78" s="621"/>
      <c r="J78" s="613"/>
      <c r="K78" s="613"/>
      <c r="L78" s="613"/>
      <c r="M78" s="613"/>
      <c r="N78" s="613"/>
      <c r="O78" s="613"/>
      <c r="P78" s="613"/>
    </row>
    <row r="79" spans="1:16" ht="15.95" hidden="1" customHeight="1">
      <c r="A79" s="613"/>
      <c r="B79" s="613"/>
      <c r="C79" s="612"/>
      <c r="D79" s="613"/>
      <c r="E79" s="648"/>
      <c r="F79" s="635" t="s">
        <v>219</v>
      </c>
      <c r="G79" s="635"/>
      <c r="H79" s="651"/>
      <c r="I79" s="621"/>
      <c r="J79" s="613"/>
      <c r="K79" s="613"/>
      <c r="L79" s="613"/>
      <c r="M79" s="613"/>
      <c r="N79" s="613"/>
      <c r="O79" s="613"/>
      <c r="P79" s="613"/>
    </row>
    <row r="80" spans="1:16" ht="15.95" hidden="1" customHeight="1">
      <c r="A80" s="613"/>
      <c r="B80" s="613"/>
      <c r="C80" s="612"/>
      <c r="D80" s="613"/>
      <c r="E80" s="648"/>
      <c r="F80" s="635" t="s">
        <v>225</v>
      </c>
      <c r="G80" s="635"/>
      <c r="H80" s="651"/>
      <c r="I80" s="621"/>
      <c r="J80" s="613"/>
      <c r="K80" s="613"/>
      <c r="L80" s="613"/>
      <c r="M80" s="613"/>
      <c r="N80" s="613"/>
      <c r="O80" s="613"/>
      <c r="P80" s="613"/>
    </row>
    <row r="81" spans="1:16" ht="15.95" hidden="1" customHeight="1">
      <c r="A81" s="613"/>
      <c r="B81" s="613"/>
      <c r="C81" s="612"/>
      <c r="D81" s="613"/>
      <c r="E81" s="648"/>
      <c r="F81" s="635" t="s">
        <v>938</v>
      </c>
      <c r="G81" s="635"/>
      <c r="H81" s="651"/>
      <c r="I81" s="621"/>
      <c r="J81" s="613"/>
      <c r="K81" s="613"/>
      <c r="L81" s="613"/>
      <c r="M81" s="613"/>
      <c r="N81" s="613"/>
      <c r="O81" s="613"/>
      <c r="P81" s="613"/>
    </row>
    <row r="82" spans="1:16" ht="15.95" customHeight="1">
      <c r="A82" s="613"/>
      <c r="B82" s="613"/>
      <c r="C82" s="612"/>
      <c r="D82" s="613"/>
      <c r="E82" s="635" t="s">
        <v>226</v>
      </c>
      <c r="F82" s="635"/>
      <c r="G82" s="635"/>
      <c r="H82" s="652"/>
      <c r="I82" s="621"/>
      <c r="J82" s="613"/>
      <c r="K82" s="613"/>
      <c r="L82" s="613"/>
      <c r="M82" s="613"/>
      <c r="N82" s="613"/>
      <c r="O82" s="613"/>
      <c r="P82" s="613"/>
    </row>
    <row r="83" spans="1:16" ht="11.25" customHeight="1">
      <c r="A83" s="613"/>
      <c r="B83" s="613"/>
      <c r="C83" s="612"/>
      <c r="D83" s="613"/>
      <c r="E83" s="613"/>
      <c r="F83" s="613"/>
      <c r="G83" s="613"/>
      <c r="H83" s="612"/>
      <c r="I83" s="621"/>
      <c r="J83" s="613"/>
      <c r="K83" s="613"/>
      <c r="L83" s="613"/>
      <c r="M83" s="613"/>
      <c r="N83" s="613"/>
      <c r="O83" s="613"/>
      <c r="P83" s="613"/>
    </row>
    <row r="84" spans="1:16" ht="15.95" customHeight="1">
      <c r="A84" s="613"/>
      <c r="B84" s="613"/>
      <c r="C84" s="612"/>
      <c r="D84" s="613"/>
      <c r="E84" s="635" t="s">
        <v>227</v>
      </c>
      <c r="F84" s="635"/>
      <c r="G84" s="643" t="s">
        <v>228</v>
      </c>
      <c r="H84" s="638" t="s">
        <v>2375</v>
      </c>
      <c r="I84" s="621"/>
      <c r="J84" s="613"/>
      <c r="K84" s="613"/>
      <c r="L84" s="613"/>
      <c r="M84" s="613"/>
      <c r="N84" s="613"/>
      <c r="O84" s="613"/>
      <c r="P84" s="613"/>
    </row>
    <row r="85" spans="1:16" ht="15.95" customHeight="1">
      <c r="A85" s="613"/>
      <c r="B85" s="613"/>
      <c r="C85" s="612"/>
      <c r="D85" s="613"/>
      <c r="E85" s="635"/>
      <c r="F85" s="635"/>
      <c r="G85" s="643" t="s">
        <v>229</v>
      </c>
      <c r="H85" s="638" t="s">
        <v>2376</v>
      </c>
      <c r="I85" s="621"/>
      <c r="J85" s="613"/>
      <c r="K85" s="613"/>
      <c r="L85" s="613"/>
      <c r="M85" s="613"/>
      <c r="N85" s="613"/>
      <c r="O85" s="613"/>
      <c r="P85" s="613"/>
    </row>
    <row r="86" spans="1:16" ht="15.95" customHeight="1">
      <c r="A86" s="613"/>
      <c r="B86" s="613"/>
      <c r="C86" s="612"/>
      <c r="D86" s="613"/>
      <c r="E86" s="635"/>
      <c r="F86" s="635"/>
      <c r="G86" s="643" t="s">
        <v>230</v>
      </c>
      <c r="H86" s="638" t="s">
        <v>2377</v>
      </c>
      <c r="I86" s="621"/>
      <c r="J86" s="613"/>
      <c r="K86" s="613"/>
      <c r="L86" s="613"/>
      <c r="M86" s="613"/>
      <c r="N86" s="613"/>
      <c r="O86" s="613"/>
      <c r="P86" s="613"/>
    </row>
    <row r="87" spans="1:16" ht="15.95" customHeight="1">
      <c r="A87" s="613"/>
      <c r="B87" s="613"/>
      <c r="C87" s="612"/>
      <c r="D87" s="613"/>
      <c r="E87" s="635"/>
      <c r="F87" s="635"/>
      <c r="G87" s="643" t="s">
        <v>231</v>
      </c>
      <c r="H87" s="638" t="s">
        <v>2366</v>
      </c>
      <c r="I87" s="621"/>
      <c r="J87" s="613"/>
      <c r="K87" s="613"/>
      <c r="L87" s="613"/>
      <c r="M87" s="613"/>
      <c r="N87" s="613"/>
      <c r="O87" s="613"/>
      <c r="P87" s="613"/>
    </row>
    <row r="88" spans="1:16" ht="11.25" customHeight="1">
      <c r="A88" s="613"/>
      <c r="B88" s="613"/>
      <c r="C88" s="612"/>
      <c r="D88" s="613"/>
      <c r="E88" s="634"/>
      <c r="F88" s="634"/>
      <c r="G88" s="634"/>
      <c r="H88" s="653"/>
      <c r="I88" s="621"/>
      <c r="J88" s="613"/>
      <c r="K88" s="613"/>
      <c r="L88" s="613"/>
      <c r="M88" s="613"/>
      <c r="N88" s="613"/>
      <c r="O88" s="613"/>
      <c r="P88" s="613"/>
    </row>
    <row r="89" spans="1:16" ht="11.25" customHeight="1">
      <c r="A89" s="613"/>
      <c r="B89" s="613"/>
      <c r="C89" s="612"/>
      <c r="D89" s="613"/>
      <c r="E89" s="654" t="s">
        <v>232</v>
      </c>
      <c r="F89" s="654"/>
      <c r="G89" s="654"/>
      <c r="H89" s="654"/>
      <c r="I89" s="621"/>
      <c r="J89" s="613"/>
      <c r="K89" s="613"/>
      <c r="L89" s="613"/>
      <c r="M89" s="613"/>
      <c r="N89" s="613"/>
      <c r="O89" s="613"/>
      <c r="P89" s="613"/>
    </row>
    <row r="90" spans="1:16" ht="11.25" customHeight="1">
      <c r="A90" s="613"/>
      <c r="B90" s="613"/>
      <c r="C90" s="612"/>
      <c r="D90" s="613"/>
      <c r="E90" s="655" t="s">
        <v>233</v>
      </c>
      <c r="F90" s="655"/>
      <c r="G90" s="655"/>
      <c r="H90" s="655"/>
      <c r="I90" s="621"/>
      <c r="J90" s="613"/>
      <c r="K90" s="613"/>
      <c r="L90" s="613"/>
      <c r="M90" s="613"/>
      <c r="N90" s="613"/>
      <c r="O90" s="613"/>
      <c r="P90" s="613"/>
    </row>
    <row r="91" spans="1:16" ht="11.25" customHeight="1">
      <c r="A91" s="613"/>
      <c r="B91" s="613"/>
      <c r="C91" s="612"/>
      <c r="D91" s="613"/>
      <c r="E91" s="655" t="s">
        <v>234</v>
      </c>
      <c r="F91" s="655"/>
      <c r="G91" s="655"/>
      <c r="H91" s="655"/>
      <c r="I91" s="621"/>
      <c r="J91" s="613"/>
      <c r="K91" s="613"/>
      <c r="L91" s="613"/>
      <c r="M91" s="613"/>
      <c r="N91" s="613"/>
      <c r="O91" s="613"/>
      <c r="P91" s="613"/>
    </row>
    <row r="92" spans="1:16" ht="11.25" customHeight="1">
      <c r="A92" s="613"/>
      <c r="B92" s="613"/>
      <c r="C92" s="612"/>
      <c r="D92" s="613"/>
      <c r="E92" s="655" t="s">
        <v>235</v>
      </c>
      <c r="F92" s="655"/>
      <c r="G92" s="655"/>
      <c r="H92" s="655"/>
      <c r="I92" s="621"/>
      <c r="J92" s="613"/>
      <c r="K92" s="613"/>
      <c r="L92" s="613"/>
      <c r="M92" s="613"/>
      <c r="N92" s="613"/>
      <c r="O92" s="613"/>
      <c r="P92" s="613"/>
    </row>
    <row r="93" spans="1:16" ht="11.25" customHeight="1">
      <c r="A93" s="613"/>
      <c r="B93" s="613"/>
      <c r="C93" s="612"/>
      <c r="D93" s="613"/>
      <c r="E93" s="655" t="s">
        <v>236</v>
      </c>
      <c r="F93" s="655"/>
      <c r="G93" s="655"/>
      <c r="H93" s="655"/>
      <c r="I93" s="621"/>
      <c r="J93" s="613"/>
      <c r="K93" s="613"/>
      <c r="L93" s="613"/>
      <c r="M93" s="613"/>
      <c r="N93" s="613"/>
      <c r="O93" s="613"/>
      <c r="P93" s="613"/>
    </row>
    <row r="94" spans="1:16" ht="11.25" customHeight="1">
      <c r="A94" s="613"/>
      <c r="B94" s="613"/>
      <c r="C94" s="612"/>
      <c r="D94" s="613"/>
      <c r="E94" s="655" t="s">
        <v>237</v>
      </c>
      <c r="F94" s="655"/>
      <c r="G94" s="655"/>
      <c r="H94" s="655"/>
      <c r="I94" s="621"/>
      <c r="J94" s="613"/>
      <c r="K94" s="613"/>
      <c r="L94" s="613"/>
      <c r="M94" s="613"/>
      <c r="N94" s="613"/>
      <c r="O94" s="613"/>
      <c r="P94" s="613"/>
    </row>
    <row r="95" spans="1:16" ht="22.9" customHeight="1">
      <c r="A95" s="613"/>
      <c r="B95" s="613"/>
      <c r="C95" s="612"/>
      <c r="D95" s="613"/>
      <c r="E95" s="655" t="s">
        <v>238</v>
      </c>
      <c r="F95" s="655"/>
      <c r="G95" s="655"/>
      <c r="H95" s="655"/>
      <c r="I95" s="621"/>
      <c r="J95" s="613"/>
      <c r="K95" s="613"/>
      <c r="L95" s="613"/>
      <c r="M95" s="613"/>
      <c r="N95" s="613"/>
      <c r="O95" s="613"/>
      <c r="P95" s="613"/>
    </row>
    <row r="96" spans="1:16" ht="11.25" customHeight="1">
      <c r="A96" s="613"/>
      <c r="B96" s="613"/>
      <c r="C96" s="612"/>
      <c r="D96" s="613"/>
      <c r="E96" s="655" t="s">
        <v>239</v>
      </c>
      <c r="F96" s="655"/>
      <c r="G96" s="655"/>
      <c r="H96" s="655"/>
      <c r="I96" s="621"/>
      <c r="J96" s="613"/>
      <c r="K96" s="613"/>
      <c r="L96" s="613"/>
      <c r="M96" s="613"/>
      <c r="N96" s="613"/>
      <c r="O96" s="613"/>
      <c r="P96" s="613"/>
    </row>
    <row r="97" spans="1:16" ht="19.899999999999999" customHeight="1">
      <c r="A97" s="613"/>
      <c r="B97" s="613"/>
      <c r="C97" s="612"/>
      <c r="D97" s="613"/>
      <c r="E97" s="655" t="s">
        <v>240</v>
      </c>
      <c r="F97" s="655"/>
      <c r="G97" s="655"/>
      <c r="H97" s="655"/>
      <c r="I97" s="621"/>
      <c r="J97" s="613"/>
      <c r="K97" s="613"/>
      <c r="L97" s="613"/>
      <c r="M97" s="613"/>
      <c r="N97" s="613"/>
      <c r="O97" s="613"/>
      <c r="P97" s="613"/>
    </row>
    <row r="98" spans="1:16" ht="15" customHeight="1">
      <c r="A98" s="613"/>
      <c r="B98" s="613"/>
      <c r="C98" s="612"/>
      <c r="D98" s="613"/>
      <c r="E98" s="655" t="s">
        <v>241</v>
      </c>
      <c r="F98" s="655"/>
      <c r="G98" s="655"/>
      <c r="H98" s="655"/>
      <c r="I98" s="621"/>
      <c r="J98" s="613"/>
      <c r="K98" s="613"/>
      <c r="L98" s="613"/>
      <c r="M98" s="613"/>
      <c r="N98" s="613"/>
      <c r="O98" s="613"/>
      <c r="P98" s="613"/>
    </row>
    <row r="99" spans="1:16" ht="13.15" customHeight="1">
      <c r="A99" s="613"/>
      <c r="B99" s="613"/>
      <c r="C99" s="612"/>
      <c r="D99" s="613"/>
      <c r="E99" s="655" t="s">
        <v>242</v>
      </c>
      <c r="F99" s="655"/>
      <c r="G99" s="655"/>
      <c r="H99" s="655"/>
      <c r="I99" s="621"/>
      <c r="J99" s="613"/>
      <c r="K99" s="613"/>
      <c r="L99" s="613"/>
      <c r="M99" s="613"/>
      <c r="N99" s="613"/>
      <c r="O99" s="613"/>
      <c r="P99" s="613"/>
    </row>
    <row r="100" spans="1:16" ht="27" customHeight="1">
      <c r="A100" s="613"/>
      <c r="B100" s="613"/>
      <c r="C100" s="612"/>
      <c r="D100" s="613"/>
      <c r="E100" s="655" t="s">
        <v>243</v>
      </c>
      <c r="F100" s="655"/>
      <c r="G100" s="655"/>
      <c r="H100" s="655"/>
      <c r="I100" s="621"/>
      <c r="J100" s="613"/>
      <c r="K100" s="613"/>
      <c r="L100" s="613"/>
      <c r="M100" s="613"/>
      <c r="N100" s="613"/>
      <c r="O100" s="613"/>
      <c r="P100" s="613"/>
    </row>
    <row r="101" spans="1:16" ht="38.25" customHeight="1">
      <c r="A101" s="613"/>
      <c r="B101" s="613"/>
      <c r="C101" s="612"/>
      <c r="D101" s="613"/>
      <c r="E101" s="655" t="s">
        <v>244</v>
      </c>
      <c r="F101" s="655"/>
      <c r="G101" s="655"/>
      <c r="H101" s="655"/>
      <c r="I101" s="621"/>
      <c r="J101" s="613"/>
      <c r="K101" s="613"/>
      <c r="L101" s="613"/>
      <c r="M101" s="613"/>
      <c r="N101" s="613"/>
      <c r="O101" s="613"/>
      <c r="P101" s="613"/>
    </row>
    <row r="102" spans="1:16" ht="12.6" customHeight="1">
      <c r="A102" s="613"/>
      <c r="B102" s="613"/>
      <c r="C102" s="612"/>
      <c r="D102" s="613"/>
      <c r="E102" s="655" t="s">
        <v>245</v>
      </c>
      <c r="F102" s="655"/>
      <c r="G102" s="655"/>
      <c r="H102" s="655"/>
      <c r="I102" s="621"/>
      <c r="J102" s="613"/>
      <c r="K102" s="613"/>
      <c r="L102" s="613"/>
      <c r="M102" s="613"/>
      <c r="N102" s="613"/>
      <c r="O102" s="613"/>
      <c r="P102" s="613"/>
    </row>
    <row r="103" spans="1:16" ht="15" customHeight="1">
      <c r="A103" s="613"/>
      <c r="B103" s="613"/>
      <c r="C103" s="612"/>
      <c r="D103" s="613"/>
      <c r="E103" s="655" t="s">
        <v>246</v>
      </c>
      <c r="F103" s="655"/>
      <c r="G103" s="655"/>
      <c r="H103" s="655"/>
      <c r="I103" s="621"/>
      <c r="J103" s="613"/>
      <c r="K103" s="613"/>
      <c r="L103" s="613"/>
      <c r="M103" s="613"/>
      <c r="N103" s="613"/>
      <c r="O103" s="613"/>
      <c r="P103" s="613"/>
    </row>
    <row r="104" spans="1:16">
      <c r="A104" s="613"/>
      <c r="B104" s="613"/>
      <c r="C104" s="612"/>
      <c r="D104" s="613"/>
      <c r="E104" s="613"/>
      <c r="F104" s="613"/>
      <c r="G104" s="613"/>
      <c r="H104" s="613"/>
      <c r="I104" s="613"/>
      <c r="J104" s="613"/>
      <c r="K104" s="613"/>
      <c r="L104" s="613"/>
      <c r="M104" s="613"/>
      <c r="N104" s="613"/>
      <c r="O104" s="613"/>
      <c r="P104" s="613"/>
    </row>
    <row r="105" spans="1:16" ht="20.100000000000001" customHeight="1">
      <c r="A105" s="613"/>
      <c r="B105" s="613"/>
      <c r="C105" s="612"/>
      <c r="D105" s="613"/>
      <c r="E105" s="656" t="s">
        <v>1016</v>
      </c>
      <c r="F105" s="656"/>
      <c r="G105" s="657"/>
      <c r="H105" s="657"/>
      <c r="I105" s="633"/>
      <c r="J105" s="634"/>
      <c r="K105" s="634"/>
      <c r="L105" s="634"/>
      <c r="M105" s="634"/>
      <c r="N105" s="634"/>
      <c r="O105" s="616"/>
      <c r="P105" s="616"/>
    </row>
    <row r="106" spans="1:16" ht="21.75" customHeight="1">
      <c r="A106" s="613"/>
      <c r="B106" s="613"/>
      <c r="C106" s="612"/>
      <c r="D106" s="613"/>
      <c r="E106" s="658" t="s">
        <v>247</v>
      </c>
      <c r="F106" s="659"/>
      <c r="G106" s="660" t="s">
        <v>1075</v>
      </c>
      <c r="H106" s="661" t="s">
        <v>20</v>
      </c>
      <c r="I106" s="621"/>
      <c r="J106" s="634"/>
      <c r="K106" s="634"/>
      <c r="L106" s="634"/>
      <c r="M106" s="634"/>
      <c r="N106" s="634"/>
      <c r="O106" s="616"/>
      <c r="P106" s="616"/>
    </row>
    <row r="107" spans="1:16" ht="15.95" customHeight="1">
      <c r="A107" s="613"/>
      <c r="B107" s="613"/>
      <c r="C107" s="612"/>
      <c r="D107" s="613"/>
      <c r="E107" s="658"/>
      <c r="F107" s="659"/>
      <c r="G107" s="660" t="s">
        <v>217</v>
      </c>
      <c r="H107" s="662" t="s">
        <v>598</v>
      </c>
      <c r="I107" s="621"/>
      <c r="J107" s="613"/>
      <c r="K107" s="613"/>
      <c r="L107" s="613"/>
      <c r="M107" s="613"/>
      <c r="N107" s="613"/>
      <c r="O107" s="613"/>
      <c r="P107" s="613"/>
    </row>
    <row r="108" spans="1:16" ht="15.95" customHeight="1">
      <c r="A108" s="613"/>
      <c r="B108" s="613"/>
      <c r="C108" s="612"/>
      <c r="D108" s="613"/>
      <c r="E108" s="659"/>
      <c r="F108" s="659"/>
      <c r="G108" s="660" t="s">
        <v>218</v>
      </c>
      <c r="H108" s="663" t="s">
        <v>2373</v>
      </c>
      <c r="I108" s="621"/>
      <c r="J108" s="613"/>
      <c r="K108" s="613"/>
      <c r="L108" s="613"/>
      <c r="M108" s="613"/>
      <c r="N108" s="613"/>
      <c r="O108" s="613"/>
      <c r="P108" s="613"/>
    </row>
    <row r="109" spans="1:16" ht="15.95" customHeight="1">
      <c r="A109" s="613"/>
      <c r="B109" s="613"/>
      <c r="C109" s="612"/>
      <c r="D109" s="613"/>
      <c r="E109" s="659"/>
      <c r="F109" s="659"/>
      <c r="G109" s="660" t="s">
        <v>219</v>
      </c>
      <c r="H109" s="664">
        <v>44890</v>
      </c>
      <c r="I109" s="621"/>
      <c r="J109" s="613"/>
      <c r="K109" s="613"/>
      <c r="L109" s="613"/>
      <c r="M109" s="613"/>
      <c r="N109" s="613"/>
      <c r="O109" s="613"/>
      <c r="P109" s="613"/>
    </row>
    <row r="110" spans="1:16" ht="14.25" customHeight="1">
      <c r="A110" s="613"/>
      <c r="B110" s="613"/>
      <c r="C110" s="612"/>
      <c r="D110" s="665" t="s">
        <v>852</v>
      </c>
      <c r="E110" s="666" t="s">
        <v>2446</v>
      </c>
      <c r="F110" s="667"/>
      <c r="G110" s="668"/>
      <c r="H110" s="669"/>
      <c r="I110" s="613"/>
      <c r="J110" s="613"/>
      <c r="K110" s="613"/>
      <c r="L110" s="670"/>
      <c r="M110" s="613"/>
      <c r="N110" s="613"/>
      <c r="O110" s="613"/>
      <c r="P110" s="613"/>
    </row>
    <row r="111" spans="1:16" ht="14.25">
      <c r="A111" s="613"/>
      <c r="B111" s="613"/>
      <c r="C111" s="612"/>
      <c r="D111" s="671" t="s">
        <v>17</v>
      </c>
      <c r="E111" s="666"/>
      <c r="F111" s="667"/>
      <c r="G111" s="672" t="s">
        <v>2447</v>
      </c>
      <c r="H111" s="673" t="s">
        <v>821</v>
      </c>
      <c r="I111" s="674"/>
      <c r="J111" s="613" t="s">
        <v>2448</v>
      </c>
      <c r="K111" s="613" t="s">
        <v>826</v>
      </c>
      <c r="L111" s="670" t="s">
        <v>921</v>
      </c>
      <c r="M111" s="613" t="s">
        <v>2022</v>
      </c>
      <c r="N111" s="613" t="s">
        <v>824</v>
      </c>
      <c r="O111" s="613"/>
      <c r="P111" s="613"/>
    </row>
    <row r="112" spans="1:16">
      <c r="A112" s="613"/>
      <c r="B112" s="613"/>
      <c r="C112" s="612"/>
      <c r="D112" s="675"/>
      <c r="E112" s="666"/>
      <c r="F112" s="667"/>
      <c r="G112" s="676" t="s">
        <v>1012</v>
      </c>
      <c r="H112" s="645" t="s">
        <v>2383</v>
      </c>
      <c r="I112" s="290"/>
      <c r="J112" s="613"/>
      <c r="K112" s="613"/>
      <c r="L112" s="613"/>
      <c r="M112" s="613"/>
      <c r="N112" s="613"/>
      <c r="O112" s="613"/>
      <c r="P112" s="613"/>
    </row>
    <row r="113" spans="1:16">
      <c r="A113" s="613"/>
      <c r="B113" s="613"/>
      <c r="C113" s="612"/>
      <c r="D113" s="675"/>
      <c r="E113" s="666"/>
      <c r="F113" s="667"/>
      <c r="G113" s="676" t="s">
        <v>248</v>
      </c>
      <c r="H113" s="661" t="s">
        <v>921</v>
      </c>
      <c r="I113" s="290"/>
      <c r="J113" s="613"/>
      <c r="K113" s="613"/>
      <c r="L113" s="613"/>
      <c r="M113" s="613"/>
      <c r="N113" s="613"/>
      <c r="O113" s="613"/>
      <c r="P113" s="613"/>
    </row>
    <row r="114" spans="1:16">
      <c r="A114" s="613"/>
      <c r="B114" s="613"/>
      <c r="C114" s="612"/>
      <c r="D114" s="675"/>
      <c r="E114" s="666"/>
      <c r="F114" s="667"/>
      <c r="G114" s="676" t="s">
        <v>249</v>
      </c>
      <c r="H114" s="661" t="s">
        <v>824</v>
      </c>
      <c r="I114" s="290"/>
      <c r="J114" s="613"/>
      <c r="K114" s="613"/>
      <c r="L114" s="613"/>
      <c r="M114" s="613"/>
      <c r="N114" s="613"/>
      <c r="O114" s="613"/>
      <c r="P114" s="613"/>
    </row>
    <row r="115" spans="1:16" ht="21">
      <c r="A115" s="613"/>
      <c r="B115" s="613"/>
      <c r="C115" s="612"/>
      <c r="D115" s="675"/>
      <c r="E115" s="666"/>
      <c r="F115" s="667"/>
      <c r="G115" s="676" t="s">
        <v>250</v>
      </c>
      <c r="H115" s="645" t="s">
        <v>2372</v>
      </c>
      <c r="I115" s="612"/>
      <c r="J115" s="613"/>
      <c r="K115" s="613"/>
      <c r="L115" s="613"/>
      <c r="M115" s="613"/>
      <c r="N115" s="613"/>
      <c r="O115" s="613"/>
      <c r="P115" s="613"/>
    </row>
    <row r="116" spans="1:16">
      <c r="A116" s="613"/>
      <c r="B116" s="613"/>
      <c r="C116" s="612"/>
      <c r="D116" s="675"/>
      <c r="E116" s="666"/>
      <c r="F116" s="667"/>
      <c r="G116" s="677" t="s">
        <v>313</v>
      </c>
      <c r="H116" s="678" t="s">
        <v>826</v>
      </c>
      <c r="I116" s="290"/>
      <c r="J116" s="613"/>
      <c r="K116" s="613"/>
      <c r="L116" s="613"/>
      <c r="M116" s="613"/>
      <c r="N116" s="613"/>
      <c r="O116" s="613"/>
      <c r="P116" s="613"/>
    </row>
    <row r="117" spans="1:16">
      <c r="A117" s="613"/>
      <c r="B117" s="613"/>
      <c r="C117" s="612"/>
      <c r="D117" s="675"/>
      <c r="E117" s="666"/>
      <c r="F117" s="667"/>
      <c r="G117" s="677" t="s">
        <v>829</v>
      </c>
      <c r="H117" s="661" t="s">
        <v>2022</v>
      </c>
      <c r="I117" s="290"/>
      <c r="J117" s="613"/>
      <c r="K117" s="613"/>
      <c r="L117" s="613"/>
      <c r="M117" s="613"/>
      <c r="N117" s="613"/>
      <c r="O117" s="613"/>
      <c r="P117" s="613"/>
    </row>
    <row r="118" spans="1:16" ht="11.25">
      <c r="A118" s="613"/>
      <c r="B118" s="613" t="b">
        <v>1</v>
      </c>
      <c r="C118" s="612"/>
      <c r="D118" s="675"/>
      <c r="E118" s="666"/>
      <c r="F118" s="667"/>
      <c r="G118" s="676" t="s">
        <v>251</v>
      </c>
      <c r="H118" s="679" t="s">
        <v>2387</v>
      </c>
      <c r="I118" s="290"/>
      <c r="J118" s="613"/>
      <c r="K118" s="613"/>
      <c r="L118" s="613"/>
      <c r="M118" s="613"/>
      <c r="N118" s="613"/>
      <c r="O118" s="613"/>
      <c r="P118" s="613"/>
    </row>
    <row r="119" spans="1:16">
      <c r="A119" s="613"/>
      <c r="B119" s="613" t="b">
        <v>1</v>
      </c>
      <c r="C119" s="612"/>
      <c r="D119" s="675"/>
      <c r="E119" s="666"/>
      <c r="F119" s="667"/>
      <c r="G119" s="676" t="s">
        <v>252</v>
      </c>
      <c r="H119" s="664">
        <v>45043</v>
      </c>
      <c r="I119" s="290"/>
      <c r="J119" s="613"/>
      <c r="K119" s="613"/>
      <c r="L119" s="613"/>
      <c r="M119" s="613"/>
      <c r="N119" s="613"/>
      <c r="O119" s="613"/>
      <c r="P119" s="613"/>
    </row>
    <row r="120" spans="1:16" ht="11.25">
      <c r="A120" s="613"/>
      <c r="B120" s="613" t="b">
        <v>1</v>
      </c>
      <c r="C120" s="612"/>
      <c r="D120" s="675"/>
      <c r="E120" s="666"/>
      <c r="F120" s="667"/>
      <c r="G120" s="676" t="s">
        <v>967</v>
      </c>
      <c r="H120" s="680"/>
      <c r="I120" s="290"/>
      <c r="J120" s="613"/>
      <c r="K120" s="613"/>
      <c r="L120" s="613"/>
      <c r="M120" s="613"/>
      <c r="N120" s="613"/>
      <c r="O120" s="613"/>
      <c r="P120" s="613"/>
    </row>
    <row r="121" spans="1:16">
      <c r="A121" s="613"/>
      <c r="B121" s="613" t="b">
        <v>1</v>
      </c>
      <c r="C121" s="612"/>
      <c r="D121" s="675"/>
      <c r="E121" s="666"/>
      <c r="F121" s="667"/>
      <c r="G121" s="676" t="s">
        <v>253</v>
      </c>
      <c r="H121" s="644" t="s">
        <v>581</v>
      </c>
      <c r="I121" s="290"/>
      <c r="J121" s="613"/>
      <c r="K121" s="613"/>
      <c r="L121" s="613"/>
      <c r="M121" s="613"/>
      <c r="N121" s="613"/>
      <c r="O121" s="613"/>
      <c r="P121" s="613"/>
    </row>
    <row r="122" spans="1:16">
      <c r="A122" s="613"/>
      <c r="B122" s="613" t="b">
        <v>1</v>
      </c>
      <c r="C122" s="612"/>
      <c r="D122" s="675"/>
      <c r="E122" s="666"/>
      <c r="F122" s="667"/>
      <c r="G122" s="677" t="s">
        <v>105</v>
      </c>
      <c r="H122" s="661">
        <v>2024</v>
      </c>
      <c r="I122" s="290"/>
      <c r="J122" s="613"/>
      <c r="K122" s="613"/>
      <c r="L122" s="613"/>
      <c r="M122" s="613"/>
      <c r="N122" s="613"/>
      <c r="O122" s="613"/>
      <c r="P122" s="613"/>
    </row>
    <row r="123" spans="1:16" ht="11.25" hidden="1">
      <c r="A123" s="613"/>
      <c r="B123" s="613" t="b">
        <v>1</v>
      </c>
      <c r="C123" s="612"/>
      <c r="D123" s="675"/>
      <c r="E123" s="666"/>
      <c r="F123" s="667"/>
      <c r="G123" s="676" t="s">
        <v>255</v>
      </c>
      <c r="H123" s="681"/>
      <c r="I123" s="290"/>
      <c r="J123" s="613"/>
      <c r="K123" s="613"/>
      <c r="L123" s="613"/>
      <c r="M123" s="613"/>
      <c r="N123" s="613"/>
      <c r="O123" s="613"/>
      <c r="P123" s="613"/>
    </row>
    <row r="124" spans="1:16" ht="14.25">
      <c r="A124" s="613"/>
      <c r="B124" s="613"/>
      <c r="C124" s="612"/>
      <c r="D124" s="671" t="s">
        <v>101</v>
      </c>
      <c r="E124" s="666"/>
      <c r="F124" s="667"/>
      <c r="G124" s="672" t="s">
        <v>2449</v>
      </c>
      <c r="H124" s="673" t="s">
        <v>821</v>
      </c>
      <c r="I124" s="674"/>
      <c r="J124" s="613" t="s">
        <v>2450</v>
      </c>
      <c r="K124" s="613" t="s">
        <v>826</v>
      </c>
      <c r="L124" s="670" t="s">
        <v>921</v>
      </c>
      <c r="M124" s="613" t="s">
        <v>2036</v>
      </c>
      <c r="N124" s="613" t="s">
        <v>824</v>
      </c>
      <c r="O124" s="613"/>
      <c r="P124" s="613"/>
    </row>
    <row r="125" spans="1:16">
      <c r="A125" s="613"/>
      <c r="B125" s="613"/>
      <c r="C125" s="612"/>
      <c r="D125" s="675"/>
      <c r="E125" s="666"/>
      <c r="F125" s="667"/>
      <c r="G125" s="676" t="s">
        <v>1012</v>
      </c>
      <c r="H125" s="645" t="s">
        <v>2384</v>
      </c>
      <c r="I125" s="290"/>
      <c r="J125" s="613"/>
      <c r="K125" s="613"/>
      <c r="L125" s="613"/>
      <c r="M125" s="613"/>
      <c r="N125" s="613"/>
      <c r="O125" s="613"/>
      <c r="P125" s="613"/>
    </row>
    <row r="126" spans="1:16">
      <c r="A126" s="613"/>
      <c r="B126" s="613"/>
      <c r="C126" s="612"/>
      <c r="D126" s="675"/>
      <c r="E126" s="666"/>
      <c r="F126" s="667"/>
      <c r="G126" s="676" t="s">
        <v>248</v>
      </c>
      <c r="H126" s="661" t="s">
        <v>921</v>
      </c>
      <c r="I126" s="290"/>
      <c r="J126" s="613"/>
      <c r="K126" s="613"/>
      <c r="L126" s="613"/>
      <c r="M126" s="613"/>
      <c r="N126" s="613"/>
      <c r="O126" s="613"/>
      <c r="P126" s="613"/>
    </row>
    <row r="127" spans="1:16">
      <c r="A127" s="613"/>
      <c r="B127" s="613"/>
      <c r="C127" s="612"/>
      <c r="D127" s="675"/>
      <c r="E127" s="666"/>
      <c r="F127" s="667"/>
      <c r="G127" s="676" t="s">
        <v>249</v>
      </c>
      <c r="H127" s="661" t="s">
        <v>824</v>
      </c>
      <c r="I127" s="290"/>
      <c r="J127" s="613"/>
      <c r="K127" s="613"/>
      <c r="L127" s="613"/>
      <c r="M127" s="613"/>
      <c r="N127" s="613"/>
      <c r="O127" s="613"/>
      <c r="P127" s="613"/>
    </row>
    <row r="128" spans="1:16" ht="21">
      <c r="A128" s="613"/>
      <c r="B128" s="613"/>
      <c r="C128" s="612"/>
      <c r="D128" s="675"/>
      <c r="E128" s="666"/>
      <c r="F128" s="667"/>
      <c r="G128" s="676" t="s">
        <v>250</v>
      </c>
      <c r="H128" s="645" t="s">
        <v>2372</v>
      </c>
      <c r="I128" s="612"/>
      <c r="J128" s="613"/>
      <c r="K128" s="613"/>
      <c r="L128" s="613"/>
      <c r="M128" s="613"/>
      <c r="N128" s="613"/>
      <c r="O128" s="613"/>
      <c r="P128" s="613"/>
    </row>
    <row r="129" spans="1:16">
      <c r="A129" s="613"/>
      <c r="B129" s="613"/>
      <c r="C129" s="612"/>
      <c r="D129" s="675"/>
      <c r="E129" s="666"/>
      <c r="F129" s="667"/>
      <c r="G129" s="677" t="s">
        <v>313</v>
      </c>
      <c r="H129" s="678" t="s">
        <v>826</v>
      </c>
      <c r="I129" s="290"/>
      <c r="J129" s="613"/>
      <c r="K129" s="613"/>
      <c r="L129" s="613"/>
      <c r="M129" s="613"/>
      <c r="N129" s="613"/>
      <c r="O129" s="613"/>
      <c r="P129" s="613"/>
    </row>
    <row r="130" spans="1:16">
      <c r="A130" s="613"/>
      <c r="B130" s="613"/>
      <c r="C130" s="612"/>
      <c r="D130" s="675"/>
      <c r="E130" s="666"/>
      <c r="F130" s="667"/>
      <c r="G130" s="677" t="s">
        <v>829</v>
      </c>
      <c r="H130" s="661" t="s">
        <v>2036</v>
      </c>
      <c r="I130" s="290"/>
      <c r="J130" s="613"/>
      <c r="K130" s="613"/>
      <c r="L130" s="613"/>
      <c r="M130" s="613"/>
      <c r="N130" s="613"/>
      <c r="O130" s="613"/>
      <c r="P130" s="613"/>
    </row>
    <row r="131" spans="1:16" ht="11.25">
      <c r="A131" s="613"/>
      <c r="B131" s="613" t="b">
        <v>1</v>
      </c>
      <c r="C131" s="612"/>
      <c r="D131" s="675"/>
      <c r="E131" s="666"/>
      <c r="F131" s="667"/>
      <c r="G131" s="676" t="s">
        <v>251</v>
      </c>
      <c r="H131" s="680" t="s">
        <v>2387</v>
      </c>
      <c r="I131" s="290"/>
      <c r="J131" s="613"/>
      <c r="K131" s="613"/>
      <c r="L131" s="613"/>
      <c r="M131" s="613"/>
      <c r="N131" s="613"/>
      <c r="O131" s="613"/>
      <c r="P131" s="613"/>
    </row>
    <row r="132" spans="1:16">
      <c r="A132" s="613"/>
      <c r="B132" s="613" t="b">
        <v>1</v>
      </c>
      <c r="C132" s="612"/>
      <c r="D132" s="675"/>
      <c r="E132" s="666"/>
      <c r="F132" s="667"/>
      <c r="G132" s="676" t="s">
        <v>252</v>
      </c>
      <c r="H132" s="664">
        <v>45043</v>
      </c>
      <c r="I132" s="290"/>
      <c r="J132" s="613"/>
      <c r="K132" s="613"/>
      <c r="L132" s="613"/>
      <c r="M132" s="613"/>
      <c r="N132" s="613"/>
      <c r="O132" s="613"/>
      <c r="P132" s="613"/>
    </row>
    <row r="133" spans="1:16" ht="11.25">
      <c r="A133" s="613"/>
      <c r="B133" s="613" t="b">
        <v>1</v>
      </c>
      <c r="C133" s="612"/>
      <c r="D133" s="675"/>
      <c r="E133" s="666"/>
      <c r="F133" s="667"/>
      <c r="G133" s="676" t="s">
        <v>967</v>
      </c>
      <c r="H133" s="680"/>
      <c r="I133" s="290"/>
      <c r="J133" s="613"/>
      <c r="K133" s="613"/>
      <c r="L133" s="613"/>
      <c r="M133" s="613"/>
      <c r="N133" s="613"/>
      <c r="O133" s="613"/>
      <c r="P133" s="613"/>
    </row>
    <row r="134" spans="1:16">
      <c r="A134" s="613"/>
      <c r="B134" s="613" t="b">
        <v>1</v>
      </c>
      <c r="C134" s="612"/>
      <c r="D134" s="675"/>
      <c r="E134" s="666"/>
      <c r="F134" s="667"/>
      <c r="G134" s="676" t="s">
        <v>253</v>
      </c>
      <c r="H134" s="644" t="s">
        <v>581</v>
      </c>
      <c r="I134" s="290"/>
      <c r="J134" s="613"/>
      <c r="K134" s="613"/>
      <c r="L134" s="613"/>
      <c r="M134" s="613"/>
      <c r="N134" s="613"/>
      <c r="O134" s="613"/>
      <c r="P134" s="613"/>
    </row>
    <row r="135" spans="1:16">
      <c r="A135" s="613"/>
      <c r="B135" s="613" t="b">
        <v>1</v>
      </c>
      <c r="C135" s="612"/>
      <c r="D135" s="675"/>
      <c r="E135" s="666"/>
      <c r="F135" s="667"/>
      <c r="G135" s="677" t="s">
        <v>105</v>
      </c>
      <c r="H135" s="661">
        <v>2024</v>
      </c>
      <c r="I135" s="290"/>
      <c r="J135" s="613"/>
      <c r="K135" s="613"/>
      <c r="L135" s="613"/>
      <c r="M135" s="613"/>
      <c r="N135" s="613"/>
      <c r="O135" s="613"/>
      <c r="P135" s="613"/>
    </row>
    <row r="136" spans="1:16" ht="11.25" hidden="1">
      <c r="A136" s="613"/>
      <c r="B136" s="613" t="b">
        <v>1</v>
      </c>
      <c r="C136" s="612"/>
      <c r="D136" s="675"/>
      <c r="E136" s="666"/>
      <c r="F136" s="667"/>
      <c r="G136" s="676" t="s">
        <v>255</v>
      </c>
      <c r="H136" s="681"/>
      <c r="I136" s="290"/>
      <c r="J136" s="613"/>
      <c r="K136" s="613"/>
      <c r="L136" s="613"/>
      <c r="M136" s="613"/>
      <c r="N136" s="613"/>
      <c r="O136" s="613"/>
      <c r="P136" s="613"/>
    </row>
    <row r="137" spans="1:16" ht="14.25">
      <c r="A137" s="613"/>
      <c r="B137" s="613"/>
      <c r="C137" s="612"/>
      <c r="D137" s="671" t="s">
        <v>102</v>
      </c>
      <c r="E137" s="666"/>
      <c r="F137" s="667"/>
      <c r="G137" s="672" t="s">
        <v>2451</v>
      </c>
      <c r="H137" s="673" t="s">
        <v>821</v>
      </c>
      <c r="I137" s="674"/>
      <c r="J137" s="613" t="s">
        <v>2452</v>
      </c>
      <c r="K137" s="613" t="s">
        <v>826</v>
      </c>
      <c r="L137" s="670" t="s">
        <v>921</v>
      </c>
      <c r="M137" s="613" t="s">
        <v>2030</v>
      </c>
      <c r="N137" s="613" t="s">
        <v>824</v>
      </c>
      <c r="O137" s="613"/>
      <c r="P137" s="613"/>
    </row>
    <row r="138" spans="1:16">
      <c r="A138" s="613"/>
      <c r="B138" s="613"/>
      <c r="C138" s="612"/>
      <c r="D138" s="675"/>
      <c r="E138" s="666"/>
      <c r="F138" s="667"/>
      <c r="G138" s="676" t="s">
        <v>1012</v>
      </c>
      <c r="H138" s="645" t="s">
        <v>2385</v>
      </c>
      <c r="I138" s="290"/>
      <c r="J138" s="613"/>
      <c r="K138" s="613"/>
      <c r="L138" s="613"/>
      <c r="M138" s="613"/>
      <c r="N138" s="613"/>
      <c r="O138" s="613"/>
      <c r="P138" s="613"/>
    </row>
    <row r="139" spans="1:16">
      <c r="A139" s="613"/>
      <c r="B139" s="613"/>
      <c r="C139" s="612"/>
      <c r="D139" s="675"/>
      <c r="E139" s="666"/>
      <c r="F139" s="667"/>
      <c r="G139" s="676" t="s">
        <v>248</v>
      </c>
      <c r="H139" s="661" t="s">
        <v>921</v>
      </c>
      <c r="I139" s="290"/>
      <c r="J139" s="613"/>
      <c r="K139" s="613"/>
      <c r="L139" s="613"/>
      <c r="M139" s="613"/>
      <c r="N139" s="613"/>
      <c r="O139" s="613"/>
      <c r="P139" s="613"/>
    </row>
    <row r="140" spans="1:16">
      <c r="A140" s="613"/>
      <c r="B140" s="613"/>
      <c r="C140" s="612"/>
      <c r="D140" s="675"/>
      <c r="E140" s="666"/>
      <c r="F140" s="667"/>
      <c r="G140" s="676" t="s">
        <v>249</v>
      </c>
      <c r="H140" s="661" t="s">
        <v>824</v>
      </c>
      <c r="I140" s="290"/>
      <c r="J140" s="613"/>
      <c r="K140" s="613"/>
      <c r="L140" s="613"/>
      <c r="M140" s="613"/>
      <c r="N140" s="613"/>
      <c r="O140" s="613"/>
      <c r="P140" s="613"/>
    </row>
    <row r="141" spans="1:16" ht="21">
      <c r="A141" s="613"/>
      <c r="B141" s="613"/>
      <c r="C141" s="612"/>
      <c r="D141" s="675"/>
      <c r="E141" s="666"/>
      <c r="F141" s="667"/>
      <c r="G141" s="676" t="s">
        <v>250</v>
      </c>
      <c r="H141" s="645" t="s">
        <v>2372</v>
      </c>
      <c r="I141" s="612"/>
      <c r="J141" s="613"/>
      <c r="K141" s="613"/>
      <c r="L141" s="613"/>
      <c r="M141" s="613"/>
      <c r="N141" s="613"/>
      <c r="O141" s="613"/>
      <c r="P141" s="613"/>
    </row>
    <row r="142" spans="1:16">
      <c r="A142" s="613"/>
      <c r="B142" s="613"/>
      <c r="C142" s="612"/>
      <c r="D142" s="675"/>
      <c r="E142" s="666"/>
      <c r="F142" s="667"/>
      <c r="G142" s="677" t="s">
        <v>313</v>
      </c>
      <c r="H142" s="678" t="s">
        <v>826</v>
      </c>
      <c r="I142" s="290"/>
      <c r="J142" s="613"/>
      <c r="K142" s="613"/>
      <c r="L142" s="613"/>
      <c r="M142" s="613"/>
      <c r="N142" s="613"/>
      <c r="O142" s="613"/>
      <c r="P142" s="613"/>
    </row>
    <row r="143" spans="1:16">
      <c r="A143" s="613"/>
      <c r="B143" s="613"/>
      <c r="C143" s="612"/>
      <c r="D143" s="675"/>
      <c r="E143" s="666"/>
      <c r="F143" s="667"/>
      <c r="G143" s="677" t="s">
        <v>829</v>
      </c>
      <c r="H143" s="661" t="s">
        <v>2030</v>
      </c>
      <c r="I143" s="290"/>
      <c r="J143" s="613"/>
      <c r="K143" s="613"/>
      <c r="L143" s="613"/>
      <c r="M143" s="613"/>
      <c r="N143" s="613"/>
      <c r="O143" s="613"/>
      <c r="P143" s="613"/>
    </row>
    <row r="144" spans="1:16" ht="11.25">
      <c r="A144" s="613"/>
      <c r="B144" s="613" t="b">
        <v>1</v>
      </c>
      <c r="C144" s="612"/>
      <c r="D144" s="675"/>
      <c r="E144" s="666"/>
      <c r="F144" s="667"/>
      <c r="G144" s="676" t="s">
        <v>251</v>
      </c>
      <c r="H144" s="680" t="s">
        <v>2387</v>
      </c>
      <c r="I144" s="290"/>
      <c r="J144" s="613"/>
      <c r="K144" s="613"/>
      <c r="L144" s="613"/>
      <c r="M144" s="613"/>
      <c r="N144" s="613"/>
      <c r="O144" s="613"/>
      <c r="P144" s="613"/>
    </row>
    <row r="145" spans="1:16">
      <c r="A145" s="613"/>
      <c r="B145" s="613" t="b">
        <v>1</v>
      </c>
      <c r="C145" s="612"/>
      <c r="D145" s="675"/>
      <c r="E145" s="666"/>
      <c r="F145" s="667"/>
      <c r="G145" s="676" t="s">
        <v>252</v>
      </c>
      <c r="H145" s="664">
        <v>45043</v>
      </c>
      <c r="I145" s="290"/>
      <c r="J145" s="613"/>
      <c r="K145" s="613"/>
      <c r="L145" s="613"/>
      <c r="M145" s="613"/>
      <c r="N145" s="613"/>
      <c r="O145" s="613"/>
      <c r="P145" s="613"/>
    </row>
    <row r="146" spans="1:16" ht="11.25">
      <c r="A146" s="613"/>
      <c r="B146" s="613" t="b">
        <v>1</v>
      </c>
      <c r="C146" s="612"/>
      <c r="D146" s="675"/>
      <c r="E146" s="666"/>
      <c r="F146" s="667"/>
      <c r="G146" s="676" t="s">
        <v>967</v>
      </c>
      <c r="H146" s="680"/>
      <c r="I146" s="290"/>
      <c r="J146" s="613"/>
      <c r="K146" s="613"/>
      <c r="L146" s="613"/>
      <c r="M146" s="613"/>
      <c r="N146" s="613"/>
      <c r="O146" s="613"/>
      <c r="P146" s="613"/>
    </row>
    <row r="147" spans="1:16">
      <c r="A147" s="613"/>
      <c r="B147" s="613" t="b">
        <v>1</v>
      </c>
      <c r="C147" s="612"/>
      <c r="D147" s="675"/>
      <c r="E147" s="666"/>
      <c r="F147" s="667"/>
      <c r="G147" s="676" t="s">
        <v>253</v>
      </c>
      <c r="H147" s="644" t="s">
        <v>581</v>
      </c>
      <c r="I147" s="290"/>
      <c r="J147" s="613"/>
      <c r="K147" s="613"/>
      <c r="L147" s="613"/>
      <c r="M147" s="613"/>
      <c r="N147" s="613"/>
      <c r="O147" s="613"/>
      <c r="P147" s="613"/>
    </row>
    <row r="148" spans="1:16">
      <c r="A148" s="613"/>
      <c r="B148" s="613" t="b">
        <v>1</v>
      </c>
      <c r="C148" s="612"/>
      <c r="D148" s="675"/>
      <c r="E148" s="666"/>
      <c r="F148" s="667"/>
      <c r="G148" s="677" t="s">
        <v>105</v>
      </c>
      <c r="H148" s="661">
        <v>2024</v>
      </c>
      <c r="I148" s="290"/>
      <c r="J148" s="613"/>
      <c r="K148" s="613"/>
      <c r="L148" s="613"/>
      <c r="M148" s="613"/>
      <c r="N148" s="613"/>
      <c r="O148" s="613"/>
      <c r="P148" s="613"/>
    </row>
    <row r="149" spans="1:16" ht="11.25" hidden="1">
      <c r="A149" s="613"/>
      <c r="B149" s="613" t="b">
        <v>1</v>
      </c>
      <c r="C149" s="612"/>
      <c r="D149" s="675"/>
      <c r="E149" s="666"/>
      <c r="F149" s="667"/>
      <c r="G149" s="676" t="s">
        <v>255</v>
      </c>
      <c r="H149" s="681"/>
      <c r="I149" s="290"/>
      <c r="J149" s="613"/>
      <c r="K149" s="613"/>
      <c r="L149" s="613"/>
      <c r="M149" s="613"/>
      <c r="N149" s="613"/>
      <c r="O149" s="613"/>
      <c r="P149" s="613"/>
    </row>
    <row r="150" spans="1:16" ht="14.25">
      <c r="A150" s="613"/>
      <c r="B150" s="613"/>
      <c r="C150" s="612"/>
      <c r="D150" s="671" t="s">
        <v>103</v>
      </c>
      <c r="E150" s="666"/>
      <c r="F150" s="667"/>
      <c r="G150" s="672" t="s">
        <v>2453</v>
      </c>
      <c r="H150" s="673" t="s">
        <v>821</v>
      </c>
      <c r="I150" s="674"/>
      <c r="J150" s="613" t="s">
        <v>2454</v>
      </c>
      <c r="K150" s="613" t="s">
        <v>826</v>
      </c>
      <c r="L150" s="670" t="s">
        <v>921</v>
      </c>
      <c r="M150" s="613" t="s">
        <v>2032</v>
      </c>
      <c r="N150" s="613" t="s">
        <v>824</v>
      </c>
      <c r="O150" s="613"/>
      <c r="P150" s="613"/>
    </row>
    <row r="151" spans="1:16">
      <c r="A151" s="613"/>
      <c r="B151" s="613"/>
      <c r="C151" s="612"/>
      <c r="D151" s="675"/>
      <c r="E151" s="666"/>
      <c r="F151" s="667"/>
      <c r="G151" s="676" t="s">
        <v>1012</v>
      </c>
      <c r="H151" s="645" t="s">
        <v>2386</v>
      </c>
      <c r="I151" s="290"/>
      <c r="J151" s="613"/>
      <c r="K151" s="613"/>
      <c r="L151" s="613"/>
      <c r="M151" s="613"/>
      <c r="N151" s="613"/>
      <c r="O151" s="613"/>
      <c r="P151" s="613"/>
    </row>
    <row r="152" spans="1:16">
      <c r="A152" s="613"/>
      <c r="B152" s="613"/>
      <c r="C152" s="612"/>
      <c r="D152" s="675"/>
      <c r="E152" s="666"/>
      <c r="F152" s="667"/>
      <c r="G152" s="676" t="s">
        <v>248</v>
      </c>
      <c r="H152" s="661" t="s">
        <v>921</v>
      </c>
      <c r="I152" s="290"/>
      <c r="J152" s="613"/>
      <c r="K152" s="613"/>
      <c r="L152" s="613"/>
      <c r="M152" s="613"/>
      <c r="N152" s="613"/>
      <c r="O152" s="613"/>
      <c r="P152" s="613"/>
    </row>
    <row r="153" spans="1:16">
      <c r="A153" s="613"/>
      <c r="B153" s="613"/>
      <c r="C153" s="612"/>
      <c r="D153" s="675"/>
      <c r="E153" s="666"/>
      <c r="F153" s="667"/>
      <c r="G153" s="676" t="s">
        <v>249</v>
      </c>
      <c r="H153" s="661" t="s">
        <v>824</v>
      </c>
      <c r="I153" s="290"/>
      <c r="J153" s="613"/>
      <c r="K153" s="613"/>
      <c r="L153" s="613"/>
      <c r="M153" s="613"/>
      <c r="N153" s="613"/>
      <c r="O153" s="613"/>
      <c r="P153" s="613"/>
    </row>
    <row r="154" spans="1:16" ht="21">
      <c r="A154" s="613"/>
      <c r="B154" s="613"/>
      <c r="C154" s="612"/>
      <c r="D154" s="675"/>
      <c r="E154" s="666"/>
      <c r="F154" s="667"/>
      <c r="G154" s="676" t="s">
        <v>250</v>
      </c>
      <c r="H154" s="645" t="s">
        <v>2372</v>
      </c>
      <c r="I154" s="612"/>
      <c r="J154" s="613"/>
      <c r="K154" s="613"/>
      <c r="L154" s="613"/>
      <c r="M154" s="613"/>
      <c r="N154" s="613"/>
      <c r="O154" s="613"/>
      <c r="P154" s="613"/>
    </row>
    <row r="155" spans="1:16">
      <c r="A155" s="613"/>
      <c r="B155" s="613"/>
      <c r="C155" s="612"/>
      <c r="D155" s="675"/>
      <c r="E155" s="666"/>
      <c r="F155" s="667"/>
      <c r="G155" s="677" t="s">
        <v>313</v>
      </c>
      <c r="H155" s="678" t="s">
        <v>826</v>
      </c>
      <c r="I155" s="290"/>
      <c r="J155" s="613"/>
      <c r="K155" s="613"/>
      <c r="L155" s="613"/>
      <c r="M155" s="613"/>
      <c r="N155" s="613"/>
      <c r="O155" s="613"/>
      <c r="P155" s="613"/>
    </row>
    <row r="156" spans="1:16">
      <c r="A156" s="613"/>
      <c r="B156" s="613"/>
      <c r="C156" s="612"/>
      <c r="D156" s="675"/>
      <c r="E156" s="666"/>
      <c r="F156" s="667"/>
      <c r="G156" s="677" t="s">
        <v>829</v>
      </c>
      <c r="H156" s="661" t="s">
        <v>2032</v>
      </c>
      <c r="I156" s="290"/>
      <c r="J156" s="613"/>
      <c r="K156" s="613"/>
      <c r="L156" s="613"/>
      <c r="M156" s="613"/>
      <c r="N156" s="613"/>
      <c r="O156" s="613"/>
      <c r="P156" s="613"/>
    </row>
    <row r="157" spans="1:16" ht="11.25">
      <c r="A157" s="613"/>
      <c r="B157" s="613" t="b">
        <v>1</v>
      </c>
      <c r="C157" s="612"/>
      <c r="D157" s="675"/>
      <c r="E157" s="666"/>
      <c r="F157" s="667"/>
      <c r="G157" s="676" t="s">
        <v>251</v>
      </c>
      <c r="H157" s="680" t="s">
        <v>2387</v>
      </c>
      <c r="I157" s="290"/>
      <c r="J157" s="613"/>
      <c r="K157" s="613"/>
      <c r="L157" s="613"/>
      <c r="M157" s="613"/>
      <c r="N157" s="613"/>
      <c r="O157" s="613"/>
      <c r="P157" s="613"/>
    </row>
    <row r="158" spans="1:16">
      <c r="A158" s="613"/>
      <c r="B158" s="613" t="b">
        <v>1</v>
      </c>
      <c r="C158" s="612"/>
      <c r="D158" s="675"/>
      <c r="E158" s="666"/>
      <c r="F158" s="667"/>
      <c r="G158" s="676" t="s">
        <v>252</v>
      </c>
      <c r="H158" s="664">
        <v>45043</v>
      </c>
      <c r="I158" s="290"/>
      <c r="J158" s="613"/>
      <c r="K158" s="613"/>
      <c r="L158" s="613"/>
      <c r="M158" s="613"/>
      <c r="N158" s="613"/>
      <c r="O158" s="613"/>
      <c r="P158" s="613"/>
    </row>
    <row r="159" spans="1:16" ht="11.25">
      <c r="A159" s="613"/>
      <c r="B159" s="613" t="b">
        <v>1</v>
      </c>
      <c r="C159" s="612"/>
      <c r="D159" s="675"/>
      <c r="E159" s="666"/>
      <c r="F159" s="667"/>
      <c r="G159" s="676" t="s">
        <v>967</v>
      </c>
      <c r="H159" s="680"/>
      <c r="I159" s="290"/>
      <c r="J159" s="613"/>
      <c r="K159" s="613"/>
      <c r="L159" s="613"/>
      <c r="M159" s="613"/>
      <c r="N159" s="613"/>
      <c r="O159" s="613"/>
      <c r="P159" s="613"/>
    </row>
    <row r="160" spans="1:16">
      <c r="A160" s="613"/>
      <c r="B160" s="613" t="b">
        <v>1</v>
      </c>
      <c r="C160" s="612"/>
      <c r="D160" s="675"/>
      <c r="E160" s="666"/>
      <c r="F160" s="667"/>
      <c r="G160" s="676" t="s">
        <v>253</v>
      </c>
      <c r="H160" s="644" t="s">
        <v>581</v>
      </c>
      <c r="I160" s="290"/>
      <c r="J160" s="613"/>
      <c r="K160" s="613"/>
      <c r="L160" s="613"/>
      <c r="M160" s="613"/>
      <c r="N160" s="613"/>
      <c r="O160" s="613"/>
      <c r="P160" s="613"/>
    </row>
    <row r="161" spans="1:16">
      <c r="A161" s="613"/>
      <c r="B161" s="613" t="b">
        <v>1</v>
      </c>
      <c r="C161" s="612"/>
      <c r="D161" s="675"/>
      <c r="E161" s="666"/>
      <c r="F161" s="667"/>
      <c r="G161" s="677" t="s">
        <v>105</v>
      </c>
      <c r="H161" s="661">
        <v>2024</v>
      </c>
      <c r="I161" s="290"/>
      <c r="J161" s="613"/>
      <c r="K161" s="613"/>
      <c r="L161" s="613"/>
      <c r="M161" s="613"/>
      <c r="N161" s="613"/>
      <c r="O161" s="613"/>
      <c r="P161" s="613"/>
    </row>
    <row r="162" spans="1:16" ht="11.25" hidden="1">
      <c r="A162" s="613"/>
      <c r="B162" s="613" t="b">
        <v>1</v>
      </c>
      <c r="C162" s="612"/>
      <c r="D162" s="675"/>
      <c r="E162" s="666"/>
      <c r="F162" s="667"/>
      <c r="G162" s="676" t="s">
        <v>255</v>
      </c>
      <c r="H162" s="681"/>
      <c r="I162" s="290"/>
      <c r="J162" s="613"/>
      <c r="K162" s="613"/>
      <c r="L162" s="613"/>
      <c r="M162" s="613"/>
      <c r="N162" s="613"/>
      <c r="O162" s="613"/>
      <c r="P162" s="613"/>
    </row>
    <row r="163" spans="1:16" ht="15.95" customHeight="1">
      <c r="A163" s="613"/>
      <c r="B163" s="613"/>
      <c r="C163" s="612"/>
      <c r="D163" s="613"/>
      <c r="E163" s="682" t="s">
        <v>256</v>
      </c>
      <c r="F163" s="683"/>
      <c r="G163" s="676" t="s">
        <v>257</v>
      </c>
      <c r="H163" s="663" t="s">
        <v>2378</v>
      </c>
      <c r="I163" s="621"/>
      <c r="J163" s="613"/>
      <c r="K163" s="613"/>
      <c r="L163" s="613"/>
      <c r="M163" s="613"/>
      <c r="N163" s="613"/>
      <c r="O163" s="613"/>
      <c r="P163" s="613"/>
    </row>
    <row r="164" spans="1:16" ht="15.95" customHeight="1">
      <c r="A164" s="613"/>
      <c r="B164" s="613"/>
      <c r="C164" s="612"/>
      <c r="D164" s="613"/>
      <c r="E164" s="682"/>
      <c r="F164" s="683"/>
      <c r="G164" s="676" t="s">
        <v>258</v>
      </c>
      <c r="H164" s="663" t="s">
        <v>2379</v>
      </c>
      <c r="I164" s="621"/>
      <c r="J164" s="613"/>
      <c r="K164" s="613"/>
      <c r="L164" s="613"/>
      <c r="M164" s="613"/>
      <c r="N164" s="613"/>
      <c r="O164" s="613"/>
      <c r="P164" s="613"/>
    </row>
    <row r="165" spans="1:16" ht="35.25" customHeight="1">
      <c r="A165" s="613"/>
      <c r="B165" s="613"/>
      <c r="C165" s="612"/>
      <c r="D165" s="613"/>
      <c r="E165" s="682"/>
      <c r="F165" s="683"/>
      <c r="G165" s="676" t="s">
        <v>259</v>
      </c>
      <c r="H165" s="663" t="s">
        <v>2399</v>
      </c>
      <c r="I165" s="621"/>
      <c r="J165" s="613"/>
      <c r="K165" s="613"/>
      <c r="L165" s="613"/>
      <c r="M165" s="613"/>
      <c r="N165" s="613"/>
      <c r="O165" s="613"/>
      <c r="P165" s="613"/>
    </row>
    <row r="166" spans="1:16" ht="15.95" customHeight="1">
      <c r="A166" s="613"/>
      <c r="B166" s="613"/>
      <c r="C166" s="612"/>
      <c r="D166" s="613"/>
      <c r="E166" s="682"/>
      <c r="F166" s="683"/>
      <c r="G166" s="676" t="s">
        <v>260</v>
      </c>
      <c r="H166" s="663" t="s">
        <v>2380</v>
      </c>
      <c r="I166" s="621"/>
      <c r="J166" s="613"/>
      <c r="K166" s="613"/>
      <c r="L166" s="613"/>
      <c r="M166" s="613"/>
      <c r="N166" s="613"/>
      <c r="O166" s="613"/>
      <c r="P166" s="613"/>
    </row>
    <row r="167" spans="1:16" ht="15.95" customHeight="1">
      <c r="A167" s="613"/>
      <c r="B167" s="613"/>
      <c r="C167" s="612"/>
      <c r="D167" s="613"/>
      <c r="E167" s="682"/>
      <c r="F167" s="683"/>
      <c r="G167" s="676" t="s">
        <v>261</v>
      </c>
      <c r="H167" s="663" t="s">
        <v>2400</v>
      </c>
      <c r="I167" s="621"/>
      <c r="J167" s="613"/>
      <c r="K167" s="613"/>
      <c r="L167" s="613"/>
      <c r="M167" s="613"/>
      <c r="N167" s="613"/>
      <c r="O167" s="613"/>
      <c r="P167" s="613"/>
    </row>
    <row r="168" spans="1:16" ht="15.95" customHeight="1">
      <c r="A168" s="613"/>
      <c r="B168" s="613"/>
      <c r="C168" s="612"/>
      <c r="D168" s="613"/>
      <c r="E168" s="682"/>
      <c r="F168" s="683"/>
      <c r="G168" s="676" t="s">
        <v>262</v>
      </c>
      <c r="H168" s="684" t="s">
        <v>581</v>
      </c>
      <c r="I168" s="621"/>
      <c r="J168" s="613"/>
      <c r="K168" s="613"/>
      <c r="L168" s="613"/>
      <c r="M168" s="613"/>
      <c r="N168" s="613"/>
      <c r="O168" s="613"/>
      <c r="P168" s="613"/>
    </row>
    <row r="169" spans="1:16" ht="15.95" customHeight="1">
      <c r="A169" s="613"/>
      <c r="B169" s="613"/>
      <c r="C169" s="612"/>
      <c r="D169" s="613"/>
      <c r="E169" s="682"/>
      <c r="F169" s="683"/>
      <c r="G169" s="676" t="s">
        <v>105</v>
      </c>
      <c r="H169" s="685">
        <v>2024</v>
      </c>
      <c r="I169" s="621"/>
      <c r="J169" s="613"/>
      <c r="K169" s="613"/>
      <c r="L169" s="613"/>
      <c r="M169" s="613"/>
      <c r="N169" s="613"/>
      <c r="O169" s="613"/>
      <c r="P169" s="613"/>
    </row>
    <row r="170" spans="1:16" ht="33" customHeight="1">
      <c r="A170" s="613"/>
      <c r="B170" s="613"/>
      <c r="C170" s="612"/>
      <c r="D170" s="613"/>
      <c r="E170" s="686" t="s">
        <v>263</v>
      </c>
      <c r="F170" s="687"/>
      <c r="G170" s="688"/>
      <c r="H170" s="644" t="s">
        <v>19</v>
      </c>
      <c r="I170" s="621"/>
      <c r="J170" s="613"/>
      <c r="K170" s="613"/>
      <c r="L170" s="613"/>
      <c r="M170" s="613"/>
      <c r="N170" s="613"/>
      <c r="O170" s="613"/>
      <c r="P170" s="613"/>
    </row>
    <row r="172" spans="1:16">
      <c r="E172" s="1105" t="str">
        <f>$H$165</f>
        <v>Консультант отдела регулированию жилищно-коммунального комплекса Агенства по регулированию цен и тарифов Ульяновской области</v>
      </c>
      <c r="F172" s="1101"/>
      <c r="G172" s="1104" t="str">
        <f>$H$164</f>
        <v>Аймятова Рамиля Камилевна</v>
      </c>
      <c r="H172" s="1103"/>
    </row>
    <row r="173" spans="1:16">
      <c r="E173" s="1102" t="s">
        <v>2473</v>
      </c>
      <c r="G173" s="560" t="s">
        <v>2474</v>
      </c>
      <c r="H173" s="560" t="s">
        <v>2475</v>
      </c>
    </row>
  </sheetData>
  <sheetProtection formatColumns="0" formatRows="0" autoFilter="0"/>
  <mergeCells count="104">
    <mergeCell ref="D124:D136"/>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61:G61"/>
    <mergeCell ref="E62:E67"/>
    <mergeCell ref="F62:G62"/>
    <mergeCell ref="F63:G63"/>
    <mergeCell ref="F64:G64"/>
    <mergeCell ref="F65:G65"/>
    <mergeCell ref="F66:G66"/>
    <mergeCell ref="E55:G55"/>
    <mergeCell ref="E56:E60"/>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F56:G56"/>
    <mergeCell ref="F57:G57"/>
    <mergeCell ref="F58:G58"/>
    <mergeCell ref="F59:G59"/>
    <mergeCell ref="F60:G60"/>
    <mergeCell ref="E75:G75"/>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68:G68"/>
    <mergeCell ref="E69:E74"/>
    <mergeCell ref="F69:G69"/>
    <mergeCell ref="F70:G70"/>
    <mergeCell ref="F71:G71"/>
    <mergeCell ref="F72:G72"/>
    <mergeCell ref="F73:G73"/>
    <mergeCell ref="F74:G74"/>
    <mergeCell ref="F67:G67"/>
    <mergeCell ref="E92:H92"/>
    <mergeCell ref="E106:F109"/>
    <mergeCell ref="E76:E81"/>
    <mergeCell ref="F76:G76"/>
    <mergeCell ref="F77:G77"/>
    <mergeCell ref="F78:G78"/>
    <mergeCell ref="F79:G79"/>
    <mergeCell ref="F80:G80"/>
    <mergeCell ref="F81:G81"/>
    <mergeCell ref="D137:D149"/>
    <mergeCell ref="D150:D162"/>
    <mergeCell ref="D111:D123"/>
    <mergeCell ref="E163:F169"/>
    <mergeCell ref="E170:G170"/>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62"/>
    <mergeCell ref="E91:H91"/>
  </mergeCells>
  <dataValidations count="24">
    <dataValidation type="list" allowBlank="1" showInputMessage="1" showErrorMessage="1" errorTitle="Внимание" error="Пожалуйста, выберите значение из списка!" sqref="H34 H61 H49 H55 H68 H75 H37:H40 H42:H43 H170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63:C167 C117:C118 C120 C130:C131 C133 C143:C144 C146 C156:C157 C159">
      <formula1>990</formula1>
    </dataValidation>
    <dataValidation type="list" showDropDown="1" sqref="C26">
      <formula1>okopf_list</formula1>
    </dataValidation>
    <dataValidation type="list" showDropDown="1" sqref="C34 C37:C40 C42:C43 C49 C55 C61 C68 C75 C170">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C132 C145 C158">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C135 C148 C161">
      <formula1>YEAR_LIST</formula1>
    </dataValidation>
    <dataValidation type="list" showDropDown="1" sqref="C123 C136 C149 C162">
      <formula1>period_list</formula1>
    </dataValidation>
    <dataValidation type="list" showDropDown="1" errorTitle="Ошибка" error="Выберите значение из списка" prompt="Выберите значение из списка" sqref="C114 C127 C140 C153">
      <formula1>tariff_type_list</formula1>
    </dataValidation>
    <dataValidation type="list" allowBlank="1" showInputMessage="1" showErrorMessage="1" errorTitle="Ошибка" error="Выберите значение из списка" prompt="Выберите значение из списка" sqref="H122 H135 H148 H161">
      <formula1>YEAR_LIST</formula1>
    </dataValidation>
    <dataValidation type="list" showDropDown="1" showInputMessage="1" showErrorMessage="1" errorTitle="Внимание" error="Пожалуйста, выберите значение из списка!" sqref="C121 C134 C147 C160">
      <formula1>TARIFF_CALC_METHOD</formula1>
    </dataValidation>
    <dataValidation type="list" allowBlank="1" showInputMessage="1" showErrorMessage="1" errorTitle="Ошибка" error="Выберите значение из списка" prompt="Выберите значение из списка" sqref="H123 H136 H149 H162">
      <formula1>period_list</formula1>
    </dataValidation>
    <dataValidation type="list" allowBlank="1" showInputMessage="1" showErrorMessage="1" errorTitle="Ошибка" error="Выберите значение из списка" prompt="Выберите значение из списка" sqref="H113 H126 H139 H152">
      <formula1>COLDVSNA_VTARIFF</formula1>
    </dataValidation>
    <dataValidation type="list" allowBlank="1" showInputMessage="1" showErrorMessage="1" errorTitle="Внимание" error="Пожалуйста, выберите значение из списка!" sqref="H121 H134 H147 H160">
      <formula1>TARIFF_CALC_METHOD</formula1>
    </dataValidation>
    <dataValidation type="list" allowBlank="1" showInputMessage="1" showErrorMessage="1" errorTitle="Ошибка" error="Выберите значение из списка" prompt="Выберите значение из списка" sqref="H114 H127 H140 H153">
      <formula1>tariff_type_list</formula1>
    </dataValidation>
    <dataValidation type="list" allowBlank="1" showInputMessage="1" showErrorMessage="1" errorTitle="Ошибка" error="Выберите значение из списка" prompt="Выберите значение из списка" sqref="H116 H129 H142 H155">
      <formula1>COLDVSNA_VTOV</formula1>
    </dataValidation>
  </dataValidations>
  <printOptions horizontalCentered="1"/>
  <pageMargins left="0.35433070866141736" right="0.35433070866141736" top="0.39370078740157483" bottom="0.47222222222222221" header="7.874015748031496E-2" footer="7.874015748031496E-2"/>
  <pageSetup paperSize="9" scale="48" fitToHeight="0" orientation="portrait" r:id="rId1"/>
  <headerFooter>
    <oddFooter>&amp;C&amp;A
&amp;P из &amp;N</oddFooter>
  </headerFooter>
  <rowBreaks count="1" manualBreakCount="1">
    <brk id="8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15" sqref="M15"/>
    </sheetView>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89" t="s">
        <v>1041</v>
      </c>
      <c r="M13" s="375"/>
      <c r="N13" s="375"/>
    </row>
    <row r="14" spans="12:15" ht="27.95" customHeight="1">
      <c r="L14" s="690" t="s">
        <v>1017</v>
      </c>
      <c r="M14" s="691" t="s">
        <v>900</v>
      </c>
      <c r="N14" s="692" t="s">
        <v>1040</v>
      </c>
      <c r="O14" s="378"/>
    </row>
    <row r="15" spans="12:15" ht="27.95" customHeight="1">
      <c r="L15" s="690" t="s">
        <v>1017</v>
      </c>
      <c r="M15" s="691" t="s">
        <v>1018</v>
      </c>
      <c r="N15" s="692" t="s">
        <v>1032</v>
      </c>
      <c r="O15" s="378"/>
    </row>
    <row r="16" spans="12:15" ht="27.95" customHeight="1">
      <c r="L16" s="690" t="s">
        <v>1017</v>
      </c>
      <c r="M16" s="691" t="s">
        <v>1021</v>
      </c>
      <c r="N16" s="692" t="s">
        <v>1039</v>
      </c>
      <c r="O16" s="378"/>
    </row>
    <row r="17" spans="12:15" ht="27.95" customHeight="1">
      <c r="L17" s="690" t="s">
        <v>1017</v>
      </c>
      <c r="M17" s="691" t="s">
        <v>1022</v>
      </c>
      <c r="N17" s="692" t="s">
        <v>1035</v>
      </c>
      <c r="O17" s="378"/>
    </row>
    <row r="18" spans="12:15" ht="27.95" customHeight="1">
      <c r="L18" s="690" t="s">
        <v>1017</v>
      </c>
      <c r="M18" s="691" t="s">
        <v>1023</v>
      </c>
      <c r="N18" s="692" t="s">
        <v>1036</v>
      </c>
      <c r="O18" s="378"/>
    </row>
    <row r="19" spans="12:15" ht="27.95" customHeight="1">
      <c r="L19" s="690" t="s">
        <v>1017</v>
      </c>
      <c r="M19" s="691" t="s">
        <v>1024</v>
      </c>
      <c r="N19" s="692" t="s">
        <v>1037</v>
      </c>
      <c r="O19" s="378"/>
    </row>
    <row r="20" spans="12:15" ht="27.95" customHeight="1">
      <c r="L20" s="690" t="s">
        <v>1017</v>
      </c>
      <c r="M20" s="691" t="s">
        <v>1025</v>
      </c>
      <c r="N20" s="692" t="s">
        <v>1038</v>
      </c>
      <c r="O20" s="378"/>
    </row>
    <row r="21" spans="12:15" ht="27.95" customHeight="1">
      <c r="L21" s="690" t="s">
        <v>1017</v>
      </c>
      <c r="M21" s="691" t="s">
        <v>1026</v>
      </c>
      <c r="N21" s="692" t="s">
        <v>1076</v>
      </c>
      <c r="O21" s="378"/>
    </row>
    <row r="22" spans="12:15" ht="27.95" customHeight="1">
      <c r="L22" s="690" t="s">
        <v>1017</v>
      </c>
      <c r="M22" s="691" t="s">
        <v>1100</v>
      </c>
      <c r="N22" s="693" t="s">
        <v>1078</v>
      </c>
      <c r="O22" s="378"/>
    </row>
    <row r="23" spans="12:15" ht="27.95" customHeight="1">
      <c r="L23" s="690" t="s">
        <v>1017</v>
      </c>
      <c r="M23" s="691" t="s">
        <v>1103</v>
      </c>
      <c r="N23" s="693" t="s">
        <v>1089</v>
      </c>
      <c r="O23" s="378"/>
    </row>
    <row r="24" spans="12:15" ht="27.95" customHeight="1">
      <c r="L24" s="690" t="s">
        <v>1017</v>
      </c>
      <c r="M24" s="691" t="s">
        <v>1019</v>
      </c>
      <c r="N24" s="692" t="s">
        <v>1105</v>
      </c>
      <c r="O24" s="378"/>
    </row>
    <row r="25" spans="12:15" ht="27.95" customHeight="1">
      <c r="L25" s="690" t="s">
        <v>1017</v>
      </c>
      <c r="M25" s="691" t="s">
        <v>286</v>
      </c>
      <c r="N25" s="692" t="s">
        <v>1106</v>
      </c>
      <c r="O25" s="378"/>
    </row>
    <row r="26" spans="12:15" ht="27.95" customHeight="1">
      <c r="L26" s="690" t="s">
        <v>1017</v>
      </c>
      <c r="M26" s="691" t="s">
        <v>1027</v>
      </c>
      <c r="N26" s="692" t="s">
        <v>1107</v>
      </c>
      <c r="O26" s="378"/>
    </row>
    <row r="27" spans="12:15" ht="27.95" customHeight="1">
      <c r="L27" s="690" t="s">
        <v>1017</v>
      </c>
      <c r="M27" s="691" t="s">
        <v>1118</v>
      </c>
      <c r="N27" s="693" t="s">
        <v>1108</v>
      </c>
      <c r="O27" s="378"/>
    </row>
    <row r="28" spans="12:15" ht="27.95" customHeight="1">
      <c r="L28" s="690" t="s">
        <v>1017</v>
      </c>
      <c r="M28" s="691" t="s">
        <v>1028</v>
      </c>
      <c r="N28" s="692" t="s">
        <v>1121</v>
      </c>
      <c r="O28" s="378"/>
    </row>
    <row r="29" spans="12:15" ht="27.95" customHeight="1">
      <c r="L29" s="690" t="s">
        <v>1017</v>
      </c>
      <c r="M29" s="691" t="s">
        <v>1029</v>
      </c>
      <c r="N29" s="692" t="s">
        <v>1123</v>
      </c>
      <c r="O29" s="378"/>
    </row>
    <row r="30" spans="12:15" ht="27.95" customHeight="1">
      <c r="L30" s="690" t="s">
        <v>1017</v>
      </c>
      <c r="M30" s="691" t="s">
        <v>1030</v>
      </c>
      <c r="N30" s="692" t="s">
        <v>1126</v>
      </c>
      <c r="O30" s="378"/>
    </row>
    <row r="31" spans="12:15" ht="27.95" customHeight="1">
      <c r="L31" s="690" t="s">
        <v>1017</v>
      </c>
      <c r="M31" s="691" t="s">
        <v>1031</v>
      </c>
      <c r="N31" s="692"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22"/>
  <sheetViews>
    <sheetView showGridLines="0" view="pageBreakPreview" topLeftCell="A11" zoomScale="60" zoomScaleNormal="100" workbookViewId="0">
      <pane ySplit="4" topLeftCell="A15" activePane="bottomLeft" state="frozen"/>
      <selection activeCell="K11" sqref="A11:XFD11"/>
      <selection pane="bottomLeft" activeCell="N44" sqref="N44"/>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4"/>
      <c r="B1" s="695"/>
      <c r="C1" s="695"/>
      <c r="D1" s="696"/>
      <c r="E1" s="695"/>
      <c r="F1" s="695"/>
      <c r="G1" s="695"/>
      <c r="H1" s="695"/>
      <c r="I1" s="695"/>
      <c r="J1" s="695"/>
      <c r="K1" s="695"/>
      <c r="L1" s="695"/>
      <c r="M1" s="695" t="s">
        <v>835</v>
      </c>
      <c r="N1" s="695" t="s">
        <v>836</v>
      </c>
      <c r="O1" s="695" t="s">
        <v>837</v>
      </c>
      <c r="P1" s="695"/>
    </row>
    <row r="2" spans="1:16" ht="12" hidden="1" customHeight="1">
      <c r="A2" s="694"/>
      <c r="B2" s="695"/>
      <c r="C2" s="695"/>
      <c r="D2" s="696"/>
      <c r="E2" s="695"/>
      <c r="F2" s="695"/>
      <c r="G2" s="695"/>
      <c r="H2" s="695"/>
      <c r="I2" s="695"/>
      <c r="J2" s="695"/>
      <c r="K2" s="695"/>
      <c r="L2" s="695"/>
      <c r="M2" s="695"/>
      <c r="N2" s="695"/>
      <c r="O2" s="695"/>
      <c r="P2" s="695"/>
    </row>
    <row r="3" spans="1:16" ht="12" hidden="1" customHeight="1">
      <c r="A3" s="694"/>
      <c r="B3" s="695"/>
      <c r="C3" s="695"/>
      <c r="D3" s="696"/>
      <c r="E3" s="695"/>
      <c r="F3" s="695"/>
      <c r="G3" s="695"/>
      <c r="H3" s="695"/>
      <c r="I3" s="695"/>
      <c r="J3" s="695"/>
      <c r="K3" s="695"/>
      <c r="L3" s="695"/>
      <c r="M3" s="695"/>
      <c r="N3" s="695"/>
      <c r="O3" s="695"/>
      <c r="P3" s="695"/>
    </row>
    <row r="4" spans="1:16" ht="12" hidden="1" customHeight="1">
      <c r="A4" s="694"/>
      <c r="B4" s="695"/>
      <c r="C4" s="695"/>
      <c r="D4" s="696"/>
      <c r="E4" s="695"/>
      <c r="F4" s="695"/>
      <c r="G4" s="695"/>
      <c r="H4" s="695"/>
      <c r="I4" s="695"/>
      <c r="J4" s="695"/>
      <c r="K4" s="695"/>
      <c r="L4" s="695"/>
      <c r="M4" s="695"/>
      <c r="N4" s="695"/>
      <c r="O4" s="695"/>
      <c r="P4" s="695"/>
    </row>
    <row r="5" spans="1:16" ht="12" hidden="1" customHeight="1">
      <c r="A5" s="694"/>
      <c r="B5" s="695"/>
      <c r="C5" s="695"/>
      <c r="D5" s="696"/>
      <c r="E5" s="695"/>
      <c r="F5" s="695"/>
      <c r="G5" s="695"/>
      <c r="H5" s="695"/>
      <c r="I5" s="695"/>
      <c r="J5" s="695"/>
      <c r="K5" s="695"/>
      <c r="L5" s="695"/>
      <c r="M5" s="695"/>
      <c r="N5" s="695"/>
      <c r="O5" s="695"/>
      <c r="P5" s="695"/>
    </row>
    <row r="6" spans="1:16" ht="12" hidden="1" customHeight="1">
      <c r="A6" s="694"/>
      <c r="B6" s="695"/>
      <c r="C6" s="695"/>
      <c r="D6" s="696"/>
      <c r="E6" s="695"/>
      <c r="F6" s="695"/>
      <c r="G6" s="695"/>
      <c r="H6" s="695"/>
      <c r="I6" s="695"/>
      <c r="J6" s="695"/>
      <c r="K6" s="695"/>
      <c r="L6" s="695"/>
      <c r="M6" s="695"/>
      <c r="N6" s="695"/>
      <c r="O6" s="695"/>
      <c r="P6" s="695"/>
    </row>
    <row r="7" spans="1:16" ht="12" hidden="1" customHeight="1">
      <c r="A7" s="694"/>
      <c r="B7" s="695"/>
      <c r="C7" s="695"/>
      <c r="D7" s="696"/>
      <c r="E7" s="695"/>
      <c r="F7" s="695"/>
      <c r="G7" s="695"/>
      <c r="H7" s="695"/>
      <c r="I7" s="695"/>
      <c r="J7" s="695"/>
      <c r="K7" s="695"/>
      <c r="L7" s="695"/>
      <c r="M7" s="695"/>
      <c r="N7" s="695"/>
      <c r="O7" s="695"/>
      <c r="P7" s="695"/>
    </row>
    <row r="8" spans="1:16" ht="12" hidden="1" customHeight="1">
      <c r="A8" s="694"/>
      <c r="B8" s="695"/>
      <c r="C8" s="695"/>
      <c r="D8" s="696"/>
      <c r="E8" s="695"/>
      <c r="F8" s="695"/>
      <c r="G8" s="695"/>
      <c r="H8" s="695"/>
      <c r="I8" s="695"/>
      <c r="J8" s="695"/>
      <c r="K8" s="695"/>
      <c r="L8" s="695"/>
      <c r="M8" s="695"/>
      <c r="N8" s="695"/>
      <c r="O8" s="695"/>
      <c r="P8" s="695"/>
    </row>
    <row r="9" spans="1:16" ht="12" hidden="1" customHeight="1">
      <c r="A9" s="694"/>
      <c r="B9" s="695"/>
      <c r="C9" s="695"/>
      <c r="D9" s="696"/>
      <c r="E9" s="695"/>
      <c r="F9" s="695"/>
      <c r="G9" s="695"/>
      <c r="H9" s="695"/>
      <c r="I9" s="695"/>
      <c r="J9" s="695"/>
      <c r="K9" s="695"/>
      <c r="L9" s="695"/>
      <c r="M9" s="695"/>
      <c r="N9" s="695"/>
      <c r="O9" s="695"/>
      <c r="P9" s="695"/>
    </row>
    <row r="10" spans="1:16" ht="12" hidden="1" customHeight="1">
      <c r="A10" s="694"/>
      <c r="B10" s="695"/>
      <c r="C10" s="695"/>
      <c r="D10" s="696"/>
      <c r="E10" s="695"/>
      <c r="F10" s="695"/>
      <c r="G10" s="695"/>
      <c r="H10" s="695"/>
      <c r="I10" s="695"/>
      <c r="J10" s="695"/>
      <c r="K10" s="695"/>
      <c r="L10" s="695"/>
      <c r="M10" s="695"/>
      <c r="N10" s="695"/>
      <c r="O10" s="695"/>
      <c r="P10" s="695"/>
    </row>
    <row r="11" spans="1:16" ht="15" hidden="1" customHeight="1">
      <c r="A11" s="694"/>
      <c r="B11" s="695"/>
      <c r="C11" s="695"/>
      <c r="D11" s="696"/>
      <c r="E11" s="696"/>
      <c r="F11" s="696"/>
      <c r="G11" s="696"/>
      <c r="H11" s="696"/>
      <c r="I11" s="696"/>
      <c r="J11" s="696"/>
      <c r="K11" s="696"/>
      <c r="L11" s="697"/>
      <c r="M11" s="698"/>
      <c r="N11" s="697"/>
      <c r="O11" s="697"/>
      <c r="P11" s="695"/>
    </row>
    <row r="12" spans="1:16" ht="30" customHeight="1">
      <c r="A12" s="694"/>
      <c r="B12" s="695"/>
      <c r="C12" s="696"/>
      <c r="D12" s="696"/>
      <c r="E12" s="696"/>
      <c r="F12" s="696"/>
      <c r="G12" s="696"/>
      <c r="H12" s="696"/>
      <c r="I12" s="696"/>
      <c r="J12" s="696"/>
      <c r="K12" s="696"/>
      <c r="L12" s="592" t="s">
        <v>1032</v>
      </c>
      <c r="M12" s="593"/>
      <c r="N12" s="593"/>
      <c r="O12" s="593"/>
      <c r="P12" s="593"/>
    </row>
    <row r="13" spans="1:16">
      <c r="A13" s="694"/>
      <c r="B13" s="695"/>
      <c r="C13" s="695"/>
      <c r="D13" s="696"/>
      <c r="E13" s="699"/>
      <c r="F13" s="699"/>
      <c r="G13" s="699"/>
      <c r="H13" s="699"/>
      <c r="I13" s="699"/>
      <c r="J13" s="699"/>
      <c r="K13" s="699"/>
      <c r="L13" s="699"/>
      <c r="M13" s="699"/>
      <c r="N13" s="699"/>
      <c r="O13" s="700"/>
      <c r="P13" s="700"/>
    </row>
    <row r="14" spans="1:16" ht="28.5" customHeight="1">
      <c r="A14" s="701"/>
      <c r="B14" s="695"/>
      <c r="C14" s="695"/>
      <c r="D14" s="696"/>
      <c r="E14" s="699"/>
      <c r="F14" s="699"/>
      <c r="G14" s="699"/>
      <c r="H14" s="699"/>
      <c r="I14" s="699"/>
      <c r="J14" s="699"/>
      <c r="K14" s="699"/>
      <c r="L14" s="702" t="s">
        <v>15</v>
      </c>
      <c r="M14" s="703" t="s">
        <v>264</v>
      </c>
      <c r="N14" s="703" t="s">
        <v>265</v>
      </c>
      <c r="O14" s="703" t="s">
        <v>266</v>
      </c>
      <c r="P14" s="704" t="s">
        <v>831</v>
      </c>
    </row>
    <row r="15" spans="1:16">
      <c r="A15" s="705" t="s">
        <v>17</v>
      </c>
      <c r="B15" s="695"/>
      <c r="C15" s="695"/>
      <c r="D15" s="696"/>
      <c r="E15" s="706"/>
      <c r="F15" s="706"/>
      <c r="G15" s="706"/>
      <c r="H15" s="706"/>
      <c r="I15" s="706"/>
      <c r="J15" s="706"/>
      <c r="K15" s="706"/>
      <c r="L15" s="707" t="s">
        <v>2448</v>
      </c>
      <c r="M15" s="708"/>
      <c r="N15" s="708"/>
      <c r="O15" s="708"/>
      <c r="P15" s="708"/>
    </row>
    <row r="16" spans="1:16" ht="22.5">
      <c r="A16" s="709">
        <v>1</v>
      </c>
      <c r="B16" s="695"/>
      <c r="C16" s="695"/>
      <c r="D16" s="710"/>
      <c r="E16" s="711"/>
      <c r="F16" s="711"/>
      <c r="G16" s="711"/>
      <c r="H16" s="711"/>
      <c r="I16" s="711"/>
      <c r="J16" s="711"/>
      <c r="K16" s="711"/>
      <c r="L16" s="712" t="s">
        <v>17</v>
      </c>
      <c r="M16" s="713" t="s">
        <v>2018</v>
      </c>
      <c r="N16" s="714" t="s">
        <v>2022</v>
      </c>
      <c r="O16" s="715" t="s">
        <v>2023</v>
      </c>
      <c r="P16" s="716"/>
    </row>
    <row r="17" spans="1:16">
      <c r="A17" s="705" t="s">
        <v>101</v>
      </c>
      <c r="B17" s="695"/>
      <c r="C17" s="695"/>
      <c r="D17" s="696"/>
      <c r="E17" s="706"/>
      <c r="F17" s="706"/>
      <c r="G17" s="706"/>
      <c r="H17" s="706"/>
      <c r="I17" s="706"/>
      <c r="J17" s="706"/>
      <c r="K17" s="706"/>
      <c r="L17" s="707" t="s">
        <v>2450</v>
      </c>
      <c r="M17" s="708"/>
      <c r="N17" s="708"/>
      <c r="O17" s="708"/>
      <c r="P17" s="708"/>
    </row>
    <row r="18" spans="1:16" ht="22.5">
      <c r="A18" s="709">
        <v>2</v>
      </c>
      <c r="B18" s="695"/>
      <c r="C18" s="695"/>
      <c r="D18" s="710"/>
      <c r="E18" s="711"/>
      <c r="F18" s="711"/>
      <c r="G18" s="711"/>
      <c r="H18" s="711"/>
      <c r="I18" s="711"/>
      <c r="J18" s="711"/>
      <c r="K18" s="711"/>
      <c r="L18" s="712" t="s">
        <v>17</v>
      </c>
      <c r="M18" s="713" t="s">
        <v>2018</v>
      </c>
      <c r="N18" s="714" t="s">
        <v>2036</v>
      </c>
      <c r="O18" s="715" t="s">
        <v>2037</v>
      </c>
      <c r="P18" s="716"/>
    </row>
    <row r="19" spans="1:16">
      <c r="A19" s="705" t="s">
        <v>102</v>
      </c>
      <c r="B19" s="695"/>
      <c r="C19" s="695"/>
      <c r="D19" s="696"/>
      <c r="E19" s="706"/>
      <c r="F19" s="706"/>
      <c r="G19" s="706"/>
      <c r="H19" s="706"/>
      <c r="I19" s="706"/>
      <c r="J19" s="706"/>
      <c r="K19" s="706"/>
      <c r="L19" s="707" t="s">
        <v>2452</v>
      </c>
      <c r="M19" s="708"/>
      <c r="N19" s="708"/>
      <c r="O19" s="708"/>
      <c r="P19" s="708"/>
    </row>
    <row r="20" spans="1:16" ht="22.5">
      <c r="A20" s="709">
        <v>3</v>
      </c>
      <c r="B20" s="695"/>
      <c r="C20" s="695"/>
      <c r="D20" s="710"/>
      <c r="E20" s="711"/>
      <c r="F20" s="711"/>
      <c r="G20" s="711"/>
      <c r="H20" s="711"/>
      <c r="I20" s="711"/>
      <c r="J20" s="711"/>
      <c r="K20" s="711"/>
      <c r="L20" s="712" t="s">
        <v>17</v>
      </c>
      <c r="M20" s="713" t="s">
        <v>2018</v>
      </c>
      <c r="N20" s="714" t="s">
        <v>2030</v>
      </c>
      <c r="O20" s="715" t="s">
        <v>2031</v>
      </c>
      <c r="P20" s="716"/>
    </row>
    <row r="21" spans="1:16">
      <c r="A21" s="705" t="s">
        <v>103</v>
      </c>
      <c r="B21" s="695"/>
      <c r="C21" s="695"/>
      <c r="D21" s="696"/>
      <c r="E21" s="706"/>
      <c r="F21" s="706"/>
      <c r="G21" s="706"/>
      <c r="H21" s="706"/>
      <c r="I21" s="706"/>
      <c r="J21" s="706"/>
      <c r="K21" s="706"/>
      <c r="L21" s="707" t="s">
        <v>2454</v>
      </c>
      <c r="M21" s="708"/>
      <c r="N21" s="708"/>
      <c r="O21" s="708"/>
      <c r="P21" s="708"/>
    </row>
    <row r="22" spans="1:16" ht="22.5">
      <c r="A22" s="709">
        <v>4</v>
      </c>
      <c r="B22" s="695"/>
      <c r="C22" s="695"/>
      <c r="D22" s="710"/>
      <c r="E22" s="711"/>
      <c r="F22" s="711"/>
      <c r="G22" s="711"/>
      <c r="H22" s="711"/>
      <c r="I22" s="711"/>
      <c r="J22" s="711"/>
      <c r="K22" s="711"/>
      <c r="L22" s="712" t="s">
        <v>17</v>
      </c>
      <c r="M22" s="713" t="s">
        <v>2018</v>
      </c>
      <c r="N22" s="714" t="s">
        <v>2032</v>
      </c>
      <c r="O22" s="715" t="s">
        <v>2033</v>
      </c>
      <c r="P22" s="716"/>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WQE22 WGI22 VWM22 VMQ22 VCU22 USY22 UJC22 TZG22 TPK22 TFO22 SVS22 SLW22 SCA22 RSE22 RII22 QYM22 QOQ22 QEU22 PUY22 PLC22 PBG22 ORK22 OHO22 NXS22 NNW22 NEA22 MUE22 MKI22 MAM22 LQQ22 LGU22 KWY22 KNC22 KDG22 JTK22 JJO22 IZS22 IPW22 IGA22 HWE22 HMI22 HCM22 GSQ22 GIU22 FYY22 FPC22 FFG22 EVK22 ELO22 EBS22 DRW22 DIA22 CYE22 COI22 CEM22 BUQ22 BKU22 BAY22 ARC22 AHG22 XK22 NO22 DS22">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WUB20 WKF20 WAJ20 VQN20 VGR20 UWV20 UMZ20 UDD20 TTH20 TJL20 SZP20 SPT20 SFX20 RWB20 RMF20 RCJ20 QSN20 QIR20 PYV20 POZ20 PFD20 OVH20 OLL20 OBP20 NRT20 NHX20 MYB20 MOF20 MEJ20 LUN20 LKR20 LAV20 KQZ20 KHD20 JXH20 JNL20 JDP20 ITT20 IJX20 IAB20 HQF20 HGJ20 GWN20 GMR20 GCV20 FSZ20 FJD20 EZH20 EPL20 EFP20 DVT20 DLX20 DCB20 CSF20 CIJ20 BYN20 BOR20 BEV20 AUZ20 ALD20 ABH20 RL20 HP20 WUB22 WKF22 WAJ22 VQN22 VGR22 UWV22 UMZ22 UDD22 TTH22 TJL22 SZP22 SPT22 SFX22 RWB22 RMF22 RCJ22 QSN22 QIR22 PYV22 POZ22 PFD22 OVH22 OLL22 OBP22 NRT22 NHX22 MYB22 MOF22 MEJ22 LUN22 LKR22 LAV22 KQZ22 KHD22 JXH22 JNL22 JDP22 ITT22 IJX22 IAB22 HQF22 HGJ22 GWN22 GMR22 GCV22 FSZ22 FJD22 EZH22 EPL22 EFP22 DVT22 DLX22 DCB22 CSF22 CIJ22 BYN22 BOR22 BEV22 AUZ22 ALD22 ABH22 RL22 HP22">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WQD20 WGH20 VWL20 VMP20 VCT20 USX20 UJB20 TZF20 TPJ20 TFN20 SVR20 SLV20 SBZ20 RSD20 RIH20 QYL20 QOP20 QET20 PUX20 PLB20 PBF20 ORJ20 OHN20 NXR20 NNV20 NDZ20 MUD20 MKH20 MAL20 LQP20 LGT20 KWX20 KNB20 KDF20 JTJ20 JJN20 IZR20 IPV20 IFZ20 HWD20 HMH20 HCL20 GSP20 GIT20 FYX20 FPB20 FFF20 EVJ20 ELN20 EBR20 DRV20 DHZ20 CYD20 COH20 CEL20 BUP20 BKT20 BAX20 ARB20 AHF20 XJ20 NN20 DR20 M20 WQD22 WGH22 VWL22 VMP22 VCT22 USX22 UJB22 TZF22 TPJ22 TFN22 SVR22 SLV22 SBZ22 RSD22 RIH22 QYL22 QOP22 QET22 PUX22 PLB22 PBF22 ORJ22 OHN22 NXR22 NNV22 NDZ22 MUD22 MKH22 MAL22 LQP22 LGT22 KWX22 KNB22 KDF22 JTJ22 JJN22 IZR22 IPV22 IFZ22 HWD22 HMH22 HCL22 GSP22 GIT22 FYX22 FPB22 FFF22 EVJ22 ELN22 EBR22 DRV22 DHZ22 CYD22 COH22 CEL22 BUP22 BKT22 BAX22 ARB22 AHF22 XJ22 NN22 DR22 M22">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WSZ22 WJD22 VZH22 VPL22 VFP22 UVT22 ULX22 UCB22 TSF22 TIJ22 SYN22 SOR22 SEV22 RUZ22 RLD22 RBH22 QRL22 QHP22 PXT22 PNX22 PEB22 OUF22 OKJ22 OAN22 NQR22 NGV22 MWZ22 MND22 MDH22 LTL22 LJP22 KZT22 KPX22 KGB22 JWF22 JMJ22 JCN22 ISR22 IIV22 HYZ22 HPD22 HFH22 GVL22 GLP22 GBT22 FRX22 FIB22 EYF22 EOJ22 EEN22 DUR22 DKV22 DAZ22 CRD22 CHH22 BXL22 BNP22 BDT22 ATX22 AKB22 AAF22 QJ22 GN22 WTC22 WJG22 VZK22 VPO22 VFS22 UVW22 UMA22 UCE22 TSI22 TIM22 SYQ22 SOU22 SEY22 RVC22 RLG22 RBK22 QRO22 QHS22 PXW22 POA22 PEE22 OUI22 OKM22 OAQ22 NQU22 NGY22 MXC22 MNG22 MDK22 LTO22 LJS22 KZW22 KQA22 KGE22 JWI22 JMM22 JCQ22 ISU22 IIY22 HZC22 HPG22 HFK22 GVO22 GLS22 GBW22 FSA22 FIE22 EYI22 EOM22 EEQ22 DUU22 DKY22 DBC22 CRG22 CHK22 BXO22 BNS22 BDW22 AUA22 AKE22 AAI22 QM22 GQ22">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WTA22 WJE22 VZI22 VPM22 VFQ22 UVU22 ULY22 UCC22 TSG22 TIK22 SYO22 SOS22 SEW22 RVA22 RLE22 RBI22 QRM22 QHQ22 PXU22 PNY22 PEC22 OUG22 OKK22 OAO22 NQS22 NGW22 MXA22 MNE22 MDI22 LTM22 LJQ22 KZU22 KPY22 KGC22 JWG22 JMK22 JCO22 ISS22 IIW22 HZA22 HPE22 HFI22 GVM22 GLQ22 GBU22 FRY22 FIC22 EYG22 EOK22 EEO22 DUS22 DKW22 DBA22 CRE22 CHI22 BXM22 BNQ22 BDU22 ATY22 AKC22 AAG22 QK22 GO22 WTD22 WJH22 VZL22 VPP22 VFT22 UVX22 UMB22 UCF22 TSJ22 TIN22 SYR22 SOV22 SEZ22 RVD22 RLH22 RBL22 QRP22 QHT22 PXX22 POB22 PEF22 OUJ22 OKN22 OAR22 NQV22 NGZ22 MXD22 MNH22 MDL22 LTP22 LJT22 KZX22 KQB22 KGF22 JWJ22 JMN22 JCR22 ISV22 IIZ22 HZD22 HPH22 HFL22 GVP22 GLT22 GBX22 FSB22 FIF22 EYJ22 EON22 EER22 DUV22 DKZ22 DBD22 CRH22 CHL22 BXP22 BNT22 BDX22 AUB22 AKF22 AAJ22 QN22 GR22">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WSQ20 WIU20 VYY20 VPC20 VFG20 UVK20 ULO20 UBS20 TRW20 TIA20 SYE20 SOI20 SEM20 RUQ20 RKU20 RAY20 QRC20 QHG20 PXK20 PNO20 PDS20 OTW20 OKA20 OAE20 NQI20 NGM20 MWQ20 MMU20 MCY20 LTC20 LJG20 KZK20 KPO20 KFS20 JVW20 JMA20 JCE20 ISI20 IIM20 HYQ20 HOU20 HEY20 GVC20 GLG20 GBK20 FRO20 FHS20 EXW20 EOA20 EEE20 DUI20 DKM20 DAQ20 CQU20 CGY20 BXC20 BNG20 BDK20 ATO20 AJS20 ZW20 QA20 GE20 WSQ22 WIU22 VYY22 VPC22 VFG22 UVK22 ULO22 UBS22 TRW22 TIA22 SYE22 SOI22 SEM22 RUQ22 RKU22 RAY22 QRC22 QHG22 PXK22 PNO22 PDS22 OTW22 OKA22 OAE22 NQI22 NGM22 MWQ22 MMU22 MCY22 LTC22 LJG22 KZK22 KPO22 KFS22 JVW22 JMA22 JCE22 ISI22 IIM22 HYQ22 HOU22 HEY22 GVC22 GLG22 GBK22 FRO22 FHS22 EXW22 EOA22 EEE22 DUI22 DKM22 DAQ22 CQU22 CGY22 BXC22 BNG22 BDK22 ATO22 AJS22 ZW22 QA22 GE22">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WTZ20 WKD20 WAH20 VQL20 VGP20 UWT20 UMX20 UDB20 TTF20 TJJ20 SZN20 SPR20 SFV20 RVZ20 RMD20 RCH20 QSL20 QIP20 PYT20 POX20 PFB20 OVF20 OLJ20 OBN20 NRR20 NHV20 MXZ20 MOD20 MEH20 LUL20 LKP20 LAT20 KQX20 KHB20 JXF20 JNJ20 JDN20 ITR20 IJV20 HZZ20 HQD20 HGH20 GWL20 GMP20 GCT20 FSX20 FJB20 EZF20 EPJ20 EFN20 DVR20 DLV20 DBZ20 CSD20 CIH20 BYL20 BOP20 BET20 AUX20 ALB20 ABF20 RJ20 HN20 WTT20 WJX20 WAB20 VQF20 VGJ20 UWN20 UMR20 UCV20 TSZ20 TJD20 SZH20 SPL20 SFP20 RVT20 RLX20 RCB20 QSF20 QIJ20 PYN20 POR20 PEV20 OUZ20 OLD20 OBH20 NRL20 NHP20 MXT20 MNX20 MEB20 LUF20 LKJ20 LAN20 KQR20 KGV20 JWZ20 JND20 JDH20 ITL20 IJP20 HZT20 HPX20 HGB20 GWF20 GMJ20 GCN20 FSR20 FIV20 EYZ20 EPD20 EFH20 DVL20 DLP20 DBT20 CRX20 CIB20 BYF20 BOJ20 BEN20 AUR20 AKV20 AAZ20 RD20 HH20 WUF20 WKJ20 WAN20 VQR20 VGV20 UWZ20 UND20 UDH20 TTL20 TJP20 SZT20 SPX20 SGB20 RWF20 RMJ20 RCN20 QSR20 QIV20 PYZ20 PPD20 PFH20 OVL20 OLP20 OBT20 NRX20 NIB20 MYF20 MOJ20 MEN20 LUR20 LKV20 LAZ20 KRD20 KHH20 JXL20 JNP20 JDT20 ITX20 IKB20 IAF20 HQJ20 HGN20 GWR20 GMV20 GCZ20 FTD20 FJH20 EZL20 EPP20 EFT20 DVX20 DMB20 DCF20 CSJ20 CIN20 BYR20 BOV20 BEZ20 AVD20 ALH20 ABL20 RP20 HT20 WTZ22 WKD22 WAH22 VQL22 VGP22 UWT22 UMX22 UDB22 TTF22 TJJ22 SZN22 SPR22 SFV22 RVZ22 RMD22 RCH22 QSL22 QIP22 PYT22 POX22 PFB22 OVF22 OLJ22 OBN22 NRR22 NHV22 MXZ22 MOD22 MEH22 LUL22 LKP22 LAT22 KQX22 KHB22 JXF22 JNJ22 JDN22 ITR22 IJV22 HZZ22 HQD22 HGH22 GWL22 GMP22 GCT22 FSX22 FJB22 EZF22 EPJ22 EFN22 DVR22 DLV22 DBZ22 CSD22 CIH22 BYL22 BOP22 BET22 AUX22 ALB22 ABF22 RJ22 HN22 WTT22 WJX22 WAB22 VQF22 VGJ22 UWN22 UMR22 UCV22 TSZ22 TJD22 SZH22 SPL22 SFP22 RVT22 RLX22 RCB22 QSF22 QIJ22 PYN22 POR22 PEV22 OUZ22 OLD22 OBH22 NRL22 NHP22 MXT22 MNX22 MEB22 LUF22 LKJ22 LAN22 KQR22 KGV22 JWZ22 JND22 JDH22 ITL22 IJP22 HZT22 HPX22 HGB22 GWF22 GMJ22 GCN22 FSR22 FIV22 EYZ22 EPD22 EFH22 DVL22 DLP22 DBT22 CRX22 CIB22 BYF22 BOJ22 BEN22 AUR22 AKV22 AAZ22 RD22 HH22 WUF22 WKJ22 WAN22 VQR22 VGV22 UWZ22 UND22 UDH22 TTL22 TJP22 SZT22 SPX22 SGB22 RWF22 RMJ22 RCN22 QSR22 QIV22 PYZ22 PPD22 PFH22 OVL22 OLP22 OBT22 NRX22 NIB22 MYF22 MOJ22 MEN22 LUR22 LKV22 LAZ22 KRD22 KHH22 JXL22 JNP22 JDT22 ITX22 IKB22 IAF22 HQJ22 HGN22 GWR22 GMV22 GCZ22 FTD22 FJH22 EZL22 EPP22 EFT22 DVX22 DMB22 DCF22 CSJ22 CIN22 BYR22 BOV22 BEZ22 AVD22 ALH22 ABL22 RP22 HT22">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WTB22 WJF22 VZJ22 VPN22 VFR22 UVV22 ULZ22 UCD22 TSH22 TIL22 SYP22 SOT22 SEX22 RVB22 RLF22 RBJ22 QRN22 QHR22 PXV22 PNZ22 PED22 OUH22 OKL22 OAP22 NQT22 NGX22 MXB22 MNF22 MDJ22 LTN22 LJR22 KZV22 KPZ22 KGD22 JWH22 JML22 JCP22 IST22 IIX22 HZB22 HPF22 HFJ22 GVN22 GLR22 GBV22 FRZ22 FID22 EYH22 EOL22 EEP22 DUT22 DKX22 DBB22 CRF22 CHJ22 BXN22 BNR22 BDV22 ATZ22 AKD22 AAH22 QL22 GP22">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WSY20 WJC20 VZG20 VPK20 VFO20 UVS20 ULW20 UCA20 TSE20 TII20 SYM20 SOQ20 SEU20 RUY20 RLC20 RBG20 QRK20 QHO20 PXS20 PNW20 PEA20 OUE20 OKI20 OAM20 NQQ20 NGU20 MWY20 MNC20 MDG20 LTK20 LJO20 KZS20 KPW20 KGA20 JWE20 JMI20 JCM20 ISQ20 IIU20 HYY20 HPC20 HFG20 GVK20 GLO20 GBS20 FRW20 FIA20 EYE20 EOI20 EEM20 DUQ20 DKU20 DAY20 CRC20 CHG20 BXK20 BNO20 BDS20 ATW20 AKA20 AAE20 QI20 GM20 WSY22 WJC22 VZG22 VPK22 VFO22 UVS22 ULW22 UCA22 TSE22 TII22 SYM22 SOQ22 SEU22 RUY22 RLC22 RBG22 QRK22 QHO22 PXS22 PNW22 PEA22 OUE22 OKI22 OAM22 NQQ22 NGU22 MWY22 MNC22 MDG22 LTK22 LJO22 KZS22 KPW22 KGA22 JWE22 JMI22 JCM22 ISQ22 IIU22 HYY22 HPC22 HFG22 GVK22 GLO22 GBS22 FRW22 FIA22 EYE22 EOI22 EEM22 DUQ22 DKU22 DAY22 CRC22 CHG22 BXK22 BNO22 BDS22 ATW22 AKA22 AAE22 QI22 GM22">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WQX20 WHB20 VXF20 VNJ20 VDN20 UTR20 UJV20 TZZ20 TQD20 TGH20 SWL20 SMP20 SCT20 RSX20 RJB20 QZF20 QPJ20 QFN20 PVR20 PLV20 PBZ20 OSD20 OIH20 NYL20 NOP20 NET20 MUX20 MLB20 MBF20 LRJ20 LHN20 KXR20 KNV20 KDZ20 JUD20 JKH20 JAL20 IQP20 IGT20 HWX20 HNB20 HDF20 GTJ20 GJN20 FZR20 FPV20 FFZ20 EWD20 EMH20 ECL20 DSP20 DIT20 CYX20 CPB20 CFF20 BVJ20 BLN20 BBR20 ARV20 AHZ20 YD20 OH20 EL20 WQX22 WHB22 VXF22 VNJ22 VDN22 UTR22 UJV22 TZZ22 TQD22 TGH22 SWL22 SMP22 SCT22 RSX22 RJB22 QZF22 QPJ22 QFN22 PVR22 PLV22 PBZ22 OSD22 OIH22 NYL22 NOP22 NET22 MUX22 MLB22 MBF22 LRJ22 LHN22 KXR22 KNV22 KDZ22 JUD22 JKH22 JAL22 IQP22 IGT22 HWX22 HNB22 HDF22 GTJ22 GJN22 FZR22 FPV22 FFZ22 EWD22 EMH22 ECL22 DSP22 DIT22 CYX22 CPB22 CFF22 BVJ22 BLN22 BBR22 ARV22 AHZ22 YD22 OH22 EL22">
      <formula1>0</formula1>
      <formula2>10000000</formula2>
    </dataValidation>
    <dataValidation type="list" showInputMessage="1" showErrorMessage="1" errorTitle="Внимание" error="Пожалуйста, выберите МО из списка!" sqref="N16 N22 N20 N18">
      <formula1>MO_LIST_2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51"/>
  <sheetViews>
    <sheetView showGridLines="0" view="pageBreakPreview" zoomScale="60" zoomScaleNormal="90" workbookViewId="0">
      <pane xSplit="14" ySplit="15" topLeftCell="O16" activePane="bottomRight" state="frozen"/>
      <selection activeCell="K11" sqref="A11:XFD11"/>
      <selection pane="topRight" activeCell="K11" sqref="A11:XFD11"/>
      <selection pane="bottomLeft" activeCell="K11" sqref="A11:XFD11"/>
      <selection pane="bottomRight" activeCell="W37" sqref="W37"/>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695"/>
      <c r="B1" s="695"/>
      <c r="C1" s="696"/>
      <c r="D1" s="696"/>
      <c r="E1" s="696"/>
      <c r="F1" s="696"/>
      <c r="G1" s="696"/>
      <c r="H1" s="696"/>
      <c r="I1" s="696"/>
      <c r="J1" s="696"/>
      <c r="K1" s="695"/>
      <c r="L1" s="695"/>
      <c r="M1" s="695"/>
      <c r="N1" s="695"/>
      <c r="O1" s="695"/>
      <c r="P1" s="695"/>
      <c r="Q1" s="695"/>
      <c r="R1" s="695"/>
      <c r="S1" s="695"/>
      <c r="T1" s="695"/>
    </row>
    <row r="2" spans="1:20" ht="12" hidden="1" customHeight="1">
      <c r="A2" s="695"/>
      <c r="B2" s="695"/>
      <c r="C2" s="696"/>
      <c r="D2" s="696"/>
      <c r="E2" s="696"/>
      <c r="F2" s="696"/>
      <c r="G2" s="696"/>
      <c r="H2" s="696"/>
      <c r="I2" s="696"/>
      <c r="J2" s="696"/>
      <c r="K2" s="696"/>
      <c r="L2" s="696"/>
      <c r="M2" s="717"/>
      <c r="N2" s="717"/>
      <c r="O2" s="717"/>
      <c r="P2" s="717"/>
      <c r="Q2" s="695"/>
      <c r="R2" s="695"/>
      <c r="S2" s="717"/>
      <c r="T2" s="695"/>
    </row>
    <row r="3" spans="1:20" ht="12" hidden="1" customHeight="1">
      <c r="A3" s="695"/>
      <c r="B3" s="695"/>
      <c r="C3" s="696"/>
      <c r="D3" s="696"/>
      <c r="E3" s="696"/>
      <c r="F3" s="696"/>
      <c r="G3" s="696"/>
      <c r="H3" s="696"/>
      <c r="I3" s="696"/>
      <c r="J3" s="696"/>
      <c r="K3" s="696"/>
      <c r="L3" s="696"/>
      <c r="M3" s="717"/>
      <c r="N3" s="717"/>
      <c r="O3" s="717"/>
      <c r="P3" s="717"/>
      <c r="Q3" s="695"/>
      <c r="R3" s="695"/>
      <c r="S3" s="717"/>
      <c r="T3" s="695"/>
    </row>
    <row r="4" spans="1:20" ht="12" hidden="1" customHeight="1">
      <c r="A4" s="695"/>
      <c r="B4" s="695"/>
      <c r="C4" s="696"/>
      <c r="D4" s="696"/>
      <c r="E4" s="696"/>
      <c r="F4" s="696"/>
      <c r="G4" s="696"/>
      <c r="H4" s="696"/>
      <c r="I4" s="696"/>
      <c r="J4" s="696"/>
      <c r="K4" s="696"/>
      <c r="L4" s="696"/>
      <c r="M4" s="717"/>
      <c r="N4" s="717"/>
      <c r="O4" s="717"/>
      <c r="P4" s="717"/>
      <c r="Q4" s="695"/>
      <c r="R4" s="695"/>
      <c r="S4" s="717"/>
      <c r="T4" s="695"/>
    </row>
    <row r="5" spans="1:20" ht="12" hidden="1" customHeight="1">
      <c r="A5" s="695"/>
      <c r="B5" s="695"/>
      <c r="C5" s="696"/>
      <c r="D5" s="696"/>
      <c r="E5" s="696"/>
      <c r="F5" s="696"/>
      <c r="G5" s="696"/>
      <c r="H5" s="696"/>
      <c r="I5" s="696"/>
      <c r="J5" s="696"/>
      <c r="K5" s="696"/>
      <c r="L5" s="696"/>
      <c r="M5" s="717"/>
      <c r="N5" s="717"/>
      <c r="O5" s="717"/>
      <c r="P5" s="717"/>
      <c r="Q5" s="695"/>
      <c r="R5" s="695"/>
      <c r="S5" s="717"/>
      <c r="T5" s="695"/>
    </row>
    <row r="6" spans="1:20" ht="12" hidden="1" customHeight="1">
      <c r="A6" s="695"/>
      <c r="B6" s="695"/>
      <c r="C6" s="696"/>
      <c r="D6" s="696"/>
      <c r="E6" s="696"/>
      <c r="F6" s="696"/>
      <c r="G6" s="696"/>
      <c r="H6" s="696"/>
      <c r="I6" s="696"/>
      <c r="J6" s="696"/>
      <c r="K6" s="696"/>
      <c r="L6" s="696"/>
      <c r="M6" s="717"/>
      <c r="N6" s="717"/>
      <c r="O6" s="717"/>
      <c r="P6" s="717"/>
      <c r="Q6" s="695"/>
      <c r="R6" s="695"/>
      <c r="S6" s="717"/>
      <c r="T6" s="695"/>
    </row>
    <row r="7" spans="1:20" ht="12" hidden="1" customHeight="1">
      <c r="A7" s="695"/>
      <c r="B7" s="695"/>
      <c r="C7" s="696"/>
      <c r="D7" s="696"/>
      <c r="E7" s="696"/>
      <c r="F7" s="696"/>
      <c r="G7" s="696"/>
      <c r="H7" s="696"/>
      <c r="I7" s="696"/>
      <c r="J7" s="696"/>
      <c r="K7" s="696"/>
      <c r="L7" s="696"/>
      <c r="M7" s="717"/>
      <c r="N7" s="717"/>
      <c r="O7" s="718" t="b">
        <v>1</v>
      </c>
      <c r="P7" s="718" t="b">
        <v>1</v>
      </c>
      <c r="Q7" s="695"/>
      <c r="R7" s="695"/>
      <c r="S7" s="717"/>
      <c r="T7" s="695"/>
    </row>
    <row r="8" spans="1:20" ht="12" hidden="1" customHeight="1">
      <c r="A8" s="695"/>
      <c r="B8" s="695"/>
      <c r="C8" s="696"/>
      <c r="D8" s="696"/>
      <c r="E8" s="696"/>
      <c r="F8" s="696"/>
      <c r="G8" s="696"/>
      <c r="H8" s="696"/>
      <c r="I8" s="696"/>
      <c r="J8" s="696"/>
      <c r="K8" s="696"/>
      <c r="L8" s="696"/>
      <c r="M8" s="717"/>
      <c r="N8" s="717"/>
      <c r="O8" s="717"/>
      <c r="P8" s="717"/>
      <c r="Q8" s="695"/>
      <c r="R8" s="695"/>
      <c r="S8" s="717"/>
      <c r="T8" s="695"/>
    </row>
    <row r="9" spans="1:20" ht="12" hidden="1" customHeight="1">
      <c r="A9" s="695"/>
      <c r="B9" s="695"/>
      <c r="C9" s="696"/>
      <c r="D9" s="696"/>
      <c r="E9" s="696"/>
      <c r="F9" s="696"/>
      <c r="G9" s="696"/>
      <c r="H9" s="696"/>
      <c r="I9" s="696"/>
      <c r="J9" s="696"/>
      <c r="K9" s="696"/>
      <c r="L9" s="696"/>
      <c r="M9" s="717"/>
      <c r="N9" s="717"/>
      <c r="O9" s="717"/>
      <c r="P9" s="717"/>
      <c r="Q9" s="695"/>
      <c r="R9" s="695"/>
      <c r="S9" s="717"/>
      <c r="T9" s="695"/>
    </row>
    <row r="10" spans="1:20" ht="12" hidden="1" customHeight="1">
      <c r="A10" s="695"/>
      <c r="B10" s="695"/>
      <c r="C10" s="696"/>
      <c r="D10" s="696"/>
      <c r="E10" s="696"/>
      <c r="F10" s="696"/>
      <c r="G10" s="696"/>
      <c r="H10" s="696"/>
      <c r="I10" s="696"/>
      <c r="J10" s="696"/>
      <c r="K10" s="696"/>
      <c r="L10" s="696"/>
      <c r="M10" s="717"/>
      <c r="N10" s="717"/>
      <c r="O10" s="717"/>
      <c r="P10" s="717"/>
      <c r="Q10" s="695"/>
      <c r="R10" s="695"/>
      <c r="S10" s="717"/>
      <c r="T10" s="695"/>
    </row>
    <row r="11" spans="1:20" ht="15" hidden="1" customHeight="1">
      <c r="A11" s="695"/>
      <c r="B11" s="695"/>
      <c r="C11" s="696"/>
      <c r="D11" s="696"/>
      <c r="E11" s="696"/>
      <c r="F11" s="696"/>
      <c r="G11" s="696"/>
      <c r="H11" s="696"/>
      <c r="I11" s="696"/>
      <c r="J11" s="696"/>
      <c r="K11" s="719"/>
      <c r="L11" s="719"/>
      <c r="M11" s="698"/>
      <c r="N11" s="719"/>
      <c r="O11" s="719"/>
      <c r="P11" s="719"/>
      <c r="Q11" s="695"/>
      <c r="R11" s="695"/>
      <c r="S11" s="719"/>
      <c r="T11" s="695"/>
    </row>
    <row r="12" spans="1:20" ht="21" customHeight="1">
      <c r="A12" s="695"/>
      <c r="B12" s="696"/>
      <c r="C12" s="696"/>
      <c r="D12" s="696"/>
      <c r="E12" s="696"/>
      <c r="F12" s="696"/>
      <c r="G12" s="696"/>
      <c r="H12" s="696"/>
      <c r="I12" s="696"/>
      <c r="J12" s="696"/>
      <c r="K12" s="696"/>
      <c r="L12" s="595" t="s">
        <v>1033</v>
      </c>
      <c r="M12" s="596"/>
      <c r="N12" s="596"/>
      <c r="O12" s="596"/>
      <c r="P12" s="596"/>
      <c r="Q12" s="596"/>
      <c r="R12" s="596"/>
      <c r="S12" s="596"/>
      <c r="T12" s="695"/>
    </row>
    <row r="13" spans="1:20" ht="9" customHeight="1">
      <c r="A13" s="695"/>
      <c r="B13" s="695"/>
      <c r="C13" s="696"/>
      <c r="D13" s="696"/>
      <c r="E13" s="696"/>
      <c r="F13" s="696"/>
      <c r="G13" s="696"/>
      <c r="H13" s="696"/>
      <c r="I13" s="696"/>
      <c r="J13" s="696"/>
      <c r="K13" s="699"/>
      <c r="L13" s="699"/>
      <c r="M13" s="699"/>
      <c r="N13" s="699"/>
      <c r="O13" s="699"/>
      <c r="P13" s="720"/>
      <c r="Q13" s="720"/>
      <c r="R13" s="721"/>
      <c r="S13" s="721"/>
      <c r="T13" s="695"/>
    </row>
    <row r="14" spans="1:20" ht="21" customHeight="1">
      <c r="A14" s="695"/>
      <c r="B14" s="695"/>
      <c r="C14" s="696"/>
      <c r="D14" s="696"/>
      <c r="E14" s="696"/>
      <c r="F14" s="696"/>
      <c r="G14" s="696"/>
      <c r="H14" s="696"/>
      <c r="I14" s="696"/>
      <c r="J14" s="696"/>
      <c r="K14" s="699"/>
      <c r="L14" s="722" t="s">
        <v>15</v>
      </c>
      <c r="M14" s="722" t="s">
        <v>120</v>
      </c>
      <c r="N14" s="722" t="s">
        <v>141</v>
      </c>
      <c r="O14" s="723" t="s">
        <v>2455</v>
      </c>
      <c r="P14" s="724" t="s">
        <v>2456</v>
      </c>
      <c r="Q14" s="724" t="s">
        <v>2457</v>
      </c>
      <c r="R14" s="724" t="s">
        <v>2457</v>
      </c>
      <c r="S14" s="724" t="s">
        <v>2457</v>
      </c>
      <c r="T14" s="695"/>
    </row>
    <row r="15" spans="1:20" s="67" customFormat="1" ht="36" customHeight="1">
      <c r="A15" s="725" t="s">
        <v>944</v>
      </c>
      <c r="B15" s="725"/>
      <c r="C15" s="725"/>
      <c r="D15" s="725"/>
      <c r="E15" s="725"/>
      <c r="F15" s="725"/>
      <c r="G15" s="725"/>
      <c r="H15" s="725"/>
      <c r="I15" s="725"/>
      <c r="J15" s="725"/>
      <c r="K15" s="725"/>
      <c r="L15" s="722"/>
      <c r="M15" s="722"/>
      <c r="N15" s="722"/>
      <c r="O15" s="724" t="s">
        <v>271</v>
      </c>
      <c r="P15" s="724" t="s">
        <v>271</v>
      </c>
      <c r="Q15" s="724" t="s">
        <v>272</v>
      </c>
      <c r="R15" s="724" t="s">
        <v>271</v>
      </c>
      <c r="S15" s="147" t="s">
        <v>108</v>
      </c>
      <c r="T15" s="725"/>
    </row>
    <row r="16" spans="1:20" s="67" customFormat="1">
      <c r="A16" s="726" t="s">
        <v>17</v>
      </c>
      <c r="B16" s="725"/>
      <c r="C16" s="725"/>
      <c r="D16" s="725"/>
      <c r="E16" s="725"/>
      <c r="F16" s="725"/>
      <c r="G16" s="725"/>
      <c r="H16" s="725"/>
      <c r="I16" s="725"/>
      <c r="J16" s="725"/>
      <c r="K16" s="725"/>
      <c r="L16" s="727" t="s">
        <v>2448</v>
      </c>
      <c r="M16" s="707"/>
      <c r="N16" s="708"/>
      <c r="O16" s="708"/>
      <c r="P16" s="708"/>
      <c r="Q16" s="708"/>
      <c r="R16" s="708"/>
      <c r="S16" s="708"/>
      <c r="T16" s="725"/>
    </row>
    <row r="17" spans="1:20" s="67" customFormat="1">
      <c r="A17" s="726" t="s">
        <v>17</v>
      </c>
      <c r="B17" s="725"/>
      <c r="C17" s="725"/>
      <c r="D17" s="725"/>
      <c r="E17" s="725"/>
      <c r="F17" s="725"/>
      <c r="G17" s="725"/>
      <c r="H17" s="725"/>
      <c r="I17" s="725"/>
      <c r="J17" s="725"/>
      <c r="K17" s="725"/>
      <c r="L17" s="728">
        <v>1</v>
      </c>
      <c r="M17" s="729" t="s">
        <v>273</v>
      </c>
      <c r="N17" s="730" t="s">
        <v>274</v>
      </c>
      <c r="O17" s="731"/>
      <c r="P17" s="732"/>
      <c r="Q17" s="732"/>
      <c r="R17" s="732"/>
      <c r="S17" s="733"/>
      <c r="T17" s="725"/>
    </row>
    <row r="18" spans="1:20" s="67" customFormat="1">
      <c r="A18" s="726" t="s">
        <v>17</v>
      </c>
      <c r="B18" s="725"/>
      <c r="C18" s="725"/>
      <c r="D18" s="725"/>
      <c r="E18" s="725"/>
      <c r="F18" s="725"/>
      <c r="G18" s="725"/>
      <c r="H18" s="725"/>
      <c r="I18" s="725"/>
      <c r="J18" s="725"/>
      <c r="K18" s="725"/>
      <c r="L18" s="728">
        <v>2</v>
      </c>
      <c r="M18" s="729" t="s">
        <v>275</v>
      </c>
      <c r="N18" s="730" t="s">
        <v>274</v>
      </c>
      <c r="O18" s="731">
        <v>4</v>
      </c>
      <c r="P18" s="732">
        <v>4</v>
      </c>
      <c r="Q18" s="732">
        <v>4</v>
      </c>
      <c r="R18" s="732">
        <v>4</v>
      </c>
      <c r="S18" s="733"/>
      <c r="T18" s="725"/>
    </row>
    <row r="19" spans="1:20" s="67" customFormat="1">
      <c r="A19" s="726" t="s">
        <v>17</v>
      </c>
      <c r="B19" s="725"/>
      <c r="C19" s="725"/>
      <c r="D19" s="725"/>
      <c r="E19" s="725"/>
      <c r="F19" s="725"/>
      <c r="G19" s="725"/>
      <c r="H19" s="725"/>
      <c r="I19" s="725"/>
      <c r="J19" s="725"/>
      <c r="K19" s="725"/>
      <c r="L19" s="728">
        <v>3</v>
      </c>
      <c r="M19" s="729" t="s">
        <v>276</v>
      </c>
      <c r="N19" s="730" t="s">
        <v>274</v>
      </c>
      <c r="O19" s="731"/>
      <c r="P19" s="732"/>
      <c r="Q19" s="732"/>
      <c r="R19" s="732"/>
      <c r="S19" s="733"/>
      <c r="T19" s="725"/>
    </row>
    <row r="20" spans="1:20" s="67" customFormat="1">
      <c r="A20" s="726" t="s">
        <v>17</v>
      </c>
      <c r="B20" s="725"/>
      <c r="C20" s="725"/>
      <c r="D20" s="725"/>
      <c r="E20" s="725"/>
      <c r="F20" s="725"/>
      <c r="G20" s="725"/>
      <c r="H20" s="725"/>
      <c r="I20" s="725"/>
      <c r="J20" s="725"/>
      <c r="K20" s="725"/>
      <c r="L20" s="728">
        <v>4</v>
      </c>
      <c r="M20" s="729" t="s">
        <v>277</v>
      </c>
      <c r="N20" s="730" t="s">
        <v>274</v>
      </c>
      <c r="O20" s="731">
        <v>4</v>
      </c>
      <c r="P20" s="732">
        <v>4</v>
      </c>
      <c r="Q20" s="732">
        <v>4</v>
      </c>
      <c r="R20" s="732">
        <v>4</v>
      </c>
      <c r="S20" s="733"/>
      <c r="T20" s="725"/>
    </row>
    <row r="21" spans="1:20" s="67" customFormat="1">
      <c r="A21" s="726" t="s">
        <v>17</v>
      </c>
      <c r="B21" s="725"/>
      <c r="C21" s="725"/>
      <c r="D21" s="725"/>
      <c r="E21" s="725"/>
      <c r="F21" s="725"/>
      <c r="G21" s="725"/>
      <c r="H21" s="725"/>
      <c r="I21" s="725"/>
      <c r="J21" s="725"/>
      <c r="K21" s="725"/>
      <c r="L21" s="728">
        <v>5</v>
      </c>
      <c r="M21" s="729" t="s">
        <v>278</v>
      </c>
      <c r="N21" s="730" t="s">
        <v>279</v>
      </c>
      <c r="O21" s="734">
        <v>22</v>
      </c>
      <c r="P21" s="735">
        <v>22</v>
      </c>
      <c r="Q21" s="735">
        <v>22</v>
      </c>
      <c r="R21" s="735">
        <v>22</v>
      </c>
      <c r="S21" s="733"/>
      <c r="T21" s="725"/>
    </row>
    <row r="22" spans="1:20" s="67" customFormat="1">
      <c r="A22" s="726" t="s">
        <v>17</v>
      </c>
      <c r="B22" s="725"/>
      <c r="C22" s="725"/>
      <c r="D22" s="725"/>
      <c r="E22" s="725"/>
      <c r="F22" s="725"/>
      <c r="G22" s="725"/>
      <c r="H22" s="725"/>
      <c r="I22" s="725"/>
      <c r="J22" s="725"/>
      <c r="K22" s="725"/>
      <c r="L22" s="728"/>
      <c r="M22" s="729" t="s">
        <v>1002</v>
      </c>
      <c r="N22" s="730"/>
      <c r="O22" s="736"/>
      <c r="P22" s="737"/>
      <c r="Q22" s="737"/>
      <c r="R22" s="737"/>
      <c r="S22" s="738"/>
      <c r="T22" s="725"/>
    </row>
    <row r="23" spans="1:20" s="67" customFormat="1">
      <c r="A23" s="726" t="s">
        <v>101</v>
      </c>
      <c r="B23" s="725"/>
      <c r="C23" s="725"/>
      <c r="D23" s="725"/>
      <c r="E23" s="725"/>
      <c r="F23" s="725"/>
      <c r="G23" s="725"/>
      <c r="H23" s="725"/>
      <c r="I23" s="725"/>
      <c r="J23" s="725"/>
      <c r="K23" s="725"/>
      <c r="L23" s="727" t="s">
        <v>2450</v>
      </c>
      <c r="M23" s="707"/>
      <c r="N23" s="708"/>
      <c r="O23" s="708"/>
      <c r="P23" s="708"/>
      <c r="Q23" s="708"/>
      <c r="R23" s="708"/>
      <c r="S23" s="708"/>
      <c r="T23" s="725"/>
    </row>
    <row r="24" spans="1:20" s="67" customFormat="1">
      <c r="A24" s="726" t="s">
        <v>101</v>
      </c>
      <c r="B24" s="725"/>
      <c r="C24" s="725"/>
      <c r="D24" s="725"/>
      <c r="E24" s="725"/>
      <c r="F24" s="725"/>
      <c r="G24" s="725"/>
      <c r="H24" s="725"/>
      <c r="I24" s="725"/>
      <c r="J24" s="725"/>
      <c r="K24" s="725"/>
      <c r="L24" s="728">
        <v>1</v>
      </c>
      <c r="M24" s="729" t="s">
        <v>273</v>
      </c>
      <c r="N24" s="730" t="s">
        <v>274</v>
      </c>
      <c r="O24" s="731"/>
      <c r="P24" s="732"/>
      <c r="Q24" s="732"/>
      <c r="R24" s="732"/>
      <c r="S24" s="733"/>
      <c r="T24" s="725"/>
    </row>
    <row r="25" spans="1:20" s="67" customFormat="1">
      <c r="A25" s="726" t="s">
        <v>101</v>
      </c>
      <c r="B25" s="725"/>
      <c r="C25" s="725"/>
      <c r="D25" s="725"/>
      <c r="E25" s="725"/>
      <c r="F25" s="725"/>
      <c r="G25" s="725"/>
      <c r="H25" s="725"/>
      <c r="I25" s="725"/>
      <c r="J25" s="725"/>
      <c r="K25" s="725"/>
      <c r="L25" s="728">
        <v>2</v>
      </c>
      <c r="M25" s="729" t="s">
        <v>275</v>
      </c>
      <c r="N25" s="730" t="s">
        <v>274</v>
      </c>
      <c r="O25" s="731">
        <v>7</v>
      </c>
      <c r="P25" s="732">
        <v>7</v>
      </c>
      <c r="Q25" s="732">
        <v>7</v>
      </c>
      <c r="R25" s="732">
        <v>7</v>
      </c>
      <c r="S25" s="733"/>
      <c r="T25" s="725"/>
    </row>
    <row r="26" spans="1:20" s="67" customFormat="1">
      <c r="A26" s="726" t="s">
        <v>101</v>
      </c>
      <c r="B26" s="725"/>
      <c r="C26" s="725"/>
      <c r="D26" s="725"/>
      <c r="E26" s="725"/>
      <c r="F26" s="725"/>
      <c r="G26" s="725"/>
      <c r="H26" s="725"/>
      <c r="I26" s="725"/>
      <c r="J26" s="725"/>
      <c r="K26" s="725"/>
      <c r="L26" s="728">
        <v>3</v>
      </c>
      <c r="M26" s="729" t="s">
        <v>276</v>
      </c>
      <c r="N26" s="730" t="s">
        <v>274</v>
      </c>
      <c r="O26" s="731"/>
      <c r="P26" s="732"/>
      <c r="Q26" s="732"/>
      <c r="R26" s="732"/>
      <c r="S26" s="733"/>
      <c r="T26" s="725"/>
    </row>
    <row r="27" spans="1:20" s="67" customFormat="1">
      <c r="A27" s="726" t="s">
        <v>101</v>
      </c>
      <c r="B27" s="725"/>
      <c r="C27" s="725"/>
      <c r="D27" s="725"/>
      <c r="E27" s="725"/>
      <c r="F27" s="725"/>
      <c r="G27" s="725"/>
      <c r="H27" s="725"/>
      <c r="I27" s="725"/>
      <c r="J27" s="725"/>
      <c r="K27" s="725"/>
      <c r="L27" s="728">
        <v>4</v>
      </c>
      <c r="M27" s="729" t="s">
        <v>277</v>
      </c>
      <c r="N27" s="730" t="s">
        <v>274</v>
      </c>
      <c r="O27" s="731">
        <v>7</v>
      </c>
      <c r="P27" s="732">
        <v>7</v>
      </c>
      <c r="Q27" s="732">
        <v>7</v>
      </c>
      <c r="R27" s="732">
        <v>7</v>
      </c>
      <c r="S27" s="733"/>
      <c r="T27" s="725"/>
    </row>
    <row r="28" spans="1:20" s="67" customFormat="1">
      <c r="A28" s="726" t="s">
        <v>101</v>
      </c>
      <c r="B28" s="725"/>
      <c r="C28" s="725"/>
      <c r="D28" s="725"/>
      <c r="E28" s="725"/>
      <c r="F28" s="725"/>
      <c r="G28" s="725"/>
      <c r="H28" s="725"/>
      <c r="I28" s="725"/>
      <c r="J28" s="725"/>
      <c r="K28" s="725"/>
      <c r="L28" s="728">
        <v>5</v>
      </c>
      <c r="M28" s="729" t="s">
        <v>278</v>
      </c>
      <c r="N28" s="730" t="s">
        <v>279</v>
      </c>
      <c r="O28" s="734">
        <v>30.4</v>
      </c>
      <c r="P28" s="735">
        <v>30.4</v>
      </c>
      <c r="Q28" s="735">
        <v>30.4</v>
      </c>
      <c r="R28" s="735">
        <v>30.4</v>
      </c>
      <c r="S28" s="733"/>
      <c r="T28" s="725"/>
    </row>
    <row r="29" spans="1:20" s="67" customFormat="1">
      <c r="A29" s="726" t="s">
        <v>101</v>
      </c>
      <c r="B29" s="725"/>
      <c r="C29" s="725"/>
      <c r="D29" s="725"/>
      <c r="E29" s="725"/>
      <c r="F29" s="725"/>
      <c r="G29" s="725"/>
      <c r="H29" s="725"/>
      <c r="I29" s="725"/>
      <c r="J29" s="725"/>
      <c r="K29" s="725"/>
      <c r="L29" s="728"/>
      <c r="M29" s="729" t="s">
        <v>1002</v>
      </c>
      <c r="N29" s="730"/>
      <c r="O29" s="736"/>
      <c r="P29" s="737"/>
      <c r="Q29" s="737"/>
      <c r="R29" s="737"/>
      <c r="S29" s="738"/>
      <c r="T29" s="725"/>
    </row>
    <row r="30" spans="1:20" s="67" customFormat="1">
      <c r="A30" s="726" t="s">
        <v>102</v>
      </c>
      <c r="B30" s="725"/>
      <c r="C30" s="725"/>
      <c r="D30" s="725"/>
      <c r="E30" s="725"/>
      <c r="F30" s="725"/>
      <c r="G30" s="725"/>
      <c r="H30" s="725"/>
      <c r="I30" s="725"/>
      <c r="J30" s="725"/>
      <c r="K30" s="725"/>
      <c r="L30" s="727" t="s">
        <v>2452</v>
      </c>
      <c r="M30" s="707"/>
      <c r="N30" s="708"/>
      <c r="O30" s="708"/>
      <c r="P30" s="708"/>
      <c r="Q30" s="708"/>
      <c r="R30" s="708"/>
      <c r="S30" s="708"/>
      <c r="T30" s="725"/>
    </row>
    <row r="31" spans="1:20" s="67" customFormat="1">
      <c r="A31" s="726" t="s">
        <v>102</v>
      </c>
      <c r="B31" s="725"/>
      <c r="C31" s="725"/>
      <c r="D31" s="725"/>
      <c r="E31" s="725"/>
      <c r="F31" s="725"/>
      <c r="G31" s="725"/>
      <c r="H31" s="725"/>
      <c r="I31" s="725"/>
      <c r="J31" s="725"/>
      <c r="K31" s="725"/>
      <c r="L31" s="728">
        <v>1</v>
      </c>
      <c r="M31" s="729" t="s">
        <v>273</v>
      </c>
      <c r="N31" s="730" t="s">
        <v>274</v>
      </c>
      <c r="O31" s="731"/>
      <c r="P31" s="732"/>
      <c r="Q31" s="732"/>
      <c r="R31" s="732"/>
      <c r="S31" s="733"/>
      <c r="T31" s="725"/>
    </row>
    <row r="32" spans="1:20" s="67" customFormat="1">
      <c r="A32" s="726" t="s">
        <v>102</v>
      </c>
      <c r="B32" s="725"/>
      <c r="C32" s="725"/>
      <c r="D32" s="725"/>
      <c r="E32" s="725"/>
      <c r="F32" s="725"/>
      <c r="G32" s="725"/>
      <c r="H32" s="725"/>
      <c r="I32" s="725"/>
      <c r="J32" s="725"/>
      <c r="K32" s="725"/>
      <c r="L32" s="728">
        <v>2</v>
      </c>
      <c r="M32" s="729" t="s">
        <v>275</v>
      </c>
      <c r="N32" s="730" t="s">
        <v>274</v>
      </c>
      <c r="O32" s="731">
        <v>9</v>
      </c>
      <c r="P32" s="732">
        <v>9</v>
      </c>
      <c r="Q32" s="732">
        <v>9</v>
      </c>
      <c r="R32" s="732">
        <v>9</v>
      </c>
      <c r="S32" s="733"/>
      <c r="T32" s="725"/>
    </row>
    <row r="33" spans="1:20" s="67" customFormat="1">
      <c r="A33" s="726" t="s">
        <v>102</v>
      </c>
      <c r="B33" s="725"/>
      <c r="C33" s="725"/>
      <c r="D33" s="725"/>
      <c r="E33" s="725"/>
      <c r="F33" s="725"/>
      <c r="G33" s="725"/>
      <c r="H33" s="725"/>
      <c r="I33" s="725"/>
      <c r="J33" s="725"/>
      <c r="K33" s="725"/>
      <c r="L33" s="728">
        <v>3</v>
      </c>
      <c r="M33" s="729" t="s">
        <v>276</v>
      </c>
      <c r="N33" s="730" t="s">
        <v>274</v>
      </c>
      <c r="O33" s="731"/>
      <c r="P33" s="732"/>
      <c r="Q33" s="732"/>
      <c r="R33" s="732"/>
      <c r="S33" s="733"/>
      <c r="T33" s="725"/>
    </row>
    <row r="34" spans="1:20" s="67" customFormat="1">
      <c r="A34" s="726" t="s">
        <v>102</v>
      </c>
      <c r="B34" s="725"/>
      <c r="C34" s="725"/>
      <c r="D34" s="725"/>
      <c r="E34" s="725"/>
      <c r="F34" s="725"/>
      <c r="G34" s="725"/>
      <c r="H34" s="725"/>
      <c r="I34" s="725"/>
      <c r="J34" s="725"/>
      <c r="K34" s="725"/>
      <c r="L34" s="728">
        <v>4</v>
      </c>
      <c r="M34" s="729" t="s">
        <v>277</v>
      </c>
      <c r="N34" s="730" t="s">
        <v>274</v>
      </c>
      <c r="O34" s="731">
        <v>3</v>
      </c>
      <c r="P34" s="732">
        <v>3</v>
      </c>
      <c r="Q34" s="732">
        <v>3</v>
      </c>
      <c r="R34" s="732">
        <v>3</v>
      </c>
      <c r="S34" s="733"/>
      <c r="T34" s="725"/>
    </row>
    <row r="35" spans="1:20" s="67" customFormat="1">
      <c r="A35" s="726" t="s">
        <v>102</v>
      </c>
      <c r="B35" s="725"/>
      <c r="C35" s="725"/>
      <c r="D35" s="725"/>
      <c r="E35" s="725"/>
      <c r="F35" s="725"/>
      <c r="G35" s="725"/>
      <c r="H35" s="725"/>
      <c r="I35" s="725"/>
      <c r="J35" s="725"/>
      <c r="K35" s="725"/>
      <c r="L35" s="728">
        <v>5</v>
      </c>
      <c r="M35" s="729" t="s">
        <v>278</v>
      </c>
      <c r="N35" s="730" t="s">
        <v>279</v>
      </c>
      <c r="O35" s="734">
        <v>23.22</v>
      </c>
      <c r="P35" s="735">
        <v>23.22</v>
      </c>
      <c r="Q35" s="735">
        <v>23.22</v>
      </c>
      <c r="R35" s="735">
        <v>23.22</v>
      </c>
      <c r="S35" s="733"/>
      <c r="T35" s="725"/>
    </row>
    <row r="36" spans="1:20" s="67" customFormat="1">
      <c r="A36" s="726" t="s">
        <v>102</v>
      </c>
      <c r="B36" s="725"/>
      <c r="C36" s="725"/>
      <c r="D36" s="725"/>
      <c r="E36" s="725"/>
      <c r="F36" s="725"/>
      <c r="G36" s="725"/>
      <c r="H36" s="725"/>
      <c r="I36" s="725"/>
      <c r="J36" s="725"/>
      <c r="K36" s="725"/>
      <c r="L36" s="728"/>
      <c r="M36" s="729" t="s">
        <v>1002</v>
      </c>
      <c r="N36" s="730"/>
      <c r="O36" s="736"/>
      <c r="P36" s="737"/>
      <c r="Q36" s="737"/>
      <c r="R36" s="737"/>
      <c r="S36" s="738"/>
      <c r="T36" s="725"/>
    </row>
    <row r="37" spans="1:20" s="67" customFormat="1">
      <c r="A37" s="726" t="s">
        <v>103</v>
      </c>
      <c r="B37" s="725"/>
      <c r="C37" s="725"/>
      <c r="D37" s="725"/>
      <c r="E37" s="725"/>
      <c r="F37" s="725"/>
      <c r="G37" s="725"/>
      <c r="H37" s="725"/>
      <c r="I37" s="725"/>
      <c r="J37" s="725"/>
      <c r="K37" s="725"/>
      <c r="L37" s="727" t="s">
        <v>2454</v>
      </c>
      <c r="M37" s="707"/>
      <c r="N37" s="708"/>
      <c r="O37" s="708"/>
      <c r="P37" s="708"/>
      <c r="Q37" s="708"/>
      <c r="R37" s="708"/>
      <c r="S37" s="708"/>
      <c r="T37" s="725"/>
    </row>
    <row r="38" spans="1:20" s="67" customFormat="1">
      <c r="A38" s="726" t="s">
        <v>103</v>
      </c>
      <c r="B38" s="725"/>
      <c r="C38" s="725"/>
      <c r="D38" s="725"/>
      <c r="E38" s="725"/>
      <c r="F38" s="725"/>
      <c r="G38" s="725"/>
      <c r="H38" s="725"/>
      <c r="I38" s="725"/>
      <c r="J38" s="725"/>
      <c r="K38" s="725"/>
      <c r="L38" s="728">
        <v>1</v>
      </c>
      <c r="M38" s="729" t="s">
        <v>273</v>
      </c>
      <c r="N38" s="730" t="s">
        <v>274</v>
      </c>
      <c r="O38" s="731"/>
      <c r="P38" s="732"/>
      <c r="Q38" s="732"/>
      <c r="R38" s="732"/>
      <c r="S38" s="733"/>
      <c r="T38" s="725"/>
    </row>
    <row r="39" spans="1:20" s="67" customFormat="1">
      <c r="A39" s="726" t="s">
        <v>103</v>
      </c>
      <c r="B39" s="725"/>
      <c r="C39" s="725"/>
      <c r="D39" s="725"/>
      <c r="E39" s="725"/>
      <c r="F39" s="725"/>
      <c r="G39" s="725"/>
      <c r="H39" s="725"/>
      <c r="I39" s="725"/>
      <c r="J39" s="725"/>
      <c r="K39" s="725"/>
      <c r="L39" s="728">
        <v>2</v>
      </c>
      <c r="M39" s="729" t="s">
        <v>275</v>
      </c>
      <c r="N39" s="730" t="s">
        <v>274</v>
      </c>
      <c r="O39" s="731">
        <v>9</v>
      </c>
      <c r="P39" s="732">
        <v>9</v>
      </c>
      <c r="Q39" s="732">
        <v>9</v>
      </c>
      <c r="R39" s="732">
        <v>9</v>
      </c>
      <c r="S39" s="733"/>
      <c r="T39" s="725"/>
    </row>
    <row r="40" spans="1:20" s="67" customFormat="1">
      <c r="A40" s="726" t="s">
        <v>103</v>
      </c>
      <c r="B40" s="725"/>
      <c r="C40" s="725"/>
      <c r="D40" s="725"/>
      <c r="E40" s="725"/>
      <c r="F40" s="725"/>
      <c r="G40" s="725"/>
      <c r="H40" s="725"/>
      <c r="I40" s="725"/>
      <c r="J40" s="725"/>
      <c r="K40" s="725"/>
      <c r="L40" s="728">
        <v>3</v>
      </c>
      <c r="M40" s="729" t="s">
        <v>276</v>
      </c>
      <c r="N40" s="730" t="s">
        <v>274</v>
      </c>
      <c r="O40" s="731"/>
      <c r="P40" s="732"/>
      <c r="Q40" s="732"/>
      <c r="R40" s="732"/>
      <c r="S40" s="733"/>
      <c r="T40" s="725"/>
    </row>
    <row r="41" spans="1:20" s="67" customFormat="1">
      <c r="A41" s="726" t="s">
        <v>103</v>
      </c>
      <c r="B41" s="725"/>
      <c r="C41" s="725"/>
      <c r="D41" s="725"/>
      <c r="E41" s="725"/>
      <c r="F41" s="725"/>
      <c r="G41" s="725"/>
      <c r="H41" s="725"/>
      <c r="I41" s="725"/>
      <c r="J41" s="725"/>
      <c r="K41" s="725"/>
      <c r="L41" s="728">
        <v>4</v>
      </c>
      <c r="M41" s="729" t="s">
        <v>277</v>
      </c>
      <c r="N41" s="730" t="s">
        <v>274</v>
      </c>
      <c r="O41" s="731">
        <v>9</v>
      </c>
      <c r="P41" s="732">
        <v>9</v>
      </c>
      <c r="Q41" s="732">
        <v>9</v>
      </c>
      <c r="R41" s="732">
        <v>9</v>
      </c>
      <c r="S41" s="733"/>
      <c r="T41" s="725"/>
    </row>
    <row r="42" spans="1:20" s="67" customFormat="1">
      <c r="A42" s="726" t="s">
        <v>103</v>
      </c>
      <c r="B42" s="725"/>
      <c r="C42" s="725"/>
      <c r="D42" s="725"/>
      <c r="E42" s="725"/>
      <c r="F42" s="725"/>
      <c r="G42" s="725"/>
      <c r="H42" s="725"/>
      <c r="I42" s="725"/>
      <c r="J42" s="725"/>
      <c r="K42" s="725"/>
      <c r="L42" s="728">
        <v>5</v>
      </c>
      <c r="M42" s="729" t="s">
        <v>278</v>
      </c>
      <c r="N42" s="730" t="s">
        <v>279</v>
      </c>
      <c r="O42" s="734">
        <v>36.4</v>
      </c>
      <c r="P42" s="735">
        <v>36.4</v>
      </c>
      <c r="Q42" s="735">
        <v>36.4</v>
      </c>
      <c r="R42" s="735">
        <v>36.4</v>
      </c>
      <c r="S42" s="733"/>
      <c r="T42" s="725"/>
    </row>
    <row r="43" spans="1:20" s="67" customFormat="1">
      <c r="A43" s="726" t="s">
        <v>103</v>
      </c>
      <c r="B43" s="725"/>
      <c r="C43" s="725"/>
      <c r="D43" s="725"/>
      <c r="E43" s="725"/>
      <c r="F43" s="725"/>
      <c r="G43" s="725"/>
      <c r="H43" s="725"/>
      <c r="I43" s="725"/>
      <c r="J43" s="725"/>
      <c r="K43" s="725"/>
      <c r="L43" s="728"/>
      <c r="M43" s="729" t="s">
        <v>1002</v>
      </c>
      <c r="N43" s="730"/>
      <c r="O43" s="736"/>
      <c r="P43" s="737"/>
      <c r="Q43" s="737"/>
      <c r="R43" s="737"/>
      <c r="S43" s="738"/>
      <c r="T43" s="725"/>
    </row>
    <row r="44" spans="1:20" s="67" customFormat="1">
      <c r="A44" s="725"/>
      <c r="B44" s="725"/>
      <c r="C44" s="725"/>
      <c r="D44" s="725"/>
      <c r="E44" s="725"/>
      <c r="F44" s="725"/>
      <c r="G44" s="725"/>
      <c r="H44" s="725"/>
      <c r="I44" s="725"/>
      <c r="J44" s="725"/>
      <c r="K44" s="725"/>
      <c r="L44" s="725"/>
      <c r="M44" s="725"/>
      <c r="N44" s="725"/>
      <c r="O44" s="725"/>
      <c r="P44" s="725"/>
      <c r="Q44" s="725"/>
      <c r="R44" s="725"/>
      <c r="S44" s="725"/>
      <c r="T44" s="725"/>
    </row>
    <row r="45" spans="1:20" s="67" customFormat="1" ht="24" customHeight="1">
      <c r="A45" s="725"/>
      <c r="B45" s="725"/>
      <c r="C45" s="725"/>
      <c r="D45" s="725"/>
      <c r="E45" s="725"/>
      <c r="F45" s="725"/>
      <c r="G45" s="725"/>
      <c r="H45" s="725"/>
      <c r="I45" s="725"/>
      <c r="J45" s="725"/>
      <c r="K45" s="725"/>
      <c r="L45" s="739" t="s">
        <v>1034</v>
      </c>
      <c r="M45" s="740"/>
      <c r="N45" s="740"/>
      <c r="O45" s="740"/>
      <c r="P45" s="740"/>
      <c r="Q45" s="740"/>
      <c r="R45" s="740"/>
      <c r="S45" s="740"/>
      <c r="T45" s="725"/>
    </row>
    <row r="46" spans="1:20" s="67" customFormat="1">
      <c r="A46" s="725"/>
      <c r="B46" s="725"/>
      <c r="C46" s="725"/>
      <c r="D46" s="725"/>
      <c r="E46" s="725"/>
      <c r="F46" s="725"/>
      <c r="G46" s="725"/>
      <c r="H46" s="725"/>
      <c r="I46" s="725"/>
      <c r="J46" s="725"/>
      <c r="K46" s="725"/>
      <c r="L46" s="741"/>
      <c r="M46" s="742"/>
      <c r="N46" s="742"/>
      <c r="O46" s="742"/>
      <c r="P46" s="742"/>
      <c r="Q46" s="742"/>
      <c r="R46" s="742"/>
      <c r="S46" s="742"/>
      <c r="T46" s="725"/>
    </row>
    <row r="47" spans="1:20" s="67" customFormat="1" ht="45.75" customHeight="1">
      <c r="A47" s="725" t="s">
        <v>944</v>
      </c>
      <c r="B47" s="725"/>
      <c r="C47" s="725"/>
      <c r="D47" s="725"/>
      <c r="E47" s="725"/>
      <c r="F47" s="725"/>
      <c r="G47" s="725"/>
      <c r="H47" s="725"/>
      <c r="I47" s="725"/>
      <c r="J47" s="725"/>
      <c r="K47" s="725"/>
      <c r="L47" s="743" t="s">
        <v>15</v>
      </c>
      <c r="M47" s="744" t="s">
        <v>283</v>
      </c>
      <c r="N47" s="744" t="s">
        <v>284</v>
      </c>
      <c r="O47" s="745" t="s">
        <v>981</v>
      </c>
      <c r="P47" s="745"/>
      <c r="Q47" s="745"/>
      <c r="R47" s="744" t="s">
        <v>982</v>
      </c>
      <c r="S47" s="744" t="s">
        <v>285</v>
      </c>
      <c r="T47" s="725"/>
    </row>
    <row r="48" spans="1:20" s="70" customFormat="1" ht="22.5">
      <c r="A48" s="746"/>
      <c r="B48" s="747"/>
      <c r="C48" s="747"/>
      <c r="D48" s="747"/>
      <c r="E48" s="747"/>
      <c r="F48" s="747"/>
      <c r="G48" s="747"/>
      <c r="H48" s="747"/>
      <c r="I48" s="747"/>
      <c r="J48" s="747"/>
      <c r="K48" s="674"/>
      <c r="L48" s="748">
        <v>1</v>
      </c>
      <c r="M48" s="749" t="s">
        <v>2388</v>
      </c>
      <c r="N48" s="750" t="s">
        <v>1275</v>
      </c>
      <c r="O48" s="751" t="s">
        <v>1289</v>
      </c>
      <c r="P48" s="751"/>
      <c r="Q48" s="751"/>
      <c r="R48" s="749" t="s">
        <v>2389</v>
      </c>
      <c r="S48" s="733"/>
      <c r="T48" s="752"/>
    </row>
    <row r="49" spans="1:20" s="70" customFormat="1" ht="22.5">
      <c r="A49" s="746"/>
      <c r="B49" s="747"/>
      <c r="C49" s="747"/>
      <c r="D49" s="747"/>
      <c r="E49" s="747"/>
      <c r="F49" s="747"/>
      <c r="G49" s="747"/>
      <c r="H49" s="747"/>
      <c r="I49" s="747"/>
      <c r="J49" s="747"/>
      <c r="K49" s="674"/>
      <c r="L49" s="748">
        <v>2</v>
      </c>
      <c r="M49" s="749" t="s">
        <v>2390</v>
      </c>
      <c r="N49" s="753" t="s">
        <v>1275</v>
      </c>
      <c r="O49" s="754" t="s">
        <v>1289</v>
      </c>
      <c r="P49" s="751"/>
      <c r="Q49" s="751"/>
      <c r="R49" s="749" t="s">
        <v>2391</v>
      </c>
      <c r="S49" s="733"/>
      <c r="T49" s="752"/>
    </row>
    <row r="50" spans="1:20" s="70" customFormat="1" ht="22.5">
      <c r="A50" s="746"/>
      <c r="B50" s="747"/>
      <c r="C50" s="747"/>
      <c r="D50" s="747"/>
      <c r="E50" s="747"/>
      <c r="F50" s="747"/>
      <c r="G50" s="747"/>
      <c r="H50" s="747"/>
      <c r="I50" s="747"/>
      <c r="J50" s="747"/>
      <c r="K50" s="674"/>
      <c r="L50" s="748">
        <v>3</v>
      </c>
      <c r="M50" s="749" t="s">
        <v>2381</v>
      </c>
      <c r="N50" s="753" t="s">
        <v>1275</v>
      </c>
      <c r="O50" s="754" t="s">
        <v>1289</v>
      </c>
      <c r="P50" s="751"/>
      <c r="Q50" s="751"/>
      <c r="R50" s="749" t="s">
        <v>2382</v>
      </c>
      <c r="S50" s="733"/>
      <c r="T50" s="752"/>
    </row>
    <row r="51" spans="1:20" s="70" customFormat="1" ht="22.5">
      <c r="A51" s="746"/>
      <c r="B51" s="747"/>
      <c r="C51" s="747"/>
      <c r="D51" s="747"/>
      <c r="E51" s="747"/>
      <c r="F51" s="747"/>
      <c r="G51" s="747"/>
      <c r="H51" s="747"/>
      <c r="I51" s="747"/>
      <c r="J51" s="747"/>
      <c r="K51" s="674"/>
      <c r="L51" s="748">
        <v>4</v>
      </c>
      <c r="M51" s="749" t="s">
        <v>2392</v>
      </c>
      <c r="N51" s="753" t="s">
        <v>1275</v>
      </c>
      <c r="O51" s="754" t="s">
        <v>1289</v>
      </c>
      <c r="P51" s="751"/>
      <c r="Q51" s="751"/>
      <c r="R51" s="749" t="s">
        <v>2393</v>
      </c>
      <c r="S51" s="733"/>
      <c r="T51" s="752"/>
    </row>
  </sheetData>
  <sheetProtection formatColumns="0" formatRows="0" autoFilter="0"/>
  <mergeCells count="15">
    <mergeCell ref="O49:Q49"/>
    <mergeCell ref="O50:Q50"/>
    <mergeCell ref="O51:Q51"/>
    <mergeCell ref="O48:Q48"/>
    <mergeCell ref="L12:S12"/>
    <mergeCell ref="L14:L15"/>
    <mergeCell ref="L45:S45"/>
    <mergeCell ref="O47:Q47"/>
    <mergeCell ref="P13:Q13"/>
    <mergeCell ref="M14:M15"/>
    <mergeCell ref="N14:N15"/>
    <mergeCell ref="O22:S22"/>
    <mergeCell ref="O29:S29"/>
    <mergeCell ref="O43:S43"/>
    <mergeCell ref="O36:S36"/>
  </mergeCells>
  <dataValidations count="4">
    <dataValidation type="list" allowBlank="1" showInputMessage="1" errorTitle="Ошибка" error="Выберите значение из списка" prompt="Выберите значение из списка или укажите свой вариант" sqref="O48:Q51">
      <formula1>support_docs_list</formula1>
    </dataValidation>
    <dataValidation type="list" allowBlank="1" showInputMessage="1" showErrorMessage="1" errorTitle="Ошибка" error="Выберите значение из списка" prompt="Выберите значение из списка" sqref="N48:N51">
      <formula1>osn_expl_list</formula1>
    </dataValidation>
    <dataValidation type="decimal" allowBlank="1" showErrorMessage="1" errorTitle="Ошибка" error="Допускается ввод только неотрицательных чисел!" sqref="O21:R21 O28:R28 O35:R35 O42:R42">
      <formula1>0</formula1>
      <formula2>9.99999999999999E+23</formula2>
    </dataValidation>
    <dataValidation type="whole" allowBlank="1" showErrorMessage="1" errorTitle="Ошибка" error="Допускается ввод только неотрицательных целых чисел!" sqref="O17:R20 O24:R27 O31:R34 O38:R41">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93"/>
  <sheetViews>
    <sheetView showGridLines="0" view="pageBreakPreview" zoomScale="60" zoomScaleNormal="100" workbookViewId="0">
      <pane xSplit="14" ySplit="15" topLeftCell="O79" activePane="bottomRight" state="frozen"/>
      <selection activeCell="K11" sqref="A11:XFD11"/>
      <selection pane="topRight" activeCell="K11" sqref="A11:XFD11"/>
      <selection pane="bottomLeft" activeCell="K11" sqref="A11:XFD11"/>
      <selection pane="bottomRight" activeCell="O80" sqref="O80:U83"/>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55"/>
      <c r="B1" s="755"/>
      <c r="C1" s="755"/>
      <c r="D1" s="755"/>
      <c r="E1" s="755"/>
      <c r="F1" s="755"/>
      <c r="G1" s="755"/>
      <c r="H1" s="755"/>
      <c r="I1" s="755"/>
      <c r="J1" s="755"/>
      <c r="K1" s="755"/>
      <c r="L1" s="756"/>
      <c r="M1" s="757"/>
      <c r="N1" s="755"/>
      <c r="O1" s="755">
        <v>2022</v>
      </c>
      <c r="P1" s="755">
        <v>2022</v>
      </c>
      <c r="Q1" s="755">
        <v>2022</v>
      </c>
      <c r="R1" s="755">
        <v>2022</v>
      </c>
      <c r="S1" s="755">
        <v>2023</v>
      </c>
      <c r="T1" s="755">
        <v>2024</v>
      </c>
      <c r="U1" s="755">
        <v>2024</v>
      </c>
      <c r="V1" s="755">
        <v>2024</v>
      </c>
      <c r="W1" s="755">
        <v>2024</v>
      </c>
      <c r="X1" s="755">
        <v>2024</v>
      </c>
    </row>
    <row r="2" spans="1:24" hidden="1">
      <c r="A2" s="755"/>
      <c r="B2" s="755"/>
      <c r="C2" s="755"/>
      <c r="D2" s="755"/>
      <c r="E2" s="755"/>
      <c r="F2" s="755"/>
      <c r="G2" s="755"/>
      <c r="H2" s="755"/>
      <c r="I2" s="755"/>
      <c r="J2" s="755"/>
      <c r="K2" s="755"/>
      <c r="L2" s="756"/>
      <c r="M2" s="757"/>
      <c r="N2" s="755"/>
      <c r="O2" s="755" t="s">
        <v>271</v>
      </c>
      <c r="P2" s="755" t="s">
        <v>309</v>
      </c>
      <c r="Q2" s="755" t="s">
        <v>289</v>
      </c>
      <c r="R2" s="755" t="s">
        <v>108</v>
      </c>
      <c r="S2" s="755" t="s">
        <v>271</v>
      </c>
      <c r="T2" s="755" t="s">
        <v>272</v>
      </c>
      <c r="U2" s="755" t="s">
        <v>271</v>
      </c>
      <c r="V2" s="755" t="s">
        <v>290</v>
      </c>
      <c r="W2" s="755" t="s">
        <v>291</v>
      </c>
      <c r="X2" s="755" t="s">
        <v>108</v>
      </c>
    </row>
    <row r="3" spans="1:24" hidden="1">
      <c r="A3" s="755"/>
      <c r="B3" s="755"/>
      <c r="C3" s="755"/>
      <c r="D3" s="755"/>
      <c r="E3" s="755"/>
      <c r="F3" s="755"/>
      <c r="G3" s="755"/>
      <c r="H3" s="755"/>
      <c r="I3" s="755"/>
      <c r="J3" s="755"/>
      <c r="K3" s="755"/>
      <c r="L3" s="756"/>
      <c r="M3" s="757"/>
      <c r="N3" s="755"/>
      <c r="O3" s="755" t="s">
        <v>2458</v>
      </c>
      <c r="P3" s="755" t="s">
        <v>2459</v>
      </c>
      <c r="Q3" s="755" t="s">
        <v>2460</v>
      </c>
      <c r="R3" s="755" t="s">
        <v>2461</v>
      </c>
      <c r="S3" s="755" t="s">
        <v>2462</v>
      </c>
      <c r="T3" s="755" t="s">
        <v>2463</v>
      </c>
      <c r="U3" s="755" t="s">
        <v>2464</v>
      </c>
      <c r="V3" s="755" t="s">
        <v>2465</v>
      </c>
      <c r="W3" s="755" t="s">
        <v>2466</v>
      </c>
      <c r="X3" s="755" t="s">
        <v>2467</v>
      </c>
    </row>
    <row r="4" spans="1:24" hidden="1">
      <c r="A4" s="755"/>
      <c r="B4" s="755"/>
      <c r="C4" s="755"/>
      <c r="D4" s="755"/>
      <c r="E4" s="755"/>
      <c r="F4" s="755"/>
      <c r="G4" s="755"/>
      <c r="H4" s="755"/>
      <c r="I4" s="755"/>
      <c r="J4" s="755"/>
      <c r="K4" s="755"/>
      <c r="L4" s="756"/>
      <c r="M4" s="757"/>
      <c r="N4" s="755"/>
      <c r="O4" s="755"/>
      <c r="P4" s="755"/>
      <c r="Q4" s="755"/>
      <c r="R4" s="755"/>
      <c r="S4" s="755"/>
      <c r="T4" s="755"/>
      <c r="U4" s="755"/>
      <c r="V4" s="755"/>
      <c r="W4" s="755"/>
      <c r="X4" s="755"/>
    </row>
    <row r="5" spans="1:24" hidden="1">
      <c r="A5" s="755"/>
      <c r="B5" s="755"/>
      <c r="C5" s="755"/>
      <c r="D5" s="755"/>
      <c r="E5" s="755"/>
      <c r="F5" s="755"/>
      <c r="G5" s="755"/>
      <c r="H5" s="755"/>
      <c r="I5" s="755"/>
      <c r="J5" s="755"/>
      <c r="K5" s="755"/>
      <c r="L5" s="756"/>
      <c r="M5" s="757"/>
      <c r="N5" s="755"/>
      <c r="O5" s="755"/>
      <c r="P5" s="755"/>
      <c r="Q5" s="755"/>
      <c r="R5" s="755"/>
      <c r="S5" s="755"/>
      <c r="T5" s="755"/>
      <c r="U5" s="755"/>
      <c r="V5" s="755"/>
      <c r="W5" s="755"/>
      <c r="X5" s="755"/>
    </row>
    <row r="6" spans="1:24" hidden="1">
      <c r="A6" s="755"/>
      <c r="B6" s="755"/>
      <c r="C6" s="755"/>
      <c r="D6" s="755"/>
      <c r="E6" s="755"/>
      <c r="F6" s="755"/>
      <c r="G6" s="755"/>
      <c r="H6" s="755"/>
      <c r="I6" s="755"/>
      <c r="J6" s="755"/>
      <c r="K6" s="755"/>
      <c r="L6" s="756"/>
      <c r="M6" s="757"/>
      <c r="N6" s="755"/>
      <c r="O6" s="755"/>
      <c r="P6" s="755"/>
      <c r="Q6" s="755"/>
      <c r="R6" s="755"/>
      <c r="S6" s="755"/>
      <c r="T6" s="755"/>
      <c r="U6" s="755"/>
      <c r="V6" s="755"/>
      <c r="W6" s="755"/>
      <c r="X6" s="755"/>
    </row>
    <row r="7" spans="1:24" hidden="1">
      <c r="A7" s="755"/>
      <c r="B7" s="755"/>
      <c r="C7" s="755"/>
      <c r="D7" s="755"/>
      <c r="E7" s="755"/>
      <c r="F7" s="755"/>
      <c r="G7" s="755"/>
      <c r="H7" s="755"/>
      <c r="I7" s="755"/>
      <c r="J7" s="755"/>
      <c r="K7" s="755"/>
      <c r="L7" s="756"/>
      <c r="M7" s="757"/>
      <c r="N7" s="755"/>
      <c r="O7" s="718" t="b">
        <v>1</v>
      </c>
      <c r="P7" s="718" t="b">
        <v>1</v>
      </c>
      <c r="Q7" s="718" t="b">
        <v>1</v>
      </c>
      <c r="R7" s="718" t="b">
        <v>1</v>
      </c>
      <c r="S7" s="718" t="b">
        <v>1</v>
      </c>
      <c r="T7" s="755"/>
      <c r="U7" s="755"/>
      <c r="V7" s="755"/>
      <c r="W7" s="755"/>
      <c r="X7" s="755"/>
    </row>
    <row r="8" spans="1:24" hidden="1">
      <c r="A8" s="755"/>
      <c r="B8" s="755"/>
      <c r="C8" s="755"/>
      <c r="D8" s="755"/>
      <c r="E8" s="755"/>
      <c r="F8" s="755"/>
      <c r="G8" s="755"/>
      <c r="H8" s="755"/>
      <c r="I8" s="755"/>
      <c r="J8" s="755"/>
      <c r="K8" s="755"/>
      <c r="L8" s="756"/>
      <c r="M8" s="757"/>
      <c r="N8" s="755"/>
      <c r="O8" s="755"/>
      <c r="P8" s="755"/>
      <c r="Q8" s="755"/>
      <c r="R8" s="755"/>
      <c r="S8" s="755"/>
      <c r="T8" s="755"/>
      <c r="U8" s="755"/>
      <c r="V8" s="755"/>
      <c r="W8" s="755"/>
      <c r="X8" s="755"/>
    </row>
    <row r="9" spans="1:24" hidden="1">
      <c r="A9" s="755"/>
      <c r="B9" s="755"/>
      <c r="C9" s="755"/>
      <c r="D9" s="755"/>
      <c r="E9" s="755"/>
      <c r="F9" s="755"/>
      <c r="G9" s="755"/>
      <c r="H9" s="755"/>
      <c r="I9" s="755"/>
      <c r="J9" s="755"/>
      <c r="K9" s="755"/>
      <c r="L9" s="756"/>
      <c r="M9" s="757"/>
      <c r="N9" s="755"/>
      <c r="O9" s="755"/>
      <c r="P9" s="755"/>
      <c r="Q9" s="755"/>
      <c r="R9" s="755"/>
      <c r="S9" s="755"/>
      <c r="T9" s="755"/>
      <c r="U9" s="755"/>
      <c r="V9" s="755"/>
      <c r="W9" s="755"/>
      <c r="X9" s="755"/>
    </row>
    <row r="10" spans="1:24" hidden="1">
      <c r="A10" s="755"/>
      <c r="B10" s="755"/>
      <c r="C10" s="755"/>
      <c r="D10" s="755"/>
      <c r="E10" s="755"/>
      <c r="F10" s="755"/>
      <c r="G10" s="755"/>
      <c r="H10" s="755"/>
      <c r="I10" s="755"/>
      <c r="J10" s="755"/>
      <c r="K10" s="755"/>
      <c r="L10" s="756"/>
      <c r="M10" s="757"/>
      <c r="N10" s="755"/>
      <c r="O10" s="755"/>
      <c r="P10" s="755"/>
      <c r="Q10" s="755"/>
      <c r="R10" s="755"/>
      <c r="S10" s="755"/>
      <c r="T10" s="755"/>
      <c r="U10" s="755"/>
      <c r="V10" s="755"/>
      <c r="W10" s="755"/>
      <c r="X10" s="755"/>
    </row>
    <row r="11" spans="1:24" s="71" customFormat="1" ht="15" hidden="1" customHeight="1">
      <c r="A11" s="758"/>
      <c r="B11" s="758"/>
      <c r="C11" s="758"/>
      <c r="D11" s="758"/>
      <c r="E11" s="758"/>
      <c r="F11" s="758"/>
      <c r="G11" s="758"/>
      <c r="H11" s="758"/>
      <c r="I11" s="758"/>
      <c r="J11" s="758"/>
      <c r="K11" s="759"/>
      <c r="L11" s="760"/>
      <c r="M11" s="698"/>
      <c r="N11" s="761"/>
      <c r="O11" s="762"/>
      <c r="P11" s="758"/>
      <c r="Q11" s="758"/>
      <c r="R11" s="758"/>
      <c r="S11" s="758"/>
      <c r="T11" s="758"/>
      <c r="U11" s="758"/>
      <c r="V11" s="758"/>
      <c r="W11" s="758"/>
      <c r="X11" s="758"/>
    </row>
    <row r="12" spans="1:24" ht="22.5" customHeight="1">
      <c r="A12" s="755"/>
      <c r="B12" s="755"/>
      <c r="C12" s="755"/>
      <c r="D12" s="755"/>
      <c r="E12" s="755"/>
      <c r="F12" s="755"/>
      <c r="G12" s="755"/>
      <c r="H12" s="755"/>
      <c r="I12" s="755"/>
      <c r="J12" s="755"/>
      <c r="K12" s="755"/>
      <c r="L12" s="369" t="s">
        <v>1035</v>
      </c>
      <c r="M12" s="170"/>
      <c r="N12" s="170"/>
      <c r="O12" s="170"/>
      <c r="P12" s="170"/>
      <c r="Q12" s="170"/>
      <c r="R12" s="170"/>
      <c r="S12" s="171"/>
      <c r="T12" s="171"/>
      <c r="U12" s="171"/>
      <c r="V12" s="171"/>
      <c r="W12" s="171"/>
      <c r="X12" s="171"/>
    </row>
    <row r="13" spans="1:24" s="73" customFormat="1">
      <c r="A13" s="763"/>
      <c r="B13" s="763"/>
      <c r="C13" s="763"/>
      <c r="D13" s="763"/>
      <c r="E13" s="763"/>
      <c r="F13" s="763"/>
      <c r="G13" s="763"/>
      <c r="H13" s="763"/>
      <c r="I13" s="763"/>
      <c r="J13" s="763"/>
      <c r="K13" s="764"/>
      <c r="L13" s="765"/>
      <c r="M13" s="766"/>
      <c r="N13" s="767"/>
      <c r="O13" s="768"/>
      <c r="P13" s="763"/>
      <c r="Q13" s="763"/>
      <c r="R13" s="763"/>
      <c r="S13" s="763"/>
      <c r="T13" s="763"/>
      <c r="U13" s="763"/>
      <c r="V13" s="763"/>
      <c r="W13" s="763"/>
      <c r="X13" s="763"/>
    </row>
    <row r="14" spans="1:24" ht="15" customHeight="1">
      <c r="A14" s="755"/>
      <c r="B14" s="755"/>
      <c r="C14" s="755"/>
      <c r="D14" s="755"/>
      <c r="E14" s="755"/>
      <c r="F14" s="755"/>
      <c r="G14" s="755"/>
      <c r="H14" s="755"/>
      <c r="I14" s="755"/>
      <c r="J14" s="755"/>
      <c r="K14" s="755"/>
      <c r="L14" s="769" t="s">
        <v>15</v>
      </c>
      <c r="M14" s="769" t="s">
        <v>288</v>
      </c>
      <c r="N14" s="769" t="s">
        <v>141</v>
      </c>
      <c r="O14" s="770" t="s">
        <v>2455</v>
      </c>
      <c r="P14" s="770" t="s">
        <v>2455</v>
      </c>
      <c r="Q14" s="770" t="s">
        <v>2455</v>
      </c>
      <c r="R14" s="770" t="s">
        <v>2455</v>
      </c>
      <c r="S14" s="770" t="s">
        <v>2456</v>
      </c>
      <c r="T14" s="770" t="s">
        <v>2457</v>
      </c>
      <c r="U14" s="770" t="s">
        <v>2457</v>
      </c>
      <c r="V14" s="770" t="s">
        <v>2457</v>
      </c>
      <c r="W14" s="770" t="s">
        <v>2457</v>
      </c>
      <c r="X14" s="770" t="s">
        <v>2457</v>
      </c>
    </row>
    <row r="15" spans="1:24" ht="69" customHeight="1">
      <c r="A15" s="755" t="s">
        <v>944</v>
      </c>
      <c r="B15" s="755"/>
      <c r="C15" s="755"/>
      <c r="D15" s="755"/>
      <c r="E15" s="755"/>
      <c r="F15" s="755"/>
      <c r="G15" s="755"/>
      <c r="H15" s="755"/>
      <c r="I15" s="755"/>
      <c r="J15" s="755"/>
      <c r="K15" s="755"/>
      <c r="L15" s="769"/>
      <c r="M15" s="769"/>
      <c r="N15" s="769"/>
      <c r="O15" s="161" t="s">
        <v>271</v>
      </c>
      <c r="P15" s="771" t="s">
        <v>309</v>
      </c>
      <c r="Q15" s="162" t="s">
        <v>289</v>
      </c>
      <c r="R15" s="162" t="s">
        <v>108</v>
      </c>
      <c r="S15" s="163" t="s">
        <v>271</v>
      </c>
      <c r="T15" s="161" t="s">
        <v>272</v>
      </c>
      <c r="U15" s="162" t="s">
        <v>271</v>
      </c>
      <c r="V15" s="164" t="s">
        <v>290</v>
      </c>
      <c r="W15" s="164" t="s">
        <v>291</v>
      </c>
      <c r="X15" s="162" t="s">
        <v>108</v>
      </c>
    </row>
    <row r="16" spans="1:24" s="90" customFormat="1">
      <c r="A16" s="726" t="s">
        <v>17</v>
      </c>
      <c r="B16" s="772"/>
      <c r="C16" s="772"/>
      <c r="D16" s="772"/>
      <c r="E16" s="772"/>
      <c r="F16" s="772"/>
      <c r="G16" s="772"/>
      <c r="H16" s="772"/>
      <c r="I16" s="772"/>
      <c r="J16" s="772"/>
      <c r="K16" s="772"/>
      <c r="L16" s="727" t="s">
        <v>2448</v>
      </c>
      <c r="M16" s="707"/>
      <c r="N16" s="708"/>
      <c r="O16" s="708"/>
      <c r="P16" s="708"/>
      <c r="Q16" s="708"/>
      <c r="R16" s="708"/>
      <c r="S16" s="708"/>
      <c r="T16" s="708"/>
      <c r="U16" s="708"/>
      <c r="V16" s="708"/>
      <c r="W16" s="708"/>
      <c r="X16" s="708"/>
    </row>
    <row r="17" spans="1:24">
      <c r="A17" s="773" t="s">
        <v>17</v>
      </c>
      <c r="B17" s="755" t="s">
        <v>1001</v>
      </c>
      <c r="C17" s="755"/>
      <c r="D17" s="755"/>
      <c r="E17" s="755"/>
      <c r="F17" s="755"/>
      <c r="G17" s="755"/>
      <c r="H17" s="755"/>
      <c r="I17" s="755"/>
      <c r="J17" s="755"/>
      <c r="K17" s="755"/>
      <c r="L17" s="774"/>
      <c r="M17" s="775" t="s">
        <v>150</v>
      </c>
      <c r="N17" s="776"/>
      <c r="O17" s="776"/>
      <c r="P17" s="776"/>
      <c r="Q17" s="776"/>
      <c r="R17" s="776"/>
      <c r="S17" s="777">
        <v>2.0579999999999998</v>
      </c>
      <c r="T17" s="777">
        <v>2.0720000000000001</v>
      </c>
      <c r="U17" s="777">
        <v>2.0720000000000001</v>
      </c>
      <c r="V17" s="776"/>
      <c r="W17" s="776"/>
      <c r="X17" s="776"/>
    </row>
    <row r="18" spans="1:24" ht="0.2" customHeight="1">
      <c r="A18" s="773" t="s">
        <v>17</v>
      </c>
      <c r="B18" s="755" t="s">
        <v>998</v>
      </c>
      <c r="C18" s="755"/>
      <c r="D18" s="755"/>
      <c r="E18" s="755"/>
      <c r="F18" s="755"/>
      <c r="G18" s="755" t="b">
        <v>0</v>
      </c>
      <c r="H18" s="755"/>
      <c r="I18" s="755"/>
      <c r="J18" s="755"/>
      <c r="K18" s="755"/>
      <c r="L18" s="778">
        <v>1</v>
      </c>
      <c r="M18" s="779" t="s">
        <v>292</v>
      </c>
      <c r="N18" s="780" t="s">
        <v>142</v>
      </c>
      <c r="O18" s="781"/>
      <c r="P18" s="781"/>
      <c r="Q18" s="781"/>
      <c r="R18" s="782"/>
      <c r="S18" s="781"/>
      <c r="T18" s="781"/>
      <c r="U18" s="781"/>
      <c r="V18" s="329">
        <v>0</v>
      </c>
      <c r="W18" s="324">
        <v>0</v>
      </c>
      <c r="X18" s="782"/>
    </row>
    <row r="19" spans="1:24">
      <c r="A19" s="773" t="s">
        <v>17</v>
      </c>
      <c r="B19" s="755" t="s">
        <v>999</v>
      </c>
      <c r="C19" s="755"/>
      <c r="D19" s="755"/>
      <c r="E19" s="755"/>
      <c r="F19" s="755"/>
      <c r="G19" s="755"/>
      <c r="H19" s="755"/>
      <c r="I19" s="755"/>
      <c r="J19" s="755"/>
      <c r="K19" s="755"/>
      <c r="L19" s="778">
        <v>2</v>
      </c>
      <c r="M19" s="783" t="s">
        <v>151</v>
      </c>
      <c r="N19" s="780" t="s">
        <v>142</v>
      </c>
      <c r="O19" s="781">
        <v>113.8</v>
      </c>
      <c r="P19" s="781">
        <v>113.8</v>
      </c>
      <c r="Q19" s="781">
        <v>113.8</v>
      </c>
      <c r="R19" s="782"/>
      <c r="S19" s="781">
        <v>105.8</v>
      </c>
      <c r="T19" s="781">
        <v>107.2</v>
      </c>
      <c r="U19" s="781">
        <v>107.2</v>
      </c>
      <c r="V19" s="329">
        <v>1.0132325141776939</v>
      </c>
      <c r="W19" s="324">
        <v>0</v>
      </c>
      <c r="X19" s="782"/>
    </row>
    <row r="20" spans="1:24">
      <c r="A20" s="773" t="s">
        <v>17</v>
      </c>
      <c r="B20" s="755"/>
      <c r="C20" s="755"/>
      <c r="D20" s="755"/>
      <c r="E20" s="755"/>
      <c r="F20" s="755"/>
      <c r="G20" s="755"/>
      <c r="H20" s="755"/>
      <c r="I20" s="755"/>
      <c r="J20" s="755"/>
      <c r="K20" s="755"/>
      <c r="L20" s="778">
        <v>3</v>
      </c>
      <c r="M20" s="779" t="s">
        <v>293</v>
      </c>
      <c r="N20" s="780" t="s">
        <v>142</v>
      </c>
      <c r="O20" s="781"/>
      <c r="P20" s="781"/>
      <c r="Q20" s="781"/>
      <c r="R20" s="782"/>
      <c r="S20" s="781"/>
      <c r="T20" s="781"/>
      <c r="U20" s="781"/>
      <c r="V20" s="329">
        <v>0</v>
      </c>
      <c r="W20" s="324">
        <v>0</v>
      </c>
      <c r="X20" s="782"/>
    </row>
    <row r="21" spans="1:24" ht="0.2" customHeight="1">
      <c r="A21" s="773" t="s">
        <v>17</v>
      </c>
      <c r="B21" s="755" t="s">
        <v>1000</v>
      </c>
      <c r="C21" s="755"/>
      <c r="D21" s="755"/>
      <c r="E21" s="755"/>
      <c r="F21" s="755"/>
      <c r="G21" s="755" t="b">
        <v>0</v>
      </c>
      <c r="H21" s="755"/>
      <c r="I21" s="755"/>
      <c r="J21" s="755"/>
      <c r="K21" s="755"/>
      <c r="L21" s="778">
        <v>4</v>
      </c>
      <c r="M21" s="783" t="s">
        <v>294</v>
      </c>
      <c r="N21" s="780" t="s">
        <v>142</v>
      </c>
      <c r="O21" s="784"/>
      <c r="P21" s="785"/>
      <c r="Q21" s="786"/>
      <c r="R21" s="787"/>
      <c r="S21" s="784"/>
      <c r="T21" s="785"/>
      <c r="U21" s="785"/>
      <c r="V21" s="329">
        <v>0</v>
      </c>
      <c r="W21" s="324">
        <v>0</v>
      </c>
      <c r="X21" s="787"/>
    </row>
    <row r="22" spans="1:24">
      <c r="A22" s="773" t="s">
        <v>17</v>
      </c>
      <c r="B22" s="755"/>
      <c r="C22" s="755"/>
      <c r="D22" s="755"/>
      <c r="E22" s="755"/>
      <c r="F22" s="755"/>
      <c r="G22" s="755"/>
      <c r="H22" s="755"/>
      <c r="I22" s="755"/>
      <c r="J22" s="755"/>
      <c r="K22" s="755"/>
      <c r="L22" s="774"/>
      <c r="M22" s="775" t="s">
        <v>295</v>
      </c>
      <c r="N22" s="776"/>
      <c r="O22" s="788"/>
      <c r="P22" s="788"/>
      <c r="Q22" s="788"/>
      <c r="R22" s="789"/>
      <c r="S22" s="788"/>
      <c r="T22" s="788"/>
      <c r="U22" s="788"/>
      <c r="V22" s="790"/>
      <c r="W22" s="788"/>
      <c r="X22" s="789"/>
    </row>
    <row r="23" spans="1:24">
      <c r="A23" s="773" t="s">
        <v>17</v>
      </c>
      <c r="B23" s="755" t="s">
        <v>1003</v>
      </c>
      <c r="C23" s="755"/>
      <c r="D23" s="755"/>
      <c r="E23" s="755"/>
      <c r="F23" s="755"/>
      <c r="G23" s="755"/>
      <c r="H23" s="755"/>
      <c r="I23" s="755"/>
      <c r="J23" s="755"/>
      <c r="K23" s="755"/>
      <c r="L23" s="778">
        <v>1</v>
      </c>
      <c r="M23" s="783" t="s">
        <v>296</v>
      </c>
      <c r="N23" s="780" t="s">
        <v>142</v>
      </c>
      <c r="O23" s="791">
        <v>27.348561626999999</v>
      </c>
      <c r="P23" s="791">
        <v>27.348561626999999</v>
      </c>
      <c r="Q23" s="791">
        <v>27.348561626999999</v>
      </c>
      <c r="R23" s="782"/>
      <c r="S23" s="791">
        <v>30.199818346000001</v>
      </c>
      <c r="T23" s="781">
        <v>30.199541283999999</v>
      </c>
      <c r="U23" s="781">
        <v>30.199541283999999</v>
      </c>
      <c r="V23" s="329">
        <v>0.99999082570640563</v>
      </c>
      <c r="W23" s="324">
        <v>0</v>
      </c>
      <c r="X23" s="782"/>
    </row>
    <row r="24" spans="1:24">
      <c r="A24" s="773" t="s">
        <v>17</v>
      </c>
      <c r="B24" s="755"/>
      <c r="C24" s="755"/>
      <c r="D24" s="755"/>
      <c r="E24" s="755"/>
      <c r="F24" s="755"/>
      <c r="G24" s="755"/>
      <c r="H24" s="755"/>
      <c r="I24" s="755"/>
      <c r="J24" s="755"/>
      <c r="K24" s="755"/>
      <c r="L24" s="778">
        <v>2</v>
      </c>
      <c r="M24" s="783" t="s">
        <v>297</v>
      </c>
      <c r="N24" s="780" t="s">
        <v>142</v>
      </c>
      <c r="O24" s="791"/>
      <c r="P24" s="781"/>
      <c r="Q24" s="791"/>
      <c r="R24" s="782"/>
      <c r="S24" s="791"/>
      <c r="T24" s="791"/>
      <c r="U24" s="791"/>
      <c r="V24" s="329">
        <v>0</v>
      </c>
      <c r="W24" s="324">
        <v>0</v>
      </c>
      <c r="X24" s="782"/>
    </row>
    <row r="25" spans="1:24">
      <c r="A25" s="773" t="s">
        <v>17</v>
      </c>
      <c r="B25" s="755"/>
      <c r="C25" s="755"/>
      <c r="D25" s="755"/>
      <c r="E25" s="755"/>
      <c r="F25" s="755"/>
      <c r="G25" s="755"/>
      <c r="H25" s="755"/>
      <c r="I25" s="755"/>
      <c r="J25" s="755"/>
      <c r="K25" s="755"/>
      <c r="L25" s="166">
        <v>3</v>
      </c>
      <c r="M25" s="167" t="s">
        <v>298</v>
      </c>
      <c r="N25" s="792"/>
      <c r="O25" s="321"/>
      <c r="P25" s="324"/>
      <c r="Q25" s="326"/>
      <c r="R25" s="311"/>
      <c r="S25" s="321"/>
      <c r="T25" s="324"/>
      <c r="U25" s="324"/>
      <c r="V25" s="329"/>
      <c r="W25" s="324"/>
      <c r="X25" s="311"/>
    </row>
    <row r="26" spans="1:24" ht="22.5">
      <c r="A26" s="773" t="s">
        <v>17</v>
      </c>
      <c r="B26" s="755"/>
      <c r="C26" s="755"/>
      <c r="D26" s="755"/>
      <c r="E26" s="755"/>
      <c r="F26" s="755"/>
      <c r="G26" s="755"/>
      <c r="H26" s="755"/>
      <c r="I26" s="755"/>
      <c r="J26" s="755"/>
      <c r="K26" s="755"/>
      <c r="L26" s="793" t="s">
        <v>843</v>
      </c>
      <c r="M26" s="794" t="s">
        <v>299</v>
      </c>
      <c r="N26" s="792" t="s">
        <v>300</v>
      </c>
      <c r="O26" s="781">
        <v>241</v>
      </c>
      <c r="P26" s="791">
        <v>214</v>
      </c>
      <c r="Q26" s="795">
        <v>214</v>
      </c>
      <c r="R26" s="782"/>
      <c r="S26" s="781">
        <v>246</v>
      </c>
      <c r="T26" s="791">
        <v>283</v>
      </c>
      <c r="U26" s="791">
        <v>283</v>
      </c>
      <c r="V26" s="329">
        <v>1.1504065040650406</v>
      </c>
      <c r="W26" s="324">
        <v>0</v>
      </c>
      <c r="X26" s="782"/>
    </row>
    <row r="27" spans="1:24" ht="22.5">
      <c r="A27" s="773" t="s">
        <v>17</v>
      </c>
      <c r="B27" s="755"/>
      <c r="C27" s="755"/>
      <c r="D27" s="755"/>
      <c r="E27" s="755"/>
      <c r="F27" s="755"/>
      <c r="G27" s="755"/>
      <c r="H27" s="755"/>
      <c r="I27" s="755"/>
      <c r="J27" s="755"/>
      <c r="K27" s="755"/>
      <c r="L27" s="793" t="s">
        <v>844</v>
      </c>
      <c r="M27" s="794" t="s">
        <v>301</v>
      </c>
      <c r="N27" s="792" t="s">
        <v>300</v>
      </c>
      <c r="O27" s="781">
        <v>1064.8800000000001</v>
      </c>
      <c r="P27" s="781">
        <v>1064.8800000000001</v>
      </c>
      <c r="Q27" s="781">
        <v>1064.8800000000001</v>
      </c>
      <c r="R27" s="782"/>
      <c r="S27" s="791">
        <v>1224.96</v>
      </c>
      <c r="T27" s="791">
        <v>1409.4</v>
      </c>
      <c r="U27" s="791">
        <v>1409.4</v>
      </c>
      <c r="V27" s="329">
        <v>1.1505681818181819</v>
      </c>
      <c r="W27" s="324">
        <v>0</v>
      </c>
      <c r="X27" s="782"/>
    </row>
    <row r="28" spans="1:24" ht="22.5">
      <c r="A28" s="773" t="s">
        <v>17</v>
      </c>
      <c r="B28" s="755"/>
      <c r="C28" s="755"/>
      <c r="D28" s="755"/>
      <c r="E28" s="755"/>
      <c r="F28" s="755"/>
      <c r="G28" s="755"/>
      <c r="H28" s="755"/>
      <c r="I28" s="755"/>
      <c r="J28" s="755"/>
      <c r="K28" s="755"/>
      <c r="L28" s="793" t="s">
        <v>845</v>
      </c>
      <c r="M28" s="794" t="s">
        <v>302</v>
      </c>
      <c r="N28" s="792" t="s">
        <v>300</v>
      </c>
      <c r="O28" s="781">
        <v>241</v>
      </c>
      <c r="P28" s="791">
        <v>214</v>
      </c>
      <c r="Q28" s="795">
        <v>214</v>
      </c>
      <c r="R28" s="782"/>
      <c r="S28" s="781">
        <v>246</v>
      </c>
      <c r="T28" s="791">
        <v>283</v>
      </c>
      <c r="U28" s="791">
        <v>283</v>
      </c>
      <c r="V28" s="329">
        <v>1.1504065040650406</v>
      </c>
      <c r="W28" s="324">
        <v>0</v>
      </c>
      <c r="X28" s="782"/>
    </row>
    <row r="29" spans="1:24" ht="22.5">
      <c r="A29" s="773" t="s">
        <v>17</v>
      </c>
      <c r="B29" s="755"/>
      <c r="C29" s="755"/>
      <c r="D29" s="755"/>
      <c r="E29" s="755"/>
      <c r="F29" s="755"/>
      <c r="G29" s="755"/>
      <c r="H29" s="755"/>
      <c r="I29" s="755"/>
      <c r="J29" s="755"/>
      <c r="K29" s="755"/>
      <c r="L29" s="793" t="s">
        <v>846</v>
      </c>
      <c r="M29" s="794" t="s">
        <v>303</v>
      </c>
      <c r="N29" s="792" t="s">
        <v>300</v>
      </c>
      <c r="O29" s="781">
        <v>1064.8800000000001</v>
      </c>
      <c r="P29" s="781">
        <v>1064.8800000000001</v>
      </c>
      <c r="Q29" s="781">
        <v>1064.8800000000001</v>
      </c>
      <c r="R29" s="782"/>
      <c r="S29" s="791">
        <v>1224.96</v>
      </c>
      <c r="T29" s="791">
        <v>1409.4</v>
      </c>
      <c r="U29" s="791">
        <v>1409.4</v>
      </c>
      <c r="V29" s="329">
        <v>1.1505681818181819</v>
      </c>
      <c r="W29" s="324">
        <v>0</v>
      </c>
      <c r="X29" s="782"/>
    </row>
    <row r="30" spans="1:24">
      <c r="A30" s="773" t="s">
        <v>17</v>
      </c>
      <c r="B30" s="755"/>
      <c r="C30" s="755"/>
      <c r="D30" s="755"/>
      <c r="E30" s="755"/>
      <c r="F30" s="755"/>
      <c r="G30" s="755"/>
      <c r="H30" s="755"/>
      <c r="I30" s="755"/>
      <c r="J30" s="755"/>
      <c r="K30" s="755"/>
      <c r="L30" s="778">
        <v>4</v>
      </c>
      <c r="M30" s="796" t="s">
        <v>304</v>
      </c>
      <c r="N30" s="780" t="s">
        <v>142</v>
      </c>
      <c r="O30" s="781"/>
      <c r="P30" s="791"/>
      <c r="Q30" s="795"/>
      <c r="R30" s="782"/>
      <c r="S30" s="781"/>
      <c r="T30" s="791"/>
      <c r="U30" s="791"/>
      <c r="V30" s="329">
        <v>0</v>
      </c>
      <c r="W30" s="324">
        <v>0</v>
      </c>
      <c r="X30" s="782"/>
    </row>
    <row r="31" spans="1:24">
      <c r="A31" s="773" t="s">
        <v>17</v>
      </c>
      <c r="B31" s="755"/>
      <c r="C31" s="755"/>
      <c r="D31" s="755"/>
      <c r="E31" s="755"/>
      <c r="F31" s="755"/>
      <c r="G31" s="755"/>
      <c r="H31" s="755"/>
      <c r="I31" s="755"/>
      <c r="J31" s="755"/>
      <c r="K31" s="755"/>
      <c r="L31" s="778">
        <v>5</v>
      </c>
      <c r="M31" s="796" t="s">
        <v>305</v>
      </c>
      <c r="N31" s="780" t="s">
        <v>142</v>
      </c>
      <c r="O31" s="781"/>
      <c r="P31" s="791"/>
      <c r="Q31" s="795"/>
      <c r="R31" s="782"/>
      <c r="S31" s="781"/>
      <c r="T31" s="791"/>
      <c r="U31" s="791"/>
      <c r="V31" s="329">
        <v>0</v>
      </c>
      <c r="W31" s="324">
        <v>0</v>
      </c>
      <c r="X31" s="782"/>
    </row>
    <row r="32" spans="1:24" s="82" customFormat="1">
      <c r="A32" s="773" t="s">
        <v>17</v>
      </c>
      <c r="B32" s="797"/>
      <c r="C32" s="797"/>
      <c r="D32" s="797"/>
      <c r="E32" s="797"/>
      <c r="F32" s="797"/>
      <c r="G32" s="797"/>
      <c r="H32" s="797"/>
      <c r="I32" s="797"/>
      <c r="J32" s="797"/>
      <c r="K32" s="797"/>
      <c r="L32" s="798" t="s">
        <v>123</v>
      </c>
      <c r="M32" s="799" t="s">
        <v>306</v>
      </c>
      <c r="N32" s="780"/>
      <c r="O32" s="800"/>
      <c r="P32" s="800"/>
      <c r="Q32" s="800"/>
      <c r="R32" s="801"/>
      <c r="S32" s="800"/>
      <c r="T32" s="800"/>
      <c r="U32" s="800"/>
      <c r="V32" s="329">
        <v>0</v>
      </c>
      <c r="W32" s="324">
        <v>0</v>
      </c>
      <c r="X32" s="801"/>
    </row>
    <row r="33" spans="1:24" s="82" customFormat="1">
      <c r="A33" s="773" t="s">
        <v>17</v>
      </c>
      <c r="B33" s="797"/>
      <c r="C33" s="797"/>
      <c r="D33" s="797"/>
      <c r="E33" s="797"/>
      <c r="F33" s="797"/>
      <c r="G33" s="797"/>
      <c r="H33" s="797"/>
      <c r="I33" s="797"/>
      <c r="J33" s="797"/>
      <c r="K33" s="797"/>
      <c r="L33" s="798" t="s">
        <v>124</v>
      </c>
      <c r="M33" s="779" t="s">
        <v>307</v>
      </c>
      <c r="N33" s="780"/>
      <c r="O33" s="800"/>
      <c r="P33" s="800"/>
      <c r="Q33" s="800"/>
      <c r="R33" s="801"/>
      <c r="S33" s="800"/>
      <c r="T33" s="800"/>
      <c r="U33" s="800"/>
      <c r="V33" s="329">
        <v>0</v>
      </c>
      <c r="W33" s="324">
        <v>0</v>
      </c>
      <c r="X33" s="801"/>
    </row>
    <row r="34" spans="1:24" s="90" customFormat="1">
      <c r="A34" s="726" t="s">
        <v>101</v>
      </c>
      <c r="B34" s="772"/>
      <c r="C34" s="772"/>
      <c r="D34" s="772"/>
      <c r="E34" s="772"/>
      <c r="F34" s="772"/>
      <c r="G34" s="772"/>
      <c r="H34" s="772"/>
      <c r="I34" s="772"/>
      <c r="J34" s="772"/>
      <c r="K34" s="772"/>
      <c r="L34" s="727" t="s">
        <v>2450</v>
      </c>
      <c r="M34" s="707"/>
      <c r="N34" s="708"/>
      <c r="O34" s="708"/>
      <c r="P34" s="708"/>
      <c r="Q34" s="708"/>
      <c r="R34" s="708"/>
      <c r="S34" s="708"/>
      <c r="T34" s="708"/>
      <c r="U34" s="708"/>
      <c r="V34" s="708"/>
      <c r="W34" s="708"/>
      <c r="X34" s="708"/>
    </row>
    <row r="35" spans="1:24">
      <c r="A35" s="773" t="s">
        <v>101</v>
      </c>
      <c r="B35" s="755" t="s">
        <v>1001</v>
      </c>
      <c r="C35" s="755"/>
      <c r="D35" s="755"/>
      <c r="E35" s="755"/>
      <c r="F35" s="755"/>
      <c r="G35" s="755"/>
      <c r="H35" s="755"/>
      <c r="I35" s="755"/>
      <c r="J35" s="755"/>
      <c r="K35" s="755"/>
      <c r="L35" s="774"/>
      <c r="M35" s="775" t="s">
        <v>150</v>
      </c>
      <c r="N35" s="776"/>
      <c r="O35" s="776"/>
      <c r="P35" s="776"/>
      <c r="Q35" s="776"/>
      <c r="R35" s="776"/>
      <c r="S35" s="777">
        <v>2.0579999999999998</v>
      </c>
      <c r="T35" s="777">
        <v>2.0720000000000001</v>
      </c>
      <c r="U35" s="777">
        <v>2.0720000000000001</v>
      </c>
      <c r="V35" s="776"/>
      <c r="W35" s="776"/>
      <c r="X35" s="776"/>
    </row>
    <row r="36" spans="1:24" ht="0.2" customHeight="1">
      <c r="A36" s="773" t="s">
        <v>101</v>
      </c>
      <c r="B36" s="755" t="s">
        <v>998</v>
      </c>
      <c r="C36" s="755"/>
      <c r="D36" s="755"/>
      <c r="E36" s="755"/>
      <c r="F36" s="755"/>
      <c r="G36" s="755" t="b">
        <v>0</v>
      </c>
      <c r="H36" s="755"/>
      <c r="I36" s="755"/>
      <c r="J36" s="755"/>
      <c r="K36" s="755"/>
      <c r="L36" s="778">
        <v>1</v>
      </c>
      <c r="M36" s="779" t="s">
        <v>292</v>
      </c>
      <c r="N36" s="780" t="s">
        <v>142</v>
      </c>
      <c r="O36" s="781"/>
      <c r="P36" s="781"/>
      <c r="Q36" s="781"/>
      <c r="R36" s="782"/>
      <c r="S36" s="781"/>
      <c r="T36" s="781"/>
      <c r="U36" s="781"/>
      <c r="V36" s="329">
        <v>0</v>
      </c>
      <c r="W36" s="324">
        <v>0</v>
      </c>
      <c r="X36" s="782"/>
    </row>
    <row r="37" spans="1:24">
      <c r="A37" s="773" t="s">
        <v>101</v>
      </c>
      <c r="B37" s="755" t="s">
        <v>999</v>
      </c>
      <c r="C37" s="755"/>
      <c r="D37" s="755"/>
      <c r="E37" s="755"/>
      <c r="F37" s="755"/>
      <c r="G37" s="755"/>
      <c r="H37" s="755"/>
      <c r="I37" s="755"/>
      <c r="J37" s="755"/>
      <c r="K37" s="755"/>
      <c r="L37" s="778">
        <v>2</v>
      </c>
      <c r="M37" s="783" t="s">
        <v>151</v>
      </c>
      <c r="N37" s="780" t="s">
        <v>142</v>
      </c>
      <c r="O37" s="781">
        <v>113.8</v>
      </c>
      <c r="P37" s="781">
        <v>113.8</v>
      </c>
      <c r="Q37" s="781">
        <v>113.8</v>
      </c>
      <c r="R37" s="782"/>
      <c r="S37" s="781">
        <v>105.8</v>
      </c>
      <c r="T37" s="781">
        <v>107.2</v>
      </c>
      <c r="U37" s="781">
        <v>107.2</v>
      </c>
      <c r="V37" s="329">
        <v>1.0132325141776939</v>
      </c>
      <c r="W37" s="324">
        <v>0</v>
      </c>
      <c r="X37" s="782"/>
    </row>
    <row r="38" spans="1:24">
      <c r="A38" s="773" t="s">
        <v>101</v>
      </c>
      <c r="B38" s="755"/>
      <c r="C38" s="755"/>
      <c r="D38" s="755"/>
      <c r="E38" s="755"/>
      <c r="F38" s="755"/>
      <c r="G38" s="755"/>
      <c r="H38" s="755"/>
      <c r="I38" s="755"/>
      <c r="J38" s="755"/>
      <c r="K38" s="755"/>
      <c r="L38" s="778">
        <v>3</v>
      </c>
      <c r="M38" s="779" t="s">
        <v>293</v>
      </c>
      <c r="N38" s="780" t="s">
        <v>142</v>
      </c>
      <c r="O38" s="781"/>
      <c r="P38" s="781"/>
      <c r="Q38" s="781"/>
      <c r="R38" s="782"/>
      <c r="S38" s="781"/>
      <c r="T38" s="781"/>
      <c r="U38" s="781"/>
      <c r="V38" s="329">
        <v>0</v>
      </c>
      <c r="W38" s="324">
        <v>0</v>
      </c>
      <c r="X38" s="782"/>
    </row>
    <row r="39" spans="1:24" ht="0.2" customHeight="1">
      <c r="A39" s="773" t="s">
        <v>101</v>
      </c>
      <c r="B39" s="755" t="s">
        <v>1000</v>
      </c>
      <c r="C39" s="755"/>
      <c r="D39" s="755"/>
      <c r="E39" s="755"/>
      <c r="F39" s="755"/>
      <c r="G39" s="755" t="b">
        <v>0</v>
      </c>
      <c r="H39" s="755"/>
      <c r="I39" s="755"/>
      <c r="J39" s="755"/>
      <c r="K39" s="755"/>
      <c r="L39" s="778">
        <v>4</v>
      </c>
      <c r="M39" s="783" t="s">
        <v>294</v>
      </c>
      <c r="N39" s="780" t="s">
        <v>142</v>
      </c>
      <c r="O39" s="784"/>
      <c r="P39" s="785"/>
      <c r="Q39" s="786"/>
      <c r="R39" s="787"/>
      <c r="S39" s="784"/>
      <c r="T39" s="785"/>
      <c r="U39" s="785"/>
      <c r="V39" s="329">
        <v>0</v>
      </c>
      <c r="W39" s="324">
        <v>0</v>
      </c>
      <c r="X39" s="787"/>
    </row>
    <row r="40" spans="1:24">
      <c r="A40" s="773" t="s">
        <v>101</v>
      </c>
      <c r="B40" s="755"/>
      <c r="C40" s="755"/>
      <c r="D40" s="755"/>
      <c r="E40" s="755"/>
      <c r="F40" s="755"/>
      <c r="G40" s="755"/>
      <c r="H40" s="755"/>
      <c r="I40" s="755"/>
      <c r="J40" s="755"/>
      <c r="K40" s="755"/>
      <c r="L40" s="774"/>
      <c r="M40" s="775" t="s">
        <v>295</v>
      </c>
      <c r="N40" s="776"/>
      <c r="O40" s="788"/>
      <c r="P40" s="788"/>
      <c r="Q40" s="788"/>
      <c r="R40" s="789"/>
      <c r="S40" s="788"/>
      <c r="T40" s="788"/>
      <c r="U40" s="788"/>
      <c r="V40" s="790"/>
      <c r="W40" s="788"/>
      <c r="X40" s="789"/>
    </row>
    <row r="41" spans="1:24">
      <c r="A41" s="773" t="s">
        <v>101</v>
      </c>
      <c r="B41" s="755" t="s">
        <v>1003</v>
      </c>
      <c r="C41" s="755"/>
      <c r="D41" s="755"/>
      <c r="E41" s="755"/>
      <c r="F41" s="755"/>
      <c r="G41" s="755"/>
      <c r="H41" s="755"/>
      <c r="I41" s="755"/>
      <c r="J41" s="755"/>
      <c r="K41" s="755"/>
      <c r="L41" s="778">
        <v>1</v>
      </c>
      <c r="M41" s="783" t="s">
        <v>296</v>
      </c>
      <c r="N41" s="780" t="s">
        <v>142</v>
      </c>
      <c r="O41" s="791">
        <v>27.121930202000001</v>
      </c>
      <c r="P41" s="781">
        <v>27.121930202000001</v>
      </c>
      <c r="Q41" s="781">
        <v>27.121930202000001</v>
      </c>
      <c r="R41" s="782"/>
      <c r="S41" s="791">
        <v>30.2</v>
      </c>
      <c r="T41" s="781">
        <v>30.2</v>
      </c>
      <c r="U41" s="781">
        <v>30.2</v>
      </c>
      <c r="V41" s="329">
        <v>1</v>
      </c>
      <c r="W41" s="324">
        <v>0</v>
      </c>
      <c r="X41" s="782"/>
    </row>
    <row r="42" spans="1:24">
      <c r="A42" s="773" t="s">
        <v>101</v>
      </c>
      <c r="B42" s="755"/>
      <c r="C42" s="755"/>
      <c r="D42" s="755"/>
      <c r="E42" s="755"/>
      <c r="F42" s="755"/>
      <c r="G42" s="755"/>
      <c r="H42" s="755"/>
      <c r="I42" s="755"/>
      <c r="J42" s="755"/>
      <c r="K42" s="755"/>
      <c r="L42" s="778">
        <v>2</v>
      </c>
      <c r="M42" s="783" t="s">
        <v>297</v>
      </c>
      <c r="N42" s="780" t="s">
        <v>142</v>
      </c>
      <c r="O42" s="791"/>
      <c r="P42" s="781"/>
      <c r="Q42" s="791"/>
      <c r="R42" s="782"/>
      <c r="S42" s="791"/>
      <c r="T42" s="791"/>
      <c r="U42" s="791"/>
      <c r="V42" s="329">
        <v>0</v>
      </c>
      <c r="W42" s="324">
        <v>0</v>
      </c>
      <c r="X42" s="782"/>
    </row>
    <row r="43" spans="1:24">
      <c r="A43" s="773" t="s">
        <v>101</v>
      </c>
      <c r="B43" s="755"/>
      <c r="C43" s="755"/>
      <c r="D43" s="755"/>
      <c r="E43" s="755"/>
      <c r="F43" s="755"/>
      <c r="G43" s="755"/>
      <c r="H43" s="755"/>
      <c r="I43" s="755"/>
      <c r="J43" s="755"/>
      <c r="K43" s="755"/>
      <c r="L43" s="166">
        <v>3</v>
      </c>
      <c r="M43" s="167" t="s">
        <v>298</v>
      </c>
      <c r="N43" s="792"/>
      <c r="O43" s="321"/>
      <c r="P43" s="324"/>
      <c r="Q43" s="326"/>
      <c r="R43" s="311"/>
      <c r="S43" s="321"/>
      <c r="T43" s="324"/>
      <c r="U43" s="324"/>
      <c r="V43" s="329"/>
      <c r="W43" s="324"/>
      <c r="X43" s="311"/>
    </row>
    <row r="44" spans="1:24" ht="22.5">
      <c r="A44" s="773" t="s">
        <v>101</v>
      </c>
      <c r="B44" s="755"/>
      <c r="C44" s="755"/>
      <c r="D44" s="755"/>
      <c r="E44" s="755"/>
      <c r="F44" s="755"/>
      <c r="G44" s="755"/>
      <c r="H44" s="755"/>
      <c r="I44" s="755"/>
      <c r="J44" s="755"/>
      <c r="K44" s="755"/>
      <c r="L44" s="793" t="s">
        <v>843</v>
      </c>
      <c r="M44" s="794" t="s">
        <v>299</v>
      </c>
      <c r="N44" s="792" t="s">
        <v>300</v>
      </c>
      <c r="O44" s="781">
        <v>241</v>
      </c>
      <c r="P44" s="791">
        <v>214</v>
      </c>
      <c r="Q44" s="795">
        <v>214</v>
      </c>
      <c r="R44" s="782"/>
      <c r="S44" s="781">
        <v>246</v>
      </c>
      <c r="T44" s="791">
        <v>283</v>
      </c>
      <c r="U44" s="791">
        <v>283</v>
      </c>
      <c r="V44" s="329">
        <v>1.1504065040650406</v>
      </c>
      <c r="W44" s="324">
        <v>0</v>
      </c>
      <c r="X44" s="782"/>
    </row>
    <row r="45" spans="1:24" ht="22.5">
      <c r="A45" s="773" t="s">
        <v>101</v>
      </c>
      <c r="B45" s="755"/>
      <c r="C45" s="755"/>
      <c r="D45" s="755"/>
      <c r="E45" s="755"/>
      <c r="F45" s="755"/>
      <c r="G45" s="755"/>
      <c r="H45" s="755"/>
      <c r="I45" s="755"/>
      <c r="J45" s="755"/>
      <c r="K45" s="755"/>
      <c r="L45" s="793" t="s">
        <v>844</v>
      </c>
      <c r="M45" s="794" t="s">
        <v>301</v>
      </c>
      <c r="N45" s="792" t="s">
        <v>300</v>
      </c>
      <c r="O45" s="781">
        <v>1064.8800000000001</v>
      </c>
      <c r="P45" s="781">
        <v>1064.8800000000001</v>
      </c>
      <c r="Q45" s="781">
        <v>1064.8800000000001</v>
      </c>
      <c r="R45" s="782"/>
      <c r="S45" s="791">
        <v>1224.96</v>
      </c>
      <c r="T45" s="791">
        <v>1409.4</v>
      </c>
      <c r="U45" s="791">
        <v>1409.4</v>
      </c>
      <c r="V45" s="329">
        <v>1.1505681818181819</v>
      </c>
      <c r="W45" s="324">
        <v>0</v>
      </c>
      <c r="X45" s="782"/>
    </row>
    <row r="46" spans="1:24" ht="22.5">
      <c r="A46" s="773" t="s">
        <v>101</v>
      </c>
      <c r="B46" s="755"/>
      <c r="C46" s="755"/>
      <c r="D46" s="755"/>
      <c r="E46" s="755"/>
      <c r="F46" s="755"/>
      <c r="G46" s="755"/>
      <c r="H46" s="755"/>
      <c r="I46" s="755"/>
      <c r="J46" s="755"/>
      <c r="K46" s="755"/>
      <c r="L46" s="793" t="s">
        <v>845</v>
      </c>
      <c r="M46" s="794" t="s">
        <v>302</v>
      </c>
      <c r="N46" s="792" t="s">
        <v>300</v>
      </c>
      <c r="O46" s="781">
        <v>241</v>
      </c>
      <c r="P46" s="791">
        <v>214</v>
      </c>
      <c r="Q46" s="795">
        <v>214</v>
      </c>
      <c r="R46" s="782"/>
      <c r="S46" s="781">
        <v>246</v>
      </c>
      <c r="T46" s="791">
        <v>283</v>
      </c>
      <c r="U46" s="791">
        <v>283</v>
      </c>
      <c r="V46" s="329">
        <v>1.1504065040650406</v>
      </c>
      <c r="W46" s="324">
        <v>0</v>
      </c>
      <c r="X46" s="782"/>
    </row>
    <row r="47" spans="1:24" ht="22.5">
      <c r="A47" s="773" t="s">
        <v>101</v>
      </c>
      <c r="B47" s="755"/>
      <c r="C47" s="755"/>
      <c r="D47" s="755"/>
      <c r="E47" s="755"/>
      <c r="F47" s="755"/>
      <c r="G47" s="755"/>
      <c r="H47" s="755"/>
      <c r="I47" s="755"/>
      <c r="J47" s="755"/>
      <c r="K47" s="755"/>
      <c r="L47" s="793" t="s">
        <v>846</v>
      </c>
      <c r="M47" s="794" t="s">
        <v>303</v>
      </c>
      <c r="N47" s="792" t="s">
        <v>300</v>
      </c>
      <c r="O47" s="781">
        <v>1064.8800000000001</v>
      </c>
      <c r="P47" s="781">
        <v>1064.8800000000001</v>
      </c>
      <c r="Q47" s="781">
        <v>1064.8800000000001</v>
      </c>
      <c r="R47" s="782"/>
      <c r="S47" s="791">
        <v>1224.96</v>
      </c>
      <c r="T47" s="791">
        <v>1409.4</v>
      </c>
      <c r="U47" s="791">
        <v>1409.4</v>
      </c>
      <c r="V47" s="329">
        <v>1.1505681818181819</v>
      </c>
      <c r="W47" s="324">
        <v>0</v>
      </c>
      <c r="X47" s="782"/>
    </row>
    <row r="48" spans="1:24">
      <c r="A48" s="773" t="s">
        <v>101</v>
      </c>
      <c r="B48" s="755"/>
      <c r="C48" s="755"/>
      <c r="D48" s="755"/>
      <c r="E48" s="755"/>
      <c r="F48" s="755"/>
      <c r="G48" s="755"/>
      <c r="H48" s="755"/>
      <c r="I48" s="755"/>
      <c r="J48" s="755"/>
      <c r="K48" s="755"/>
      <c r="L48" s="778">
        <v>4</v>
      </c>
      <c r="M48" s="796" t="s">
        <v>304</v>
      </c>
      <c r="N48" s="780" t="s">
        <v>142</v>
      </c>
      <c r="O48" s="781"/>
      <c r="P48" s="791"/>
      <c r="Q48" s="795"/>
      <c r="R48" s="782"/>
      <c r="S48" s="781"/>
      <c r="T48" s="791"/>
      <c r="U48" s="791"/>
      <c r="V48" s="329">
        <v>0</v>
      </c>
      <c r="W48" s="324">
        <v>0</v>
      </c>
      <c r="X48" s="782"/>
    </row>
    <row r="49" spans="1:24">
      <c r="A49" s="773" t="s">
        <v>101</v>
      </c>
      <c r="B49" s="755"/>
      <c r="C49" s="755"/>
      <c r="D49" s="755"/>
      <c r="E49" s="755"/>
      <c r="F49" s="755"/>
      <c r="G49" s="755"/>
      <c r="H49" s="755"/>
      <c r="I49" s="755"/>
      <c r="J49" s="755"/>
      <c r="K49" s="755"/>
      <c r="L49" s="778">
        <v>5</v>
      </c>
      <c r="M49" s="796" t="s">
        <v>305</v>
      </c>
      <c r="N49" s="780" t="s">
        <v>142</v>
      </c>
      <c r="O49" s="781"/>
      <c r="P49" s="791"/>
      <c r="Q49" s="795"/>
      <c r="R49" s="782"/>
      <c r="S49" s="781"/>
      <c r="T49" s="791"/>
      <c r="U49" s="791"/>
      <c r="V49" s="329">
        <v>0</v>
      </c>
      <c r="W49" s="324">
        <v>0</v>
      </c>
      <c r="X49" s="782"/>
    </row>
    <row r="50" spans="1:24" s="82" customFormat="1">
      <c r="A50" s="773" t="s">
        <v>101</v>
      </c>
      <c r="B50" s="797"/>
      <c r="C50" s="797"/>
      <c r="D50" s="797"/>
      <c r="E50" s="797"/>
      <c r="F50" s="797"/>
      <c r="G50" s="797"/>
      <c r="H50" s="797"/>
      <c r="I50" s="797"/>
      <c r="J50" s="797"/>
      <c r="K50" s="797"/>
      <c r="L50" s="798" t="s">
        <v>123</v>
      </c>
      <c r="M50" s="799" t="s">
        <v>306</v>
      </c>
      <c r="N50" s="780"/>
      <c r="O50" s="800"/>
      <c r="P50" s="800"/>
      <c r="Q50" s="800"/>
      <c r="R50" s="801"/>
      <c r="S50" s="800"/>
      <c r="T50" s="800"/>
      <c r="U50" s="800"/>
      <c r="V50" s="329">
        <v>0</v>
      </c>
      <c r="W50" s="324">
        <v>0</v>
      </c>
      <c r="X50" s="801"/>
    </row>
    <row r="51" spans="1:24" s="82" customFormat="1">
      <c r="A51" s="773" t="s">
        <v>101</v>
      </c>
      <c r="B51" s="797"/>
      <c r="C51" s="797"/>
      <c r="D51" s="797"/>
      <c r="E51" s="797"/>
      <c r="F51" s="797"/>
      <c r="G51" s="797"/>
      <c r="H51" s="797"/>
      <c r="I51" s="797"/>
      <c r="J51" s="797"/>
      <c r="K51" s="797"/>
      <c r="L51" s="798" t="s">
        <v>124</v>
      </c>
      <c r="M51" s="779" t="s">
        <v>307</v>
      </c>
      <c r="N51" s="780"/>
      <c r="O51" s="800"/>
      <c r="P51" s="800"/>
      <c r="Q51" s="800"/>
      <c r="R51" s="801"/>
      <c r="S51" s="800"/>
      <c r="T51" s="800"/>
      <c r="U51" s="800"/>
      <c r="V51" s="329">
        <v>0</v>
      </c>
      <c r="W51" s="324">
        <v>0</v>
      </c>
      <c r="X51" s="801"/>
    </row>
    <row r="52" spans="1:24" s="90" customFormat="1">
      <c r="A52" s="726" t="s">
        <v>102</v>
      </c>
      <c r="B52" s="772"/>
      <c r="C52" s="772"/>
      <c r="D52" s="772"/>
      <c r="E52" s="772"/>
      <c r="F52" s="772"/>
      <c r="G52" s="772"/>
      <c r="H52" s="772"/>
      <c r="I52" s="772"/>
      <c r="J52" s="772"/>
      <c r="K52" s="772"/>
      <c r="L52" s="727" t="s">
        <v>2452</v>
      </c>
      <c r="M52" s="707"/>
      <c r="N52" s="708"/>
      <c r="O52" s="708"/>
      <c r="P52" s="708"/>
      <c r="Q52" s="708"/>
      <c r="R52" s="708"/>
      <c r="S52" s="708"/>
      <c r="T52" s="708"/>
      <c r="U52" s="708"/>
      <c r="V52" s="708"/>
      <c r="W52" s="708"/>
      <c r="X52" s="708"/>
    </row>
    <row r="53" spans="1:24">
      <c r="A53" s="773" t="s">
        <v>102</v>
      </c>
      <c r="B53" s="755" t="s">
        <v>1001</v>
      </c>
      <c r="C53" s="755"/>
      <c r="D53" s="755"/>
      <c r="E53" s="755"/>
      <c r="F53" s="755"/>
      <c r="G53" s="755"/>
      <c r="H53" s="755"/>
      <c r="I53" s="755"/>
      <c r="J53" s="755"/>
      <c r="K53" s="755"/>
      <c r="L53" s="774"/>
      <c r="M53" s="775" t="s">
        <v>150</v>
      </c>
      <c r="N53" s="776"/>
      <c r="O53" s="776"/>
      <c r="P53" s="776"/>
      <c r="Q53" s="776"/>
      <c r="R53" s="776"/>
      <c r="S53" s="777">
        <v>2.0579999999999998</v>
      </c>
      <c r="T53" s="777">
        <v>2.0720000000000001</v>
      </c>
      <c r="U53" s="777">
        <v>2.0720000000000001</v>
      </c>
      <c r="V53" s="776"/>
      <c r="W53" s="776"/>
      <c r="X53" s="776"/>
    </row>
    <row r="54" spans="1:24" ht="0.2" customHeight="1">
      <c r="A54" s="773" t="s">
        <v>102</v>
      </c>
      <c r="B54" s="755" t="s">
        <v>998</v>
      </c>
      <c r="C54" s="755"/>
      <c r="D54" s="755"/>
      <c r="E54" s="755"/>
      <c r="F54" s="755"/>
      <c r="G54" s="755" t="b">
        <v>0</v>
      </c>
      <c r="H54" s="755"/>
      <c r="I54" s="755"/>
      <c r="J54" s="755"/>
      <c r="K54" s="755"/>
      <c r="L54" s="778">
        <v>1</v>
      </c>
      <c r="M54" s="779" t="s">
        <v>292</v>
      </c>
      <c r="N54" s="780" t="s">
        <v>142</v>
      </c>
      <c r="O54" s="781"/>
      <c r="P54" s="781"/>
      <c r="Q54" s="781"/>
      <c r="R54" s="782"/>
      <c r="S54" s="781"/>
      <c r="T54" s="781"/>
      <c r="U54" s="781"/>
      <c r="V54" s="329">
        <v>0</v>
      </c>
      <c r="W54" s="324">
        <v>0</v>
      </c>
      <c r="X54" s="782"/>
    </row>
    <row r="55" spans="1:24">
      <c r="A55" s="773" t="s">
        <v>102</v>
      </c>
      <c r="B55" s="755" t="s">
        <v>999</v>
      </c>
      <c r="C55" s="755"/>
      <c r="D55" s="755"/>
      <c r="E55" s="755"/>
      <c r="F55" s="755"/>
      <c r="G55" s="755"/>
      <c r="H55" s="755"/>
      <c r="I55" s="755"/>
      <c r="J55" s="755"/>
      <c r="K55" s="755"/>
      <c r="L55" s="778">
        <v>2</v>
      </c>
      <c r="M55" s="783" t="s">
        <v>151</v>
      </c>
      <c r="N55" s="780" t="s">
        <v>142</v>
      </c>
      <c r="O55" s="781">
        <v>113.8</v>
      </c>
      <c r="P55" s="781">
        <v>113.8</v>
      </c>
      <c r="Q55" s="781">
        <v>113.8</v>
      </c>
      <c r="R55" s="782"/>
      <c r="S55" s="781">
        <v>105.8</v>
      </c>
      <c r="T55" s="781">
        <v>107.2</v>
      </c>
      <c r="U55" s="781">
        <v>107.2</v>
      </c>
      <c r="V55" s="329">
        <v>1.0132325141776939</v>
      </c>
      <c r="W55" s="324">
        <v>0</v>
      </c>
      <c r="X55" s="782"/>
    </row>
    <row r="56" spans="1:24">
      <c r="A56" s="773" t="s">
        <v>102</v>
      </c>
      <c r="B56" s="755"/>
      <c r="C56" s="755"/>
      <c r="D56" s="755"/>
      <c r="E56" s="755"/>
      <c r="F56" s="755"/>
      <c r="G56" s="755"/>
      <c r="H56" s="755"/>
      <c r="I56" s="755"/>
      <c r="J56" s="755"/>
      <c r="K56" s="755"/>
      <c r="L56" s="778">
        <v>3</v>
      </c>
      <c r="M56" s="779" t="s">
        <v>293</v>
      </c>
      <c r="N56" s="780" t="s">
        <v>142</v>
      </c>
      <c r="O56" s="781"/>
      <c r="P56" s="781"/>
      <c r="Q56" s="781"/>
      <c r="R56" s="782"/>
      <c r="S56" s="781"/>
      <c r="T56" s="781"/>
      <c r="U56" s="781"/>
      <c r="V56" s="329">
        <v>0</v>
      </c>
      <c r="W56" s="324">
        <v>0</v>
      </c>
      <c r="X56" s="782"/>
    </row>
    <row r="57" spans="1:24" ht="0.2" customHeight="1">
      <c r="A57" s="773" t="s">
        <v>102</v>
      </c>
      <c r="B57" s="755" t="s">
        <v>1000</v>
      </c>
      <c r="C57" s="755"/>
      <c r="D57" s="755"/>
      <c r="E57" s="755"/>
      <c r="F57" s="755"/>
      <c r="G57" s="755" t="b">
        <v>0</v>
      </c>
      <c r="H57" s="755"/>
      <c r="I57" s="755"/>
      <c r="J57" s="755"/>
      <c r="K57" s="755"/>
      <c r="L57" s="778">
        <v>4</v>
      </c>
      <c r="M57" s="783" t="s">
        <v>294</v>
      </c>
      <c r="N57" s="780" t="s">
        <v>142</v>
      </c>
      <c r="O57" s="784"/>
      <c r="P57" s="785"/>
      <c r="Q57" s="786"/>
      <c r="R57" s="787"/>
      <c r="S57" s="784"/>
      <c r="T57" s="785"/>
      <c r="U57" s="785"/>
      <c r="V57" s="329">
        <v>0</v>
      </c>
      <c r="W57" s="324">
        <v>0</v>
      </c>
      <c r="X57" s="787"/>
    </row>
    <row r="58" spans="1:24">
      <c r="A58" s="773" t="s">
        <v>102</v>
      </c>
      <c r="B58" s="755"/>
      <c r="C58" s="755"/>
      <c r="D58" s="755"/>
      <c r="E58" s="755"/>
      <c r="F58" s="755"/>
      <c r="G58" s="755"/>
      <c r="H58" s="755"/>
      <c r="I58" s="755"/>
      <c r="J58" s="755"/>
      <c r="K58" s="755"/>
      <c r="L58" s="774"/>
      <c r="M58" s="775" t="s">
        <v>295</v>
      </c>
      <c r="N58" s="776"/>
      <c r="O58" s="788"/>
      <c r="P58" s="788"/>
      <c r="Q58" s="788"/>
      <c r="R58" s="789"/>
      <c r="S58" s="788"/>
      <c r="T58" s="788"/>
      <c r="U58" s="788"/>
      <c r="V58" s="790"/>
      <c r="W58" s="788"/>
      <c r="X58" s="789"/>
    </row>
    <row r="59" spans="1:24">
      <c r="A59" s="773" t="s">
        <v>102</v>
      </c>
      <c r="B59" s="755" t="s">
        <v>1003</v>
      </c>
      <c r="C59" s="755"/>
      <c r="D59" s="755"/>
      <c r="E59" s="755"/>
      <c r="F59" s="755"/>
      <c r="G59" s="755"/>
      <c r="H59" s="755"/>
      <c r="I59" s="755"/>
      <c r="J59" s="755"/>
      <c r="K59" s="755"/>
      <c r="L59" s="778">
        <v>1</v>
      </c>
      <c r="M59" s="783" t="s">
        <v>296</v>
      </c>
      <c r="N59" s="780" t="s">
        <v>142</v>
      </c>
      <c r="O59" s="791">
        <v>26.143790848999998</v>
      </c>
      <c r="P59" s="791">
        <v>26.143790848999998</v>
      </c>
      <c r="Q59" s="791">
        <v>26.143790848999998</v>
      </c>
      <c r="R59" s="782"/>
      <c r="S59" s="791">
        <v>30.2</v>
      </c>
      <c r="T59" s="781">
        <v>30.2</v>
      </c>
      <c r="U59" s="781">
        <v>30.2</v>
      </c>
      <c r="V59" s="329">
        <v>1</v>
      </c>
      <c r="W59" s="324">
        <v>0</v>
      </c>
      <c r="X59" s="782"/>
    </row>
    <row r="60" spans="1:24">
      <c r="A60" s="773" t="s">
        <v>102</v>
      </c>
      <c r="B60" s="755"/>
      <c r="C60" s="755"/>
      <c r="D60" s="755"/>
      <c r="E60" s="755"/>
      <c r="F60" s="755"/>
      <c r="G60" s="755"/>
      <c r="H60" s="755"/>
      <c r="I60" s="755"/>
      <c r="J60" s="755"/>
      <c r="K60" s="755"/>
      <c r="L60" s="778">
        <v>2</v>
      </c>
      <c r="M60" s="783" t="s">
        <v>297</v>
      </c>
      <c r="N60" s="780" t="s">
        <v>142</v>
      </c>
      <c r="O60" s="791"/>
      <c r="P60" s="781"/>
      <c r="Q60" s="791"/>
      <c r="R60" s="782"/>
      <c r="S60" s="791"/>
      <c r="T60" s="791"/>
      <c r="U60" s="791"/>
      <c r="V60" s="329">
        <v>0</v>
      </c>
      <c r="W60" s="324">
        <v>0</v>
      </c>
      <c r="X60" s="782"/>
    </row>
    <row r="61" spans="1:24">
      <c r="A61" s="773" t="s">
        <v>102</v>
      </c>
      <c r="B61" s="755"/>
      <c r="C61" s="755"/>
      <c r="D61" s="755"/>
      <c r="E61" s="755"/>
      <c r="F61" s="755"/>
      <c r="G61" s="755"/>
      <c r="H61" s="755"/>
      <c r="I61" s="755"/>
      <c r="J61" s="755"/>
      <c r="K61" s="755"/>
      <c r="L61" s="166">
        <v>3</v>
      </c>
      <c r="M61" s="167" t="s">
        <v>298</v>
      </c>
      <c r="N61" s="792"/>
      <c r="O61" s="321"/>
      <c r="P61" s="324"/>
      <c r="Q61" s="326"/>
      <c r="R61" s="311"/>
      <c r="S61" s="321"/>
      <c r="T61" s="324"/>
      <c r="U61" s="324"/>
      <c r="V61" s="329"/>
      <c r="W61" s="324"/>
      <c r="X61" s="311"/>
    </row>
    <row r="62" spans="1:24" ht="22.5">
      <c r="A62" s="773" t="s">
        <v>102</v>
      </c>
      <c r="B62" s="755"/>
      <c r="C62" s="755"/>
      <c r="D62" s="755"/>
      <c r="E62" s="755"/>
      <c r="F62" s="755"/>
      <c r="G62" s="755"/>
      <c r="H62" s="755"/>
      <c r="I62" s="755"/>
      <c r="J62" s="755"/>
      <c r="K62" s="755"/>
      <c r="L62" s="793" t="s">
        <v>843</v>
      </c>
      <c r="M62" s="794" t="s">
        <v>299</v>
      </c>
      <c r="N62" s="792" t="s">
        <v>300</v>
      </c>
      <c r="O62" s="781">
        <v>241</v>
      </c>
      <c r="P62" s="791">
        <v>214</v>
      </c>
      <c r="Q62" s="795">
        <v>214</v>
      </c>
      <c r="R62" s="782"/>
      <c r="S62" s="781">
        <v>246</v>
      </c>
      <c r="T62" s="791">
        <v>283</v>
      </c>
      <c r="U62" s="791">
        <v>283</v>
      </c>
      <c r="V62" s="329">
        <v>1.1504065040650406</v>
      </c>
      <c r="W62" s="324">
        <v>0</v>
      </c>
      <c r="X62" s="782"/>
    </row>
    <row r="63" spans="1:24" ht="22.5">
      <c r="A63" s="773" t="s">
        <v>102</v>
      </c>
      <c r="B63" s="755"/>
      <c r="C63" s="755"/>
      <c r="D63" s="755"/>
      <c r="E63" s="755"/>
      <c r="F63" s="755"/>
      <c r="G63" s="755"/>
      <c r="H63" s="755"/>
      <c r="I63" s="755"/>
      <c r="J63" s="755"/>
      <c r="K63" s="755"/>
      <c r="L63" s="793" t="s">
        <v>844</v>
      </c>
      <c r="M63" s="794" t="s">
        <v>301</v>
      </c>
      <c r="N63" s="792" t="s">
        <v>300</v>
      </c>
      <c r="O63" s="781">
        <v>1064.8800000000001</v>
      </c>
      <c r="P63" s="781">
        <v>1064.8800000000001</v>
      </c>
      <c r="Q63" s="781">
        <v>1064.8800000000001</v>
      </c>
      <c r="R63" s="782"/>
      <c r="S63" s="791">
        <v>1224.96</v>
      </c>
      <c r="T63" s="791">
        <v>1409.4</v>
      </c>
      <c r="U63" s="791">
        <v>1409.4</v>
      </c>
      <c r="V63" s="329">
        <v>1.1505681818181819</v>
      </c>
      <c r="W63" s="324">
        <v>0</v>
      </c>
      <c r="X63" s="782"/>
    </row>
    <row r="64" spans="1:24" ht="22.5">
      <c r="A64" s="773" t="s">
        <v>102</v>
      </c>
      <c r="B64" s="755"/>
      <c r="C64" s="755"/>
      <c r="D64" s="755"/>
      <c r="E64" s="755"/>
      <c r="F64" s="755"/>
      <c r="G64" s="755"/>
      <c r="H64" s="755"/>
      <c r="I64" s="755"/>
      <c r="J64" s="755"/>
      <c r="K64" s="755"/>
      <c r="L64" s="793" t="s">
        <v>845</v>
      </c>
      <c r="M64" s="794" t="s">
        <v>302</v>
      </c>
      <c r="N64" s="792" t="s">
        <v>300</v>
      </c>
      <c r="O64" s="781">
        <v>241</v>
      </c>
      <c r="P64" s="791">
        <v>214</v>
      </c>
      <c r="Q64" s="795">
        <v>214</v>
      </c>
      <c r="R64" s="782"/>
      <c r="S64" s="781">
        <v>246</v>
      </c>
      <c r="T64" s="791">
        <v>283</v>
      </c>
      <c r="U64" s="791">
        <v>283</v>
      </c>
      <c r="V64" s="329">
        <v>1.1504065040650406</v>
      </c>
      <c r="W64" s="324">
        <v>0</v>
      </c>
      <c r="X64" s="782"/>
    </row>
    <row r="65" spans="1:24" ht="22.5">
      <c r="A65" s="773" t="s">
        <v>102</v>
      </c>
      <c r="B65" s="755"/>
      <c r="C65" s="755"/>
      <c r="D65" s="755"/>
      <c r="E65" s="755"/>
      <c r="F65" s="755"/>
      <c r="G65" s="755"/>
      <c r="H65" s="755"/>
      <c r="I65" s="755"/>
      <c r="J65" s="755"/>
      <c r="K65" s="755"/>
      <c r="L65" s="793" t="s">
        <v>846</v>
      </c>
      <c r="M65" s="794" t="s">
        <v>303</v>
      </c>
      <c r="N65" s="792" t="s">
        <v>300</v>
      </c>
      <c r="O65" s="781">
        <v>1064.8800000000001</v>
      </c>
      <c r="P65" s="781">
        <v>1064.8800000000001</v>
      </c>
      <c r="Q65" s="781">
        <v>1064.8800000000001</v>
      </c>
      <c r="R65" s="782"/>
      <c r="S65" s="791">
        <v>1224.96</v>
      </c>
      <c r="T65" s="791">
        <v>1409.4</v>
      </c>
      <c r="U65" s="791">
        <v>1409.4</v>
      </c>
      <c r="V65" s="329">
        <v>1.1505681818181819</v>
      </c>
      <c r="W65" s="324">
        <v>0</v>
      </c>
      <c r="X65" s="782"/>
    </row>
    <row r="66" spans="1:24">
      <c r="A66" s="773" t="s">
        <v>102</v>
      </c>
      <c r="B66" s="755"/>
      <c r="C66" s="755"/>
      <c r="D66" s="755"/>
      <c r="E66" s="755"/>
      <c r="F66" s="755"/>
      <c r="G66" s="755"/>
      <c r="H66" s="755"/>
      <c r="I66" s="755"/>
      <c r="J66" s="755"/>
      <c r="K66" s="755"/>
      <c r="L66" s="778">
        <v>4</v>
      </c>
      <c r="M66" s="796" t="s">
        <v>304</v>
      </c>
      <c r="N66" s="780" t="s">
        <v>142</v>
      </c>
      <c r="O66" s="781"/>
      <c r="P66" s="791"/>
      <c r="Q66" s="795"/>
      <c r="R66" s="782"/>
      <c r="S66" s="781"/>
      <c r="T66" s="791"/>
      <c r="U66" s="791"/>
      <c r="V66" s="329">
        <v>0</v>
      </c>
      <c r="W66" s="324">
        <v>0</v>
      </c>
      <c r="X66" s="782"/>
    </row>
    <row r="67" spans="1:24">
      <c r="A67" s="773" t="s">
        <v>102</v>
      </c>
      <c r="B67" s="755"/>
      <c r="C67" s="755"/>
      <c r="D67" s="755"/>
      <c r="E67" s="755"/>
      <c r="F67" s="755"/>
      <c r="G67" s="755"/>
      <c r="H67" s="755"/>
      <c r="I67" s="755"/>
      <c r="J67" s="755"/>
      <c r="K67" s="755"/>
      <c r="L67" s="778">
        <v>5</v>
      </c>
      <c r="M67" s="796" t="s">
        <v>305</v>
      </c>
      <c r="N67" s="780" t="s">
        <v>142</v>
      </c>
      <c r="O67" s="781"/>
      <c r="P67" s="791"/>
      <c r="Q67" s="795"/>
      <c r="R67" s="782"/>
      <c r="S67" s="781"/>
      <c r="T67" s="791"/>
      <c r="U67" s="791"/>
      <c r="V67" s="329">
        <v>0</v>
      </c>
      <c r="W67" s="324">
        <v>0</v>
      </c>
      <c r="X67" s="782"/>
    </row>
    <row r="68" spans="1:24" s="82" customFormat="1">
      <c r="A68" s="773" t="s">
        <v>102</v>
      </c>
      <c r="B68" s="797"/>
      <c r="C68" s="797"/>
      <c r="D68" s="797"/>
      <c r="E68" s="797"/>
      <c r="F68" s="797"/>
      <c r="G68" s="797"/>
      <c r="H68" s="797"/>
      <c r="I68" s="797"/>
      <c r="J68" s="797"/>
      <c r="K68" s="797"/>
      <c r="L68" s="798" t="s">
        <v>123</v>
      </c>
      <c r="M68" s="799" t="s">
        <v>306</v>
      </c>
      <c r="N68" s="780"/>
      <c r="O68" s="800"/>
      <c r="P68" s="800"/>
      <c r="Q68" s="800"/>
      <c r="R68" s="801"/>
      <c r="S68" s="800"/>
      <c r="T68" s="800"/>
      <c r="U68" s="800"/>
      <c r="V68" s="329">
        <v>0</v>
      </c>
      <c r="W68" s="324">
        <v>0</v>
      </c>
      <c r="X68" s="801"/>
    </row>
    <row r="69" spans="1:24" s="82" customFormat="1">
      <c r="A69" s="773" t="s">
        <v>102</v>
      </c>
      <c r="B69" s="797"/>
      <c r="C69" s="797"/>
      <c r="D69" s="797"/>
      <c r="E69" s="797"/>
      <c r="F69" s="797"/>
      <c r="G69" s="797"/>
      <c r="H69" s="797"/>
      <c r="I69" s="797"/>
      <c r="J69" s="797"/>
      <c r="K69" s="797"/>
      <c r="L69" s="798" t="s">
        <v>124</v>
      </c>
      <c r="M69" s="779" t="s">
        <v>307</v>
      </c>
      <c r="N69" s="780"/>
      <c r="O69" s="800"/>
      <c r="P69" s="800"/>
      <c r="Q69" s="800"/>
      <c r="R69" s="801"/>
      <c r="S69" s="800"/>
      <c r="T69" s="800"/>
      <c r="U69" s="800"/>
      <c r="V69" s="329">
        <v>0</v>
      </c>
      <c r="W69" s="324">
        <v>0</v>
      </c>
      <c r="X69" s="801"/>
    </row>
    <row r="70" spans="1:24" s="90" customFormat="1">
      <c r="A70" s="726" t="s">
        <v>103</v>
      </c>
      <c r="B70" s="772"/>
      <c r="C70" s="772"/>
      <c r="D70" s="772"/>
      <c r="E70" s="772"/>
      <c r="F70" s="772"/>
      <c r="G70" s="772"/>
      <c r="H70" s="772"/>
      <c r="I70" s="772"/>
      <c r="J70" s="772"/>
      <c r="K70" s="772"/>
      <c r="L70" s="727" t="s">
        <v>2454</v>
      </c>
      <c r="M70" s="707"/>
      <c r="N70" s="708"/>
      <c r="O70" s="708"/>
      <c r="P70" s="708"/>
      <c r="Q70" s="708"/>
      <c r="R70" s="708"/>
      <c r="S70" s="708"/>
      <c r="T70" s="708"/>
      <c r="U70" s="708"/>
      <c r="V70" s="708"/>
      <c r="W70" s="708"/>
      <c r="X70" s="708"/>
    </row>
    <row r="71" spans="1:24">
      <c r="A71" s="773" t="s">
        <v>103</v>
      </c>
      <c r="B71" s="755" t="s">
        <v>1001</v>
      </c>
      <c r="C71" s="755"/>
      <c r="D71" s="755"/>
      <c r="E71" s="755"/>
      <c r="F71" s="755"/>
      <c r="G71" s="755"/>
      <c r="H71" s="755"/>
      <c r="I71" s="755"/>
      <c r="J71" s="755"/>
      <c r="K71" s="755"/>
      <c r="L71" s="774"/>
      <c r="M71" s="775" t="s">
        <v>150</v>
      </c>
      <c r="N71" s="776"/>
      <c r="O71" s="776"/>
      <c r="P71" s="776"/>
      <c r="Q71" s="776"/>
      <c r="R71" s="776"/>
      <c r="S71" s="777">
        <v>2.0579999999999998</v>
      </c>
      <c r="T71" s="777">
        <v>2.0720000000000001</v>
      </c>
      <c r="U71" s="777">
        <v>2.0720000000000001</v>
      </c>
      <c r="V71" s="776"/>
      <c r="W71" s="776"/>
      <c r="X71" s="776"/>
    </row>
    <row r="72" spans="1:24" ht="0.2" customHeight="1">
      <c r="A72" s="773" t="s">
        <v>103</v>
      </c>
      <c r="B72" s="755" t="s">
        <v>998</v>
      </c>
      <c r="C72" s="755"/>
      <c r="D72" s="755"/>
      <c r="E72" s="755"/>
      <c r="F72" s="755"/>
      <c r="G72" s="755" t="b">
        <v>0</v>
      </c>
      <c r="H72" s="755"/>
      <c r="I72" s="755"/>
      <c r="J72" s="755"/>
      <c r="K72" s="755"/>
      <c r="L72" s="778">
        <v>1</v>
      </c>
      <c r="M72" s="779" t="s">
        <v>292</v>
      </c>
      <c r="N72" s="780" t="s">
        <v>142</v>
      </c>
      <c r="O72" s="781"/>
      <c r="P72" s="781"/>
      <c r="Q72" s="781"/>
      <c r="R72" s="782"/>
      <c r="S72" s="781"/>
      <c r="T72" s="781"/>
      <c r="U72" s="781"/>
      <c r="V72" s="329">
        <v>0</v>
      </c>
      <c r="W72" s="324">
        <v>0</v>
      </c>
      <c r="X72" s="782"/>
    </row>
    <row r="73" spans="1:24">
      <c r="A73" s="773" t="s">
        <v>103</v>
      </c>
      <c r="B73" s="755" t="s">
        <v>999</v>
      </c>
      <c r="C73" s="755"/>
      <c r="D73" s="755"/>
      <c r="E73" s="755"/>
      <c r="F73" s="755"/>
      <c r="G73" s="755"/>
      <c r="H73" s="755"/>
      <c r="I73" s="755"/>
      <c r="J73" s="755"/>
      <c r="K73" s="755"/>
      <c r="L73" s="778">
        <v>2</v>
      </c>
      <c r="M73" s="783" t="s">
        <v>151</v>
      </c>
      <c r="N73" s="780" t="s">
        <v>142</v>
      </c>
      <c r="O73" s="781">
        <v>113.8</v>
      </c>
      <c r="P73" s="781">
        <v>113.8</v>
      </c>
      <c r="Q73" s="781">
        <v>113.8</v>
      </c>
      <c r="R73" s="782"/>
      <c r="S73" s="781">
        <v>105.8</v>
      </c>
      <c r="T73" s="781">
        <v>107.2</v>
      </c>
      <c r="U73" s="781">
        <v>107.2</v>
      </c>
      <c r="V73" s="329">
        <v>1.0132325141776939</v>
      </c>
      <c r="W73" s="324">
        <v>0</v>
      </c>
      <c r="X73" s="782"/>
    </row>
    <row r="74" spans="1:24">
      <c r="A74" s="773" t="s">
        <v>103</v>
      </c>
      <c r="B74" s="755"/>
      <c r="C74" s="755"/>
      <c r="D74" s="755"/>
      <c r="E74" s="755"/>
      <c r="F74" s="755"/>
      <c r="G74" s="755"/>
      <c r="H74" s="755"/>
      <c r="I74" s="755"/>
      <c r="J74" s="755"/>
      <c r="K74" s="755"/>
      <c r="L74" s="778">
        <v>3</v>
      </c>
      <c r="M74" s="779" t="s">
        <v>293</v>
      </c>
      <c r="N74" s="780" t="s">
        <v>142</v>
      </c>
      <c r="O74" s="781"/>
      <c r="P74" s="781"/>
      <c r="Q74" s="781"/>
      <c r="R74" s="782"/>
      <c r="S74" s="781"/>
      <c r="T74" s="781"/>
      <c r="U74" s="781"/>
      <c r="V74" s="329">
        <v>0</v>
      </c>
      <c r="W74" s="324">
        <v>0</v>
      </c>
      <c r="X74" s="782"/>
    </row>
    <row r="75" spans="1:24" ht="0.2" customHeight="1">
      <c r="A75" s="773" t="s">
        <v>103</v>
      </c>
      <c r="B75" s="755" t="s">
        <v>1000</v>
      </c>
      <c r="C75" s="755"/>
      <c r="D75" s="755"/>
      <c r="E75" s="755"/>
      <c r="F75" s="755"/>
      <c r="G75" s="755" t="b">
        <v>0</v>
      </c>
      <c r="H75" s="755"/>
      <c r="I75" s="755"/>
      <c r="J75" s="755"/>
      <c r="K75" s="755"/>
      <c r="L75" s="778">
        <v>4</v>
      </c>
      <c r="M75" s="783" t="s">
        <v>294</v>
      </c>
      <c r="N75" s="780" t="s">
        <v>142</v>
      </c>
      <c r="O75" s="784"/>
      <c r="P75" s="785"/>
      <c r="Q75" s="786"/>
      <c r="R75" s="787"/>
      <c r="S75" s="784"/>
      <c r="T75" s="785"/>
      <c r="U75" s="785"/>
      <c r="V75" s="329">
        <v>0</v>
      </c>
      <c r="W75" s="324">
        <v>0</v>
      </c>
      <c r="X75" s="787"/>
    </row>
    <row r="76" spans="1:24">
      <c r="A76" s="773" t="s">
        <v>103</v>
      </c>
      <c r="B76" s="755"/>
      <c r="C76" s="755"/>
      <c r="D76" s="755"/>
      <c r="E76" s="755"/>
      <c r="F76" s="755"/>
      <c r="G76" s="755"/>
      <c r="H76" s="755"/>
      <c r="I76" s="755"/>
      <c r="J76" s="755"/>
      <c r="K76" s="755"/>
      <c r="L76" s="774"/>
      <c r="M76" s="775" t="s">
        <v>295</v>
      </c>
      <c r="N76" s="776"/>
      <c r="O76" s="788"/>
      <c r="P76" s="788"/>
      <c r="Q76" s="788"/>
      <c r="R76" s="789"/>
      <c r="S76" s="788"/>
      <c r="T76" s="788"/>
      <c r="U76" s="788"/>
      <c r="V76" s="790"/>
      <c r="W76" s="788"/>
      <c r="X76" s="789"/>
    </row>
    <row r="77" spans="1:24">
      <c r="A77" s="773" t="s">
        <v>103</v>
      </c>
      <c r="B77" s="755" t="s">
        <v>1003</v>
      </c>
      <c r="C77" s="755"/>
      <c r="D77" s="755"/>
      <c r="E77" s="755"/>
      <c r="F77" s="755"/>
      <c r="G77" s="755"/>
      <c r="H77" s="755"/>
      <c r="I77" s="755"/>
      <c r="J77" s="755"/>
      <c r="K77" s="755"/>
      <c r="L77" s="778">
        <v>1</v>
      </c>
      <c r="M77" s="783" t="s">
        <v>296</v>
      </c>
      <c r="N77" s="780" t="s">
        <v>142</v>
      </c>
      <c r="O77" s="791">
        <v>27.468049638</v>
      </c>
      <c r="P77" s="791">
        <v>27.468049638</v>
      </c>
      <c r="Q77" s="791">
        <v>27.468049638</v>
      </c>
      <c r="R77" s="782"/>
      <c r="S77" s="791">
        <v>30.2</v>
      </c>
      <c r="T77" s="781">
        <v>30.2</v>
      </c>
      <c r="U77" s="781">
        <v>30.2</v>
      </c>
      <c r="V77" s="329">
        <v>1</v>
      </c>
      <c r="W77" s="324">
        <v>0</v>
      </c>
      <c r="X77" s="782"/>
    </row>
    <row r="78" spans="1:24">
      <c r="A78" s="773" t="s">
        <v>103</v>
      </c>
      <c r="B78" s="755"/>
      <c r="C78" s="755"/>
      <c r="D78" s="755"/>
      <c r="E78" s="755"/>
      <c r="F78" s="755"/>
      <c r="G78" s="755"/>
      <c r="H78" s="755"/>
      <c r="I78" s="755"/>
      <c r="J78" s="755"/>
      <c r="K78" s="755"/>
      <c r="L78" s="778">
        <v>2</v>
      </c>
      <c r="M78" s="783" t="s">
        <v>297</v>
      </c>
      <c r="N78" s="780" t="s">
        <v>142</v>
      </c>
      <c r="O78" s="791"/>
      <c r="P78" s="781"/>
      <c r="Q78" s="791"/>
      <c r="R78" s="782"/>
      <c r="S78" s="791"/>
      <c r="T78" s="791"/>
      <c r="U78" s="791"/>
      <c r="V78" s="329">
        <v>0</v>
      </c>
      <c r="W78" s="324">
        <v>0</v>
      </c>
      <c r="X78" s="782"/>
    </row>
    <row r="79" spans="1:24">
      <c r="A79" s="773" t="s">
        <v>103</v>
      </c>
      <c r="B79" s="755"/>
      <c r="C79" s="755"/>
      <c r="D79" s="755"/>
      <c r="E79" s="755"/>
      <c r="F79" s="755"/>
      <c r="G79" s="755"/>
      <c r="H79" s="755"/>
      <c r="I79" s="755"/>
      <c r="J79" s="755"/>
      <c r="K79" s="755"/>
      <c r="L79" s="166">
        <v>3</v>
      </c>
      <c r="M79" s="167" t="s">
        <v>298</v>
      </c>
      <c r="N79" s="792"/>
      <c r="O79" s="321"/>
      <c r="P79" s="324"/>
      <c r="Q79" s="326"/>
      <c r="R79" s="311"/>
      <c r="S79" s="321"/>
      <c r="T79" s="324"/>
      <c r="U79" s="324"/>
      <c r="V79" s="329"/>
      <c r="W79" s="324"/>
      <c r="X79" s="311"/>
    </row>
    <row r="80" spans="1:24" ht="22.5">
      <c r="A80" s="773" t="s">
        <v>103</v>
      </c>
      <c r="B80" s="755"/>
      <c r="C80" s="755"/>
      <c r="D80" s="755"/>
      <c r="E80" s="755"/>
      <c r="F80" s="755"/>
      <c r="G80" s="755"/>
      <c r="H80" s="755"/>
      <c r="I80" s="755"/>
      <c r="J80" s="755"/>
      <c r="K80" s="755"/>
      <c r="L80" s="793" t="s">
        <v>843</v>
      </c>
      <c r="M80" s="794" t="s">
        <v>299</v>
      </c>
      <c r="N80" s="792" t="s">
        <v>300</v>
      </c>
      <c r="O80" s="781">
        <v>241</v>
      </c>
      <c r="P80" s="791">
        <v>214</v>
      </c>
      <c r="Q80" s="795">
        <v>214</v>
      </c>
      <c r="R80" s="782"/>
      <c r="S80" s="781">
        <v>246</v>
      </c>
      <c r="T80" s="791">
        <v>283</v>
      </c>
      <c r="U80" s="791">
        <v>283</v>
      </c>
      <c r="V80" s="329">
        <v>1.1504065040650406</v>
      </c>
      <c r="W80" s="324">
        <v>0</v>
      </c>
      <c r="X80" s="782"/>
    </row>
    <row r="81" spans="1:24" ht="22.5">
      <c r="A81" s="773" t="s">
        <v>103</v>
      </c>
      <c r="B81" s="755"/>
      <c r="C81" s="755"/>
      <c r="D81" s="755"/>
      <c r="E81" s="755"/>
      <c r="F81" s="755"/>
      <c r="G81" s="755"/>
      <c r="H81" s="755"/>
      <c r="I81" s="755"/>
      <c r="J81" s="755"/>
      <c r="K81" s="755"/>
      <c r="L81" s="793" t="s">
        <v>844</v>
      </c>
      <c r="M81" s="794" t="s">
        <v>301</v>
      </c>
      <c r="N81" s="792" t="s">
        <v>300</v>
      </c>
      <c r="O81" s="781">
        <v>1064.8800000000001</v>
      </c>
      <c r="P81" s="781">
        <v>1064.8800000000001</v>
      </c>
      <c r="Q81" s="781">
        <v>1064.8800000000001</v>
      </c>
      <c r="R81" s="782"/>
      <c r="S81" s="791">
        <v>1224.96</v>
      </c>
      <c r="T81" s="791">
        <v>1409.4</v>
      </c>
      <c r="U81" s="791">
        <v>1409.4</v>
      </c>
      <c r="V81" s="329">
        <v>1.1505681818181819</v>
      </c>
      <c r="W81" s="324">
        <v>0</v>
      </c>
      <c r="X81" s="782"/>
    </row>
    <row r="82" spans="1:24" ht="22.5">
      <c r="A82" s="773" t="s">
        <v>103</v>
      </c>
      <c r="B82" s="755"/>
      <c r="C82" s="755"/>
      <c r="D82" s="755"/>
      <c r="E82" s="755"/>
      <c r="F82" s="755"/>
      <c r="G82" s="755"/>
      <c r="H82" s="755"/>
      <c r="I82" s="755"/>
      <c r="J82" s="755"/>
      <c r="K82" s="755"/>
      <c r="L82" s="793" t="s">
        <v>845</v>
      </c>
      <c r="M82" s="794" t="s">
        <v>302</v>
      </c>
      <c r="N82" s="792" t="s">
        <v>300</v>
      </c>
      <c r="O82" s="781">
        <v>241</v>
      </c>
      <c r="P82" s="791">
        <v>214</v>
      </c>
      <c r="Q82" s="795">
        <v>214</v>
      </c>
      <c r="R82" s="782"/>
      <c r="S82" s="781">
        <v>246</v>
      </c>
      <c r="T82" s="791">
        <v>283</v>
      </c>
      <c r="U82" s="791">
        <v>283</v>
      </c>
      <c r="V82" s="329">
        <v>1.1504065040650406</v>
      </c>
      <c r="W82" s="324">
        <v>0</v>
      </c>
      <c r="X82" s="782"/>
    </row>
    <row r="83" spans="1:24" ht="22.5">
      <c r="A83" s="773" t="s">
        <v>103</v>
      </c>
      <c r="B83" s="755"/>
      <c r="C83" s="755"/>
      <c r="D83" s="755"/>
      <c r="E83" s="755"/>
      <c r="F83" s="755"/>
      <c r="G83" s="755"/>
      <c r="H83" s="755"/>
      <c r="I83" s="755"/>
      <c r="J83" s="755"/>
      <c r="K83" s="755"/>
      <c r="L83" s="793" t="s">
        <v>846</v>
      </c>
      <c r="M83" s="794" t="s">
        <v>303</v>
      </c>
      <c r="N83" s="792" t="s">
        <v>300</v>
      </c>
      <c r="O83" s="781">
        <v>1064.8800000000001</v>
      </c>
      <c r="P83" s="781">
        <v>1064.8800000000001</v>
      </c>
      <c r="Q83" s="781">
        <v>1064.8800000000001</v>
      </c>
      <c r="R83" s="782"/>
      <c r="S83" s="791">
        <v>1224.96</v>
      </c>
      <c r="T83" s="791">
        <v>1409.4</v>
      </c>
      <c r="U83" s="791">
        <v>1409.4</v>
      </c>
      <c r="V83" s="329">
        <v>1.1505681818181819</v>
      </c>
      <c r="W83" s="324">
        <v>0</v>
      </c>
      <c r="X83" s="782"/>
    </row>
    <row r="84" spans="1:24">
      <c r="A84" s="773" t="s">
        <v>103</v>
      </c>
      <c r="B84" s="755"/>
      <c r="C84" s="755"/>
      <c r="D84" s="755"/>
      <c r="E84" s="755"/>
      <c r="F84" s="755"/>
      <c r="G84" s="755"/>
      <c r="H84" s="755"/>
      <c r="I84" s="755"/>
      <c r="J84" s="755"/>
      <c r="K84" s="755"/>
      <c r="L84" s="778">
        <v>4</v>
      </c>
      <c r="M84" s="796" t="s">
        <v>304</v>
      </c>
      <c r="N84" s="780" t="s">
        <v>142</v>
      </c>
      <c r="O84" s="781"/>
      <c r="P84" s="791"/>
      <c r="Q84" s="795"/>
      <c r="R84" s="782"/>
      <c r="S84" s="781"/>
      <c r="T84" s="791"/>
      <c r="U84" s="791"/>
      <c r="V84" s="329">
        <v>0</v>
      </c>
      <c r="W84" s="324">
        <v>0</v>
      </c>
      <c r="X84" s="782"/>
    </row>
    <row r="85" spans="1:24">
      <c r="A85" s="773" t="s">
        <v>103</v>
      </c>
      <c r="B85" s="755"/>
      <c r="C85" s="755"/>
      <c r="D85" s="755"/>
      <c r="E85" s="755"/>
      <c r="F85" s="755"/>
      <c r="G85" s="755"/>
      <c r="H85" s="755"/>
      <c r="I85" s="755"/>
      <c r="J85" s="755"/>
      <c r="K85" s="755"/>
      <c r="L85" s="778">
        <v>5</v>
      </c>
      <c r="M85" s="796" t="s">
        <v>305</v>
      </c>
      <c r="N85" s="780" t="s">
        <v>142</v>
      </c>
      <c r="O85" s="781"/>
      <c r="P85" s="791"/>
      <c r="Q85" s="795"/>
      <c r="R85" s="782"/>
      <c r="S85" s="781"/>
      <c r="T85" s="791"/>
      <c r="U85" s="791"/>
      <c r="V85" s="329">
        <v>0</v>
      </c>
      <c r="W85" s="324">
        <v>0</v>
      </c>
      <c r="X85" s="782"/>
    </row>
    <row r="86" spans="1:24" s="82" customFormat="1">
      <c r="A86" s="773" t="s">
        <v>103</v>
      </c>
      <c r="B86" s="797"/>
      <c r="C86" s="797"/>
      <c r="D86" s="797"/>
      <c r="E86" s="797"/>
      <c r="F86" s="797"/>
      <c r="G86" s="797"/>
      <c r="H86" s="797"/>
      <c r="I86" s="797"/>
      <c r="J86" s="797"/>
      <c r="K86" s="797"/>
      <c r="L86" s="798" t="s">
        <v>123</v>
      </c>
      <c r="M86" s="799" t="s">
        <v>306</v>
      </c>
      <c r="N86" s="780"/>
      <c r="O86" s="800"/>
      <c r="P86" s="800"/>
      <c r="Q86" s="800"/>
      <c r="R86" s="801"/>
      <c r="S86" s="800"/>
      <c r="T86" s="800"/>
      <c r="U86" s="800"/>
      <c r="V86" s="329">
        <v>0</v>
      </c>
      <c r="W86" s="324">
        <v>0</v>
      </c>
      <c r="X86" s="801"/>
    </row>
    <row r="87" spans="1:24" s="82" customFormat="1">
      <c r="A87" s="773" t="s">
        <v>103</v>
      </c>
      <c r="B87" s="797"/>
      <c r="C87" s="797"/>
      <c r="D87" s="797"/>
      <c r="E87" s="797"/>
      <c r="F87" s="797"/>
      <c r="G87" s="797"/>
      <c r="H87" s="797"/>
      <c r="I87" s="797"/>
      <c r="J87" s="797"/>
      <c r="K87" s="797"/>
      <c r="L87" s="798" t="s">
        <v>124</v>
      </c>
      <c r="M87" s="779" t="s">
        <v>307</v>
      </c>
      <c r="N87" s="780"/>
      <c r="O87" s="800"/>
      <c r="P87" s="800"/>
      <c r="Q87" s="800"/>
      <c r="R87" s="801"/>
      <c r="S87" s="800"/>
      <c r="T87" s="800"/>
      <c r="U87" s="800"/>
      <c r="V87" s="329">
        <v>0</v>
      </c>
      <c r="W87" s="324">
        <v>0</v>
      </c>
      <c r="X87" s="801"/>
    </row>
    <row r="88" spans="1:24" hidden="1">
      <c r="A88" s="755" t="s">
        <v>944</v>
      </c>
      <c r="B88" s="755"/>
      <c r="C88" s="755"/>
      <c r="D88" s="755"/>
      <c r="E88" s="755"/>
      <c r="F88" s="755"/>
      <c r="G88" s="755"/>
      <c r="H88" s="755"/>
      <c r="I88" s="755"/>
      <c r="J88" s="755"/>
      <c r="K88" s="755"/>
      <c r="L88" s="802"/>
      <c r="M88" s="803"/>
      <c r="N88" s="803"/>
      <c r="O88" s="803"/>
      <c r="P88" s="803"/>
      <c r="Q88" s="803"/>
      <c r="R88" s="803"/>
      <c r="S88" s="803"/>
      <c r="T88" s="803"/>
      <c r="U88" s="803"/>
      <c r="V88" s="803"/>
      <c r="W88" s="803"/>
      <c r="X88" s="803"/>
    </row>
    <row r="89" spans="1:24">
      <c r="A89" s="755"/>
      <c r="B89" s="755"/>
      <c r="C89" s="755"/>
      <c r="D89" s="755"/>
      <c r="E89" s="755"/>
      <c r="F89" s="755"/>
      <c r="G89" s="755"/>
      <c r="H89" s="755"/>
      <c r="I89" s="755"/>
      <c r="J89" s="755"/>
      <c r="K89" s="755"/>
      <c r="L89" s="756"/>
      <c r="M89" s="755"/>
      <c r="N89" s="755"/>
      <c r="O89" s="755"/>
      <c r="P89" s="755"/>
      <c r="Q89" s="755"/>
      <c r="R89" s="755"/>
      <c r="S89" s="755"/>
      <c r="T89" s="755"/>
      <c r="U89" s="755"/>
      <c r="V89" s="755"/>
      <c r="W89" s="755"/>
      <c r="X89" s="755"/>
    </row>
    <row r="90" spans="1:24">
      <c r="A90" s="755"/>
      <c r="B90" s="755"/>
      <c r="C90" s="755"/>
      <c r="D90" s="755"/>
      <c r="E90" s="755"/>
      <c r="F90" s="755"/>
      <c r="G90" s="755"/>
      <c r="H90" s="755"/>
      <c r="I90" s="755"/>
      <c r="J90" s="755"/>
      <c r="K90" s="755"/>
      <c r="L90" s="756"/>
      <c r="M90" s="755"/>
      <c r="N90" s="755"/>
      <c r="O90" s="755"/>
      <c r="P90" s="755"/>
      <c r="Q90" s="755"/>
      <c r="R90" s="755"/>
      <c r="S90" s="755"/>
      <c r="T90" s="755"/>
      <c r="U90" s="755"/>
      <c r="V90" s="755"/>
      <c r="W90" s="755"/>
      <c r="X90" s="755"/>
    </row>
    <row r="91" spans="1:24">
      <c r="A91" s="755"/>
      <c r="B91" s="755"/>
      <c r="C91" s="755"/>
      <c r="D91" s="755"/>
      <c r="E91" s="755"/>
      <c r="F91" s="755"/>
      <c r="G91" s="755"/>
      <c r="H91" s="755"/>
      <c r="I91" s="755"/>
      <c r="J91" s="755"/>
      <c r="K91" s="755"/>
      <c r="L91" s="756"/>
      <c r="M91" s="755"/>
      <c r="N91" s="755"/>
      <c r="O91" s="755"/>
      <c r="P91" s="755"/>
      <c r="Q91" s="755"/>
      <c r="R91" s="755"/>
      <c r="S91" s="755"/>
      <c r="T91" s="755"/>
      <c r="U91" s="755"/>
      <c r="V91" s="755"/>
      <c r="W91" s="755"/>
      <c r="X91" s="755"/>
    </row>
    <row r="92" spans="1:24">
      <c r="A92" s="755"/>
      <c r="B92" s="755"/>
      <c r="C92" s="755"/>
      <c r="D92" s="755"/>
      <c r="E92" s="755"/>
      <c r="F92" s="755"/>
      <c r="G92" s="755"/>
      <c r="H92" s="755"/>
      <c r="I92" s="755"/>
      <c r="J92" s="755"/>
      <c r="K92" s="755"/>
      <c r="L92" s="756"/>
      <c r="M92" s="755"/>
      <c r="N92" s="755"/>
      <c r="O92" s="755"/>
      <c r="P92" s="755"/>
      <c r="Q92" s="755"/>
      <c r="R92" s="755"/>
      <c r="S92" s="755"/>
      <c r="T92" s="755"/>
      <c r="U92" s="755"/>
      <c r="V92" s="755"/>
      <c r="W92" s="755"/>
      <c r="X92" s="755"/>
    </row>
    <row r="93" spans="1:24">
      <c r="A93" s="755"/>
      <c r="B93" s="755"/>
      <c r="C93" s="755"/>
      <c r="D93" s="755"/>
      <c r="E93" s="755"/>
      <c r="F93" s="755"/>
      <c r="G93" s="755"/>
      <c r="H93" s="755"/>
      <c r="I93" s="755"/>
      <c r="J93" s="755"/>
      <c r="K93" s="755"/>
      <c r="L93" s="756"/>
      <c r="M93" s="755"/>
      <c r="N93" s="755"/>
      <c r="O93" s="755"/>
      <c r="P93" s="755"/>
      <c r="Q93" s="755"/>
      <c r="R93" s="755"/>
      <c r="S93" s="755"/>
      <c r="T93" s="755"/>
      <c r="U93" s="755"/>
      <c r="V93" s="755"/>
      <c r="W93" s="755"/>
      <c r="X93" s="755"/>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88:Q88 S88:U88">
      <formula1>0</formula1>
    </dataValidation>
    <dataValidation type="textLength" operator="lessThanOrEqual" allowBlank="1" showInputMessage="1" showErrorMessage="1" sqref="R88 X88">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X44:X51 R36:R38 R41:R42 X41:X42 R44:R51 X54:X56 X62:X69 R54:R56 R59:R60 X59:X60 R62:R69 X72:X74 R80:R87 X80:X87 R77:R78 X77:X78 R72:R74">
      <formula1>900</formula1>
    </dataValidation>
    <dataValidation type="decimal" allowBlank="1" showErrorMessage="1" errorTitle="Ошибка" error="Допускается ввод только действительных чисел!" sqref="O21:U21 X21 O39:U39 X39 O57:U57 X57 O75:U75 X75">
      <formula1>-9.99999999999999E+23</formula1>
      <formula2>9.99999999999999E+23</formula2>
    </dataValidation>
    <dataValidation type="decimal" allowBlank="1" showErrorMessage="1" errorTitle="Ошибка" error="Допускается ввод только неотрицательных чисел!" sqref="O26:Q33 S18:U20 S23:U24 O23:Q24 O18:Q20 S26:U33 O44:Q51 S36:U38 S41:U42 O41:Q42 O36:Q38 S44:U51 O62:Q69 S54:U56 S59:U60 O59:Q60 O54:Q56 S62:U69 S80:U87 O80:Q87 S77:U78 O77:Q78 O72:Q74 S72:U74">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241</vt:i4>
      </vt:variant>
    </vt:vector>
  </HeadingPairs>
  <TitlesOfParts>
    <vt:vector size="298" baseType="lpstr">
      <vt:lpstr>modProv</vt:lpstr>
      <vt:lpstr>Инструкция</vt:lpstr>
      <vt:lpstr>Лог обновления</vt:lpstr>
      <vt:lpstr>Пояснения</vt:lpstr>
      <vt:lpstr>Общие сведения</vt:lpstr>
      <vt:lpstr>Список листов</vt:lpstr>
      <vt:lpstr>Список территорий</vt:lpstr>
      <vt:lpstr>Список объектов</vt:lpstr>
      <vt:lpstr>Сценарии</vt:lpstr>
      <vt:lpstr>Баланс</vt:lpstr>
      <vt:lpstr>Реагенты</vt:lpstr>
      <vt:lpstr>ЭЭ</vt:lpstr>
      <vt:lpstr>Покупка</vt:lpstr>
      <vt:lpstr>et_union</vt:lpstr>
      <vt:lpstr>Налоги</vt:lpstr>
      <vt:lpstr>ФОТ</vt:lpstr>
      <vt:lpstr>Административные</vt:lpstr>
      <vt:lpstr>Амортизация</vt:lpstr>
      <vt:lpstr>Аренда</vt:lpstr>
      <vt:lpstr>Сбытовые расходы ГО</vt:lpstr>
      <vt:lpstr>ИП + источники</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2023-05-31T11:38:04Z</cp:lastPrinted>
  <dcterms:created xsi:type="dcterms:W3CDTF">2004-05-21T07:18:45Z</dcterms:created>
  <dcterms:modified xsi:type="dcterms:W3CDTF">2023-12-15T13:03:17Z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